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-Tech\Desktop\"/>
    </mc:Choice>
  </mc:AlternateContent>
  <bookViews>
    <workbookView xWindow="0" yWindow="0" windowWidth="5745" windowHeight="300" activeTab="1"/>
  </bookViews>
  <sheets>
    <sheet name="Материалы" sheetId="2" r:id="rId1"/>
    <sheet name="Лист3" sheetId="6" r:id="rId2"/>
  </sheets>
  <definedNames>
    <definedName name="_xlnm._FilterDatabase" localSheetId="0" hidden="1">Материалы!$A$1:$BW$375</definedName>
    <definedName name="a">Лист3!$B:$B</definedName>
  </definedNames>
  <calcPr calcId="162913"/>
</workbook>
</file>

<file path=xl/calcChain.xml><?xml version="1.0" encoding="utf-8"?>
<calcChain xmlns="http://schemas.openxmlformats.org/spreadsheetml/2006/main">
  <c r="K280" i="6" l="1"/>
  <c r="I257" i="6"/>
  <c r="K257" i="6"/>
  <c r="L257" i="6"/>
  <c r="I256" i="6"/>
  <c r="L256" i="6" s="1"/>
  <c r="K256" i="6"/>
  <c r="I259" i="6"/>
  <c r="L259" i="6" s="1"/>
  <c r="K259" i="6"/>
  <c r="I248" i="6"/>
  <c r="K258" i="6" l="1"/>
  <c r="I274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I378" i="6" l="1"/>
  <c r="L378" i="6" s="1"/>
  <c r="I377" i="6"/>
  <c r="L377" i="6" s="1"/>
  <c r="I376" i="6"/>
  <c r="L376" i="6" s="1"/>
  <c r="I375" i="6"/>
  <c r="L375" i="6" s="1"/>
  <c r="I374" i="6"/>
  <c r="L374" i="6" s="1"/>
  <c r="I373" i="6"/>
  <c r="L373" i="6" s="1"/>
  <c r="I372" i="6"/>
  <c r="L372" i="6" s="1"/>
  <c r="I371" i="6"/>
  <c r="L371" i="6" s="1"/>
  <c r="I370" i="6"/>
  <c r="L370" i="6" s="1"/>
  <c r="I369" i="6"/>
  <c r="L369" i="6" s="1"/>
  <c r="I368" i="6"/>
  <c r="L368" i="6" s="1"/>
  <c r="I367" i="6"/>
  <c r="L367" i="6" s="1"/>
  <c r="I366" i="6"/>
  <c r="L366" i="6" s="1"/>
  <c r="I365" i="6"/>
  <c r="L365" i="6" s="1"/>
  <c r="I364" i="6"/>
  <c r="L364" i="6" s="1"/>
  <c r="I363" i="6"/>
  <c r="L363" i="6" s="1"/>
  <c r="I362" i="6"/>
  <c r="L362" i="6" s="1"/>
  <c r="I361" i="6"/>
  <c r="L361" i="6" s="1"/>
  <c r="I360" i="6"/>
  <c r="L360" i="6" s="1"/>
  <c r="I359" i="6"/>
  <c r="L359" i="6" s="1"/>
  <c r="I358" i="6"/>
  <c r="L358" i="6" s="1"/>
  <c r="I357" i="6"/>
  <c r="L357" i="6" s="1"/>
  <c r="I356" i="6"/>
  <c r="L356" i="6" s="1"/>
  <c r="I355" i="6"/>
  <c r="L355" i="6" s="1"/>
  <c r="I354" i="6"/>
  <c r="L354" i="6" s="1"/>
  <c r="I353" i="6"/>
  <c r="L353" i="6" s="1"/>
  <c r="I352" i="6"/>
  <c r="L352" i="6" s="1"/>
  <c r="I351" i="6"/>
  <c r="I350" i="6"/>
  <c r="L350" i="6" s="1"/>
  <c r="I349" i="6"/>
  <c r="L349" i="6" s="1"/>
  <c r="I348" i="6"/>
  <c r="L348" i="6" s="1"/>
  <c r="I347" i="6"/>
  <c r="L347" i="6" s="1"/>
  <c r="I346" i="6"/>
  <c r="L346" i="6" s="1"/>
  <c r="I345" i="6"/>
  <c r="L345" i="6" s="1"/>
  <c r="I344" i="6"/>
  <c r="L344" i="6" s="1"/>
  <c r="I343" i="6"/>
  <c r="L343" i="6" s="1"/>
  <c r="I342" i="6"/>
  <c r="L342" i="6" s="1"/>
  <c r="I341" i="6"/>
  <c r="L341" i="6" s="1"/>
  <c r="I340" i="6"/>
  <c r="L340" i="6" s="1"/>
  <c r="I339" i="6"/>
  <c r="L339" i="6" s="1"/>
  <c r="I338" i="6"/>
  <c r="L338" i="6" s="1"/>
  <c r="I337" i="6"/>
  <c r="L337" i="6" s="1"/>
  <c r="I336" i="6"/>
  <c r="L336" i="6" s="1"/>
  <c r="I335" i="6"/>
  <c r="L335" i="6" s="1"/>
  <c r="I334" i="6"/>
  <c r="L334" i="6" s="1"/>
  <c r="I333" i="6"/>
  <c r="L333" i="6" s="1"/>
  <c r="I332" i="6"/>
  <c r="L332" i="6" s="1"/>
  <c r="I331" i="6"/>
  <c r="L331" i="6" s="1"/>
  <c r="I330" i="6"/>
  <c r="L330" i="6" s="1"/>
  <c r="I329" i="6"/>
  <c r="L329" i="6" s="1"/>
  <c r="I328" i="6"/>
  <c r="L328" i="6" s="1"/>
  <c r="I327" i="6"/>
  <c r="L327" i="6" s="1"/>
  <c r="I326" i="6"/>
  <c r="L326" i="6" s="1"/>
  <c r="I325" i="6"/>
  <c r="L325" i="6" s="1"/>
  <c r="I324" i="6"/>
  <c r="L324" i="6" s="1"/>
  <c r="I323" i="6"/>
  <c r="L323" i="6" s="1"/>
  <c r="I322" i="6"/>
  <c r="L322" i="6" s="1"/>
  <c r="I321" i="6"/>
  <c r="L321" i="6" s="1"/>
  <c r="I320" i="6"/>
  <c r="L320" i="6" s="1"/>
  <c r="I319" i="6"/>
  <c r="L319" i="6" s="1"/>
  <c r="I318" i="6"/>
  <c r="L318" i="6" s="1"/>
  <c r="I317" i="6"/>
  <c r="L317" i="6" s="1"/>
  <c r="I316" i="6"/>
  <c r="L316" i="6" s="1"/>
  <c r="I315" i="6"/>
  <c r="L315" i="6" s="1"/>
  <c r="I314" i="6"/>
  <c r="L314" i="6" s="1"/>
  <c r="I313" i="6"/>
  <c r="L313" i="6" s="1"/>
  <c r="I312" i="6"/>
  <c r="L312" i="6" s="1"/>
  <c r="I311" i="6"/>
  <c r="L311" i="6" s="1"/>
  <c r="I310" i="6"/>
  <c r="L310" i="6" s="1"/>
  <c r="I309" i="6"/>
  <c r="L309" i="6" s="1"/>
  <c r="I308" i="6"/>
  <c r="L308" i="6" s="1"/>
  <c r="I307" i="6"/>
  <c r="L307" i="6" s="1"/>
  <c r="I306" i="6"/>
  <c r="L306" i="6" s="1"/>
  <c r="I305" i="6"/>
  <c r="L305" i="6" s="1"/>
  <c r="I304" i="6"/>
  <c r="L304" i="6" s="1"/>
  <c r="I303" i="6"/>
  <c r="L303" i="6" s="1"/>
  <c r="I302" i="6"/>
  <c r="L302" i="6" s="1"/>
  <c r="I301" i="6"/>
  <c r="L301" i="6" s="1"/>
  <c r="I300" i="6"/>
  <c r="L300" i="6" s="1"/>
  <c r="I299" i="6"/>
  <c r="L299" i="6" s="1"/>
  <c r="I298" i="6"/>
  <c r="L298" i="6" s="1"/>
  <c r="I297" i="6"/>
  <c r="L297" i="6" s="1"/>
  <c r="I296" i="6"/>
  <c r="L296" i="6" s="1"/>
  <c r="I295" i="6"/>
  <c r="L295" i="6" s="1"/>
  <c r="I294" i="6"/>
  <c r="L294" i="6" s="1"/>
  <c r="I293" i="6"/>
  <c r="L293" i="6" s="1"/>
  <c r="I292" i="6"/>
  <c r="L292" i="6" s="1"/>
  <c r="I291" i="6"/>
  <c r="L291" i="6" s="1"/>
  <c r="I290" i="6"/>
  <c r="L290" i="6" s="1"/>
  <c r="I289" i="6"/>
  <c r="L289" i="6" s="1"/>
  <c r="I288" i="6"/>
  <c r="L288" i="6" s="1"/>
  <c r="I287" i="6"/>
  <c r="L287" i="6" s="1"/>
  <c r="I286" i="6"/>
  <c r="L286" i="6" s="1"/>
  <c r="I285" i="6"/>
  <c r="L285" i="6" s="1"/>
  <c r="I284" i="6"/>
  <c r="L284" i="6" s="1"/>
  <c r="I283" i="6"/>
  <c r="L283" i="6" s="1"/>
  <c r="I282" i="6"/>
  <c r="L282" i="6" s="1"/>
  <c r="I281" i="6"/>
  <c r="L281" i="6" s="1"/>
  <c r="I279" i="6"/>
  <c r="L279" i="6" s="1"/>
  <c r="I278" i="6"/>
  <c r="L278" i="6" s="1"/>
  <c r="I277" i="6"/>
  <c r="L277" i="6" s="1"/>
  <c r="I276" i="6"/>
  <c r="L276" i="6" s="1"/>
  <c r="I275" i="6"/>
  <c r="L275" i="6" s="1"/>
  <c r="L274" i="6"/>
  <c r="I273" i="6"/>
  <c r="L273" i="6" s="1"/>
  <c r="I272" i="6"/>
  <c r="L272" i="6" s="1"/>
  <c r="I271" i="6"/>
  <c r="L271" i="6" s="1"/>
  <c r="I270" i="6"/>
  <c r="L270" i="6" s="1"/>
  <c r="I269" i="6"/>
  <c r="L269" i="6" s="1"/>
  <c r="I268" i="6"/>
  <c r="L268" i="6" s="1"/>
  <c r="I266" i="6"/>
  <c r="L266" i="6" s="1"/>
  <c r="I265" i="6"/>
  <c r="L265" i="6" s="1"/>
  <c r="I264" i="6"/>
  <c r="L264" i="6" s="1"/>
  <c r="I263" i="6"/>
  <c r="L263" i="6" s="1"/>
  <c r="I262" i="6"/>
  <c r="L262" i="6" s="1"/>
  <c r="I261" i="6"/>
  <c r="L261" i="6" s="1"/>
  <c r="I260" i="6"/>
  <c r="L260" i="6" s="1"/>
  <c r="I258" i="6"/>
  <c r="L258" i="6" s="1"/>
  <c r="I255" i="6"/>
  <c r="L255" i="6" s="1"/>
  <c r="I254" i="6"/>
  <c r="L254" i="6" s="1"/>
  <c r="I253" i="6"/>
  <c r="L253" i="6" s="1"/>
  <c r="I252" i="6"/>
  <c r="L252" i="6" s="1"/>
  <c r="I251" i="6"/>
  <c r="L251" i="6" s="1"/>
  <c r="I250" i="6"/>
  <c r="L250" i="6" s="1"/>
  <c r="I249" i="6"/>
  <c r="L249" i="6" s="1"/>
  <c r="L248" i="6"/>
  <c r="I247" i="6"/>
  <c r="L247" i="6" s="1"/>
  <c r="I246" i="6"/>
  <c r="L246" i="6" s="1"/>
  <c r="I245" i="6"/>
  <c r="L245" i="6" s="1"/>
  <c r="I244" i="6"/>
  <c r="L244" i="6" s="1"/>
  <c r="I243" i="6"/>
  <c r="L243" i="6" s="1"/>
  <c r="I242" i="6"/>
  <c r="L242" i="6" s="1"/>
  <c r="I241" i="6"/>
  <c r="L241" i="6" s="1"/>
  <c r="I240" i="6"/>
  <c r="L240" i="6" s="1"/>
  <c r="I239" i="6"/>
  <c r="L239" i="6" s="1"/>
  <c r="I238" i="6"/>
  <c r="L238" i="6" s="1"/>
  <c r="I237" i="6"/>
  <c r="L237" i="6" s="1"/>
  <c r="I236" i="6"/>
  <c r="L236" i="6" s="1"/>
  <c r="I235" i="6"/>
  <c r="L235" i="6" s="1"/>
  <c r="I234" i="6"/>
  <c r="L234" i="6" s="1"/>
  <c r="I233" i="6"/>
  <c r="L233" i="6" s="1"/>
  <c r="I232" i="6"/>
  <c r="L232" i="6" s="1"/>
  <c r="I231" i="6"/>
  <c r="L231" i="6" s="1"/>
  <c r="I230" i="6"/>
  <c r="L230" i="6" s="1"/>
  <c r="I229" i="6"/>
  <c r="L229" i="6" s="1"/>
  <c r="I228" i="6"/>
  <c r="L228" i="6" s="1"/>
  <c r="I227" i="6"/>
  <c r="L227" i="6" s="1"/>
  <c r="I225" i="6"/>
  <c r="L225" i="6" s="1"/>
  <c r="I224" i="6"/>
  <c r="L224" i="6" s="1"/>
  <c r="I223" i="6"/>
  <c r="L223" i="6" s="1"/>
  <c r="I222" i="6"/>
  <c r="L222" i="6" s="1"/>
  <c r="I221" i="6"/>
  <c r="L221" i="6" s="1"/>
  <c r="I220" i="6"/>
  <c r="L220" i="6" s="1"/>
  <c r="I219" i="6"/>
  <c r="L219" i="6" s="1"/>
  <c r="I218" i="6"/>
  <c r="L218" i="6" s="1"/>
  <c r="I217" i="6"/>
  <c r="L217" i="6" s="1"/>
  <c r="I216" i="6"/>
  <c r="L216" i="6" s="1"/>
  <c r="I215" i="6"/>
  <c r="L215" i="6" s="1"/>
  <c r="I214" i="6"/>
  <c r="L214" i="6" s="1"/>
  <c r="I213" i="6"/>
  <c r="L213" i="6" s="1"/>
  <c r="I212" i="6"/>
  <c r="L212" i="6" s="1"/>
  <c r="I211" i="6"/>
  <c r="L211" i="6" s="1"/>
  <c r="I210" i="6"/>
  <c r="L210" i="6" s="1"/>
  <c r="I209" i="6"/>
  <c r="L209" i="6" s="1"/>
  <c r="I208" i="6"/>
  <c r="L208" i="6" s="1"/>
  <c r="I207" i="6"/>
  <c r="L207" i="6" s="1"/>
  <c r="I206" i="6"/>
  <c r="L206" i="6" s="1"/>
  <c r="I205" i="6"/>
  <c r="L205" i="6" s="1"/>
  <c r="I204" i="6"/>
  <c r="L204" i="6" s="1"/>
  <c r="I203" i="6"/>
  <c r="L203" i="6" s="1"/>
  <c r="I202" i="6"/>
  <c r="L202" i="6" s="1"/>
  <c r="I201" i="6"/>
  <c r="L201" i="6" s="1"/>
  <c r="I200" i="6"/>
  <c r="L200" i="6" s="1"/>
  <c r="I199" i="6"/>
  <c r="L199" i="6" s="1"/>
  <c r="I198" i="6"/>
  <c r="L198" i="6" s="1"/>
  <c r="I197" i="6"/>
  <c r="L197" i="6" s="1"/>
  <c r="I196" i="6"/>
  <c r="L196" i="6" s="1"/>
  <c r="I195" i="6"/>
  <c r="L195" i="6" s="1"/>
  <c r="I194" i="6"/>
  <c r="L194" i="6" s="1"/>
  <c r="I193" i="6"/>
  <c r="L193" i="6" s="1"/>
  <c r="I192" i="6"/>
  <c r="L192" i="6" s="1"/>
  <c r="I191" i="6"/>
  <c r="L191" i="6" s="1"/>
  <c r="I190" i="6"/>
  <c r="L190" i="6" s="1"/>
  <c r="I189" i="6"/>
  <c r="L189" i="6" s="1"/>
  <c r="I188" i="6"/>
  <c r="L188" i="6" s="1"/>
  <c r="I187" i="6"/>
  <c r="L187" i="6" s="1"/>
  <c r="I186" i="6"/>
  <c r="L186" i="6" s="1"/>
  <c r="I185" i="6"/>
  <c r="L185" i="6" s="1"/>
  <c r="I184" i="6"/>
  <c r="L184" i="6" s="1"/>
  <c r="I183" i="6"/>
  <c r="L183" i="6" s="1"/>
  <c r="I182" i="6"/>
  <c r="L182" i="6" s="1"/>
  <c r="I181" i="6"/>
  <c r="L181" i="6" s="1"/>
  <c r="I180" i="6"/>
  <c r="L180" i="6" s="1"/>
  <c r="I179" i="6"/>
  <c r="L179" i="6" s="1"/>
  <c r="I178" i="6"/>
  <c r="L178" i="6" s="1"/>
  <c r="I177" i="6"/>
  <c r="L177" i="6" s="1"/>
  <c r="I176" i="6"/>
  <c r="L176" i="6" s="1"/>
  <c r="I175" i="6"/>
  <c r="L175" i="6" s="1"/>
  <c r="I174" i="6"/>
  <c r="L174" i="6" s="1"/>
  <c r="I173" i="6"/>
  <c r="L173" i="6" s="1"/>
  <c r="I172" i="6"/>
  <c r="L172" i="6" s="1"/>
  <c r="I171" i="6"/>
  <c r="L171" i="6" s="1"/>
  <c r="I170" i="6"/>
  <c r="L170" i="6" s="1"/>
  <c r="I169" i="6"/>
  <c r="L169" i="6" s="1"/>
  <c r="I168" i="6"/>
  <c r="L168" i="6" s="1"/>
  <c r="I167" i="6"/>
  <c r="L167" i="6" s="1"/>
  <c r="I166" i="6"/>
  <c r="L166" i="6" s="1"/>
  <c r="I165" i="6"/>
  <c r="L165" i="6" s="1"/>
  <c r="I164" i="6"/>
  <c r="L164" i="6" s="1"/>
  <c r="I163" i="6"/>
  <c r="L163" i="6" s="1"/>
  <c r="I162" i="6"/>
  <c r="L162" i="6" s="1"/>
  <c r="I161" i="6"/>
  <c r="L161" i="6" s="1"/>
  <c r="I160" i="6"/>
  <c r="L160" i="6" s="1"/>
  <c r="I159" i="6"/>
  <c r="L159" i="6" s="1"/>
  <c r="I158" i="6"/>
  <c r="L158" i="6" s="1"/>
  <c r="I157" i="6"/>
  <c r="L157" i="6" s="1"/>
  <c r="I156" i="6"/>
  <c r="L156" i="6" s="1"/>
  <c r="I155" i="6"/>
  <c r="L155" i="6" s="1"/>
  <c r="I154" i="6"/>
  <c r="L154" i="6" s="1"/>
  <c r="I153" i="6"/>
  <c r="L153" i="6" s="1"/>
  <c r="I152" i="6"/>
  <c r="L152" i="6" s="1"/>
  <c r="I151" i="6"/>
  <c r="L151" i="6" s="1"/>
  <c r="I150" i="6"/>
  <c r="L150" i="6" s="1"/>
  <c r="I149" i="6"/>
  <c r="L149" i="6" s="1"/>
  <c r="I148" i="6"/>
  <c r="L148" i="6" s="1"/>
  <c r="I147" i="6"/>
  <c r="L147" i="6" s="1"/>
  <c r="I146" i="6"/>
  <c r="L146" i="6" s="1"/>
  <c r="I145" i="6"/>
  <c r="L145" i="6" s="1"/>
  <c r="I144" i="6"/>
  <c r="L144" i="6" s="1"/>
  <c r="I143" i="6"/>
  <c r="L143" i="6" s="1"/>
  <c r="I142" i="6"/>
  <c r="L142" i="6" s="1"/>
  <c r="I141" i="6"/>
  <c r="L141" i="6" s="1"/>
  <c r="I140" i="6"/>
  <c r="L140" i="6" s="1"/>
  <c r="I139" i="6"/>
  <c r="L139" i="6" s="1"/>
  <c r="I138" i="6"/>
  <c r="L138" i="6" s="1"/>
  <c r="I137" i="6"/>
  <c r="L137" i="6" s="1"/>
  <c r="I136" i="6"/>
  <c r="L136" i="6" s="1"/>
  <c r="I135" i="6"/>
  <c r="L135" i="6" s="1"/>
  <c r="I134" i="6"/>
  <c r="L134" i="6" s="1"/>
  <c r="I133" i="6"/>
  <c r="L133" i="6" s="1"/>
  <c r="I132" i="6"/>
  <c r="L132" i="6" s="1"/>
  <c r="I131" i="6"/>
  <c r="L131" i="6" s="1"/>
  <c r="I130" i="6"/>
  <c r="L130" i="6" s="1"/>
  <c r="I129" i="6"/>
  <c r="L129" i="6" s="1"/>
  <c r="I128" i="6"/>
  <c r="L128" i="6" s="1"/>
  <c r="I127" i="6"/>
  <c r="L127" i="6" s="1"/>
  <c r="I126" i="6"/>
  <c r="L126" i="6" s="1"/>
  <c r="I125" i="6"/>
  <c r="L125" i="6" s="1"/>
  <c r="I124" i="6"/>
  <c r="L124" i="6" s="1"/>
  <c r="I123" i="6"/>
  <c r="L123" i="6" s="1"/>
  <c r="I122" i="6"/>
  <c r="L122" i="6" s="1"/>
  <c r="I121" i="6"/>
  <c r="L121" i="6" s="1"/>
  <c r="I120" i="6"/>
  <c r="L120" i="6" s="1"/>
  <c r="I119" i="6"/>
  <c r="L119" i="6" s="1"/>
  <c r="I118" i="6"/>
  <c r="L118" i="6" s="1"/>
  <c r="I117" i="6"/>
  <c r="L117" i="6" s="1"/>
  <c r="I116" i="6"/>
  <c r="L116" i="6" s="1"/>
  <c r="I115" i="6"/>
  <c r="L115" i="6" s="1"/>
  <c r="I114" i="6"/>
  <c r="L114" i="6" s="1"/>
  <c r="I113" i="6"/>
  <c r="L113" i="6" s="1"/>
  <c r="I112" i="6"/>
  <c r="L112" i="6" s="1"/>
  <c r="I111" i="6"/>
  <c r="L111" i="6" s="1"/>
  <c r="I110" i="6"/>
  <c r="L110" i="6" s="1"/>
  <c r="I109" i="6"/>
  <c r="L109" i="6" s="1"/>
  <c r="I108" i="6"/>
  <c r="L108" i="6" s="1"/>
  <c r="I107" i="6"/>
  <c r="L107" i="6" s="1"/>
  <c r="I106" i="6"/>
  <c r="L106" i="6" s="1"/>
  <c r="I105" i="6"/>
  <c r="L105" i="6" s="1"/>
  <c r="I104" i="6"/>
  <c r="L104" i="6" s="1"/>
  <c r="I103" i="6"/>
  <c r="L103" i="6" s="1"/>
  <c r="I102" i="6"/>
  <c r="L102" i="6" s="1"/>
  <c r="I101" i="6"/>
  <c r="L101" i="6" s="1"/>
  <c r="I100" i="6"/>
  <c r="L100" i="6" s="1"/>
  <c r="I99" i="6"/>
  <c r="L99" i="6" s="1"/>
  <c r="I98" i="6"/>
  <c r="L98" i="6" s="1"/>
  <c r="I97" i="6"/>
  <c r="L97" i="6" s="1"/>
  <c r="I96" i="6"/>
  <c r="L96" i="6" s="1"/>
  <c r="I95" i="6"/>
  <c r="L95" i="6" s="1"/>
  <c r="I94" i="6"/>
  <c r="L94" i="6" s="1"/>
  <c r="I93" i="6"/>
  <c r="L93" i="6" s="1"/>
  <c r="I92" i="6"/>
  <c r="L92" i="6" s="1"/>
  <c r="I91" i="6"/>
  <c r="L91" i="6" s="1"/>
  <c r="I90" i="6"/>
  <c r="L90" i="6" s="1"/>
  <c r="I89" i="6"/>
  <c r="L89" i="6" s="1"/>
  <c r="I88" i="6"/>
  <c r="L88" i="6" s="1"/>
  <c r="I87" i="6"/>
  <c r="L87" i="6" s="1"/>
  <c r="I86" i="6"/>
  <c r="L86" i="6" s="1"/>
  <c r="I85" i="6"/>
  <c r="L85" i="6" s="1"/>
  <c r="I84" i="6"/>
  <c r="L84" i="6" s="1"/>
  <c r="I83" i="6"/>
  <c r="L83" i="6" s="1"/>
  <c r="I82" i="6"/>
  <c r="L82" i="6" s="1"/>
  <c r="I81" i="6"/>
  <c r="L81" i="6" s="1"/>
  <c r="I80" i="6"/>
  <c r="L80" i="6" s="1"/>
  <c r="I79" i="6"/>
  <c r="L79" i="6" s="1"/>
  <c r="I78" i="6"/>
  <c r="L78" i="6" s="1"/>
  <c r="I77" i="6"/>
  <c r="L77" i="6" s="1"/>
  <c r="I76" i="6"/>
  <c r="L76" i="6" s="1"/>
  <c r="I75" i="6"/>
  <c r="L75" i="6" s="1"/>
  <c r="I74" i="6"/>
  <c r="L74" i="6" s="1"/>
  <c r="I73" i="6"/>
  <c r="L73" i="6" s="1"/>
  <c r="I72" i="6"/>
  <c r="L72" i="6" s="1"/>
  <c r="I71" i="6"/>
  <c r="L71" i="6" s="1"/>
  <c r="I70" i="6"/>
  <c r="L70" i="6" s="1"/>
  <c r="I69" i="6"/>
  <c r="L69" i="6" s="1"/>
  <c r="I68" i="6"/>
  <c r="L68" i="6" s="1"/>
  <c r="I67" i="6"/>
  <c r="L67" i="6" s="1"/>
  <c r="I66" i="6"/>
  <c r="L66" i="6" s="1"/>
  <c r="I65" i="6"/>
  <c r="L65" i="6" s="1"/>
  <c r="I64" i="6"/>
  <c r="L64" i="6" s="1"/>
  <c r="I63" i="6"/>
  <c r="L63" i="6" s="1"/>
  <c r="I62" i="6"/>
  <c r="L62" i="6" s="1"/>
  <c r="I61" i="6"/>
  <c r="L61" i="6" s="1"/>
  <c r="I60" i="6"/>
  <c r="L60" i="6" s="1"/>
  <c r="I59" i="6"/>
  <c r="L59" i="6" s="1"/>
  <c r="I58" i="6"/>
  <c r="L58" i="6" s="1"/>
  <c r="I57" i="6"/>
  <c r="L57" i="6" s="1"/>
  <c r="I56" i="6"/>
  <c r="L56" i="6" s="1"/>
  <c r="I55" i="6"/>
  <c r="L55" i="6" s="1"/>
  <c r="I54" i="6"/>
  <c r="L54" i="6" s="1"/>
  <c r="I53" i="6"/>
  <c r="L53" i="6" s="1"/>
  <c r="I52" i="6"/>
  <c r="L52" i="6" s="1"/>
  <c r="I51" i="6"/>
  <c r="L51" i="6" s="1"/>
  <c r="I50" i="6"/>
  <c r="L50" i="6" s="1"/>
  <c r="I49" i="6"/>
  <c r="L49" i="6" s="1"/>
  <c r="I48" i="6"/>
  <c r="L48" i="6" s="1"/>
  <c r="I47" i="6"/>
  <c r="L47" i="6" s="1"/>
  <c r="I46" i="6"/>
  <c r="L46" i="6" s="1"/>
  <c r="I45" i="6"/>
  <c r="L45" i="6" s="1"/>
  <c r="I44" i="6"/>
  <c r="L44" i="6" s="1"/>
  <c r="I43" i="6"/>
  <c r="L43" i="6" s="1"/>
  <c r="I42" i="6"/>
  <c r="L42" i="6" s="1"/>
  <c r="I41" i="6"/>
  <c r="L41" i="6" s="1"/>
  <c r="I40" i="6"/>
  <c r="L40" i="6" s="1"/>
  <c r="I39" i="6"/>
  <c r="L39" i="6" s="1"/>
  <c r="I38" i="6"/>
  <c r="L38" i="6" s="1"/>
  <c r="I37" i="6"/>
  <c r="L37" i="6" s="1"/>
  <c r="I36" i="6"/>
  <c r="L36" i="6" s="1"/>
  <c r="I35" i="6"/>
  <c r="L35" i="6" s="1"/>
  <c r="I34" i="6"/>
  <c r="L34" i="6" s="1"/>
  <c r="I33" i="6"/>
  <c r="L33" i="6" s="1"/>
  <c r="I32" i="6"/>
  <c r="L32" i="6" s="1"/>
  <c r="I31" i="6"/>
  <c r="L31" i="6" s="1"/>
  <c r="I30" i="6"/>
  <c r="L30" i="6" s="1"/>
  <c r="I29" i="6"/>
  <c r="L29" i="6" s="1"/>
  <c r="I28" i="6"/>
  <c r="L28" i="6" s="1"/>
  <c r="I27" i="6"/>
  <c r="L27" i="6" s="1"/>
  <c r="I26" i="6"/>
  <c r="L26" i="6" s="1"/>
  <c r="I25" i="6"/>
  <c r="L25" i="6" s="1"/>
  <c r="I24" i="6"/>
  <c r="L24" i="6" s="1"/>
  <c r="I23" i="6"/>
  <c r="L23" i="6" s="1"/>
  <c r="I22" i="6"/>
  <c r="L22" i="6" s="1"/>
  <c r="I21" i="6"/>
  <c r="L21" i="6" s="1"/>
  <c r="I20" i="6"/>
  <c r="L20" i="6" s="1"/>
  <c r="I19" i="6"/>
  <c r="L19" i="6" s="1"/>
  <c r="I18" i="6"/>
  <c r="L18" i="6" s="1"/>
  <c r="I17" i="6"/>
  <c r="L17" i="6" s="1"/>
  <c r="I16" i="6"/>
  <c r="L16" i="6" s="1"/>
  <c r="I15" i="6"/>
  <c r="L15" i="6" s="1"/>
  <c r="I14" i="6"/>
  <c r="L14" i="6" s="1"/>
  <c r="I13" i="6"/>
  <c r="L13" i="6" s="1"/>
  <c r="I12" i="6"/>
  <c r="L12" i="6" s="1"/>
  <c r="I11" i="6"/>
  <c r="L11" i="6" s="1"/>
  <c r="I10" i="6"/>
  <c r="L10" i="6" s="1"/>
  <c r="I9" i="6"/>
  <c r="L9" i="6" s="1"/>
  <c r="I8" i="6"/>
  <c r="L8" i="6" s="1"/>
  <c r="I7" i="6"/>
  <c r="L7" i="6" s="1"/>
  <c r="I6" i="6"/>
  <c r="L6" i="6" s="1"/>
  <c r="I5" i="6"/>
  <c r="L5" i="6" s="1"/>
  <c r="I4" i="6"/>
  <c r="L4" i="6" s="1"/>
  <c r="I3" i="6"/>
  <c r="L3" i="6" s="1"/>
  <c r="I2" i="6"/>
  <c r="L2" i="6" s="1"/>
  <c r="BJ167" i="2" l="1"/>
  <c r="BJ153" i="2"/>
  <c r="BJ241" i="2"/>
  <c r="I113" i="2" l="1"/>
  <c r="AX113" i="2" s="1"/>
  <c r="I119" i="2"/>
  <c r="K119" i="2" l="1"/>
  <c r="AX119" i="2"/>
  <c r="AY119" i="2" s="1"/>
  <c r="I210" i="2"/>
  <c r="AX210" i="2" l="1"/>
  <c r="AY210" i="2" s="1"/>
  <c r="K210" i="2"/>
  <c r="I132" i="2"/>
  <c r="BA132" i="2"/>
  <c r="BG132" i="2" s="1"/>
  <c r="BB132" i="2"/>
  <c r="BH132" i="2" s="1"/>
  <c r="BC132" i="2"/>
  <c r="BI132" i="2" s="1"/>
  <c r="BD132" i="2"/>
  <c r="BJ132" i="2" s="1"/>
  <c r="BE132" i="2"/>
  <c r="BK132" i="2" s="1"/>
  <c r="BF132" i="2"/>
  <c r="I111" i="2"/>
  <c r="AX132" i="2" l="1"/>
  <c r="AY132" i="2" s="1"/>
  <c r="AX111" i="2"/>
  <c r="AY111" i="2" s="1"/>
  <c r="K111" i="2"/>
  <c r="K132" i="2"/>
  <c r="I364" i="2"/>
  <c r="AX364" i="2" s="1"/>
  <c r="K364" i="2" l="1"/>
  <c r="AY364" i="2"/>
  <c r="I3" i="2"/>
  <c r="AX3" i="2" s="1"/>
  <c r="I4" i="2"/>
  <c r="AX4" i="2" s="1"/>
  <c r="I5" i="2"/>
  <c r="AX5" i="2" s="1"/>
  <c r="I6" i="2"/>
  <c r="AX6" i="2" s="1"/>
  <c r="I7" i="2"/>
  <c r="AX7" i="2" s="1"/>
  <c r="I8" i="2"/>
  <c r="AX8" i="2" s="1"/>
  <c r="I9" i="2"/>
  <c r="AX9" i="2" s="1"/>
  <c r="I10" i="2"/>
  <c r="AX10" i="2" s="1"/>
  <c r="I11" i="2"/>
  <c r="AX11" i="2" s="1"/>
  <c r="I12" i="2"/>
  <c r="AX12" i="2" s="1"/>
  <c r="I13" i="2"/>
  <c r="AX13" i="2" s="1"/>
  <c r="I14" i="2"/>
  <c r="AX14" i="2" s="1"/>
  <c r="I15" i="2"/>
  <c r="AX15" i="2" s="1"/>
  <c r="I16" i="2"/>
  <c r="AX16" i="2" s="1"/>
  <c r="I17" i="2"/>
  <c r="AX17" i="2" s="1"/>
  <c r="I18" i="2"/>
  <c r="AX18" i="2" s="1"/>
  <c r="I19" i="2"/>
  <c r="AX19" i="2" s="1"/>
  <c r="I20" i="2"/>
  <c r="AX20" i="2" s="1"/>
  <c r="I21" i="2"/>
  <c r="AX21" i="2" s="1"/>
  <c r="I22" i="2"/>
  <c r="AX22" i="2" s="1"/>
  <c r="I23" i="2"/>
  <c r="AX23" i="2" s="1"/>
  <c r="I24" i="2"/>
  <c r="AX24" i="2" s="1"/>
  <c r="I25" i="2"/>
  <c r="AX25" i="2" s="1"/>
  <c r="I26" i="2"/>
  <c r="AX26" i="2" s="1"/>
  <c r="I27" i="2"/>
  <c r="AX27" i="2" s="1"/>
  <c r="I28" i="2"/>
  <c r="AX28" i="2" s="1"/>
  <c r="I29" i="2"/>
  <c r="AX29" i="2" s="1"/>
  <c r="I30" i="2"/>
  <c r="AX30" i="2" s="1"/>
  <c r="I31" i="2"/>
  <c r="AX31" i="2" s="1"/>
  <c r="I32" i="2"/>
  <c r="AX32" i="2" s="1"/>
  <c r="I33" i="2"/>
  <c r="AX33" i="2" s="1"/>
  <c r="I34" i="2"/>
  <c r="AX34" i="2" s="1"/>
  <c r="I35" i="2"/>
  <c r="AX35" i="2" s="1"/>
  <c r="I36" i="2"/>
  <c r="AX36" i="2" s="1"/>
  <c r="I37" i="2"/>
  <c r="AX37" i="2" s="1"/>
  <c r="I38" i="2"/>
  <c r="AX38" i="2" s="1"/>
  <c r="I39" i="2"/>
  <c r="AX39" i="2" s="1"/>
  <c r="I40" i="2"/>
  <c r="AX40" i="2" s="1"/>
  <c r="I41" i="2"/>
  <c r="AX41" i="2" s="1"/>
  <c r="I42" i="2"/>
  <c r="AX42" i="2" s="1"/>
  <c r="I43" i="2"/>
  <c r="AX43" i="2" s="1"/>
  <c r="I44" i="2"/>
  <c r="AX44" i="2" s="1"/>
  <c r="I45" i="2"/>
  <c r="AX45" i="2" s="1"/>
  <c r="I46" i="2"/>
  <c r="AX46" i="2" s="1"/>
  <c r="I47" i="2"/>
  <c r="AX47" i="2" s="1"/>
  <c r="I48" i="2"/>
  <c r="AX48" i="2" s="1"/>
  <c r="I49" i="2"/>
  <c r="AX49" i="2" s="1"/>
  <c r="I50" i="2"/>
  <c r="AX50" i="2" s="1"/>
  <c r="I51" i="2"/>
  <c r="AX51" i="2" s="1"/>
  <c r="I52" i="2"/>
  <c r="AX52" i="2" s="1"/>
  <c r="I53" i="2"/>
  <c r="AX53" i="2" s="1"/>
  <c r="I54" i="2"/>
  <c r="AX54" i="2" s="1"/>
  <c r="I55" i="2"/>
  <c r="AX55" i="2" s="1"/>
  <c r="I56" i="2"/>
  <c r="AX56" i="2" s="1"/>
  <c r="I57" i="2"/>
  <c r="AX57" i="2" s="1"/>
  <c r="I58" i="2"/>
  <c r="AX58" i="2" s="1"/>
  <c r="I59" i="2"/>
  <c r="AX59" i="2" s="1"/>
  <c r="I60" i="2"/>
  <c r="AX60" i="2" s="1"/>
  <c r="I61" i="2"/>
  <c r="AX61" i="2" s="1"/>
  <c r="I62" i="2"/>
  <c r="AX62" i="2" s="1"/>
  <c r="I63" i="2"/>
  <c r="AX63" i="2" s="1"/>
  <c r="I64" i="2"/>
  <c r="AX64" i="2" s="1"/>
  <c r="I65" i="2"/>
  <c r="AX65" i="2" s="1"/>
  <c r="I66" i="2"/>
  <c r="AX66" i="2" s="1"/>
  <c r="I67" i="2"/>
  <c r="AX67" i="2" s="1"/>
  <c r="I68" i="2"/>
  <c r="AX68" i="2" s="1"/>
  <c r="I69" i="2"/>
  <c r="AX69" i="2" s="1"/>
  <c r="I70" i="2"/>
  <c r="AX70" i="2" s="1"/>
  <c r="I71" i="2"/>
  <c r="AX71" i="2" s="1"/>
  <c r="I72" i="2"/>
  <c r="AX72" i="2" s="1"/>
  <c r="I73" i="2"/>
  <c r="AX73" i="2" s="1"/>
  <c r="I74" i="2"/>
  <c r="AX74" i="2" s="1"/>
  <c r="I75" i="2"/>
  <c r="AX75" i="2" s="1"/>
  <c r="I76" i="2"/>
  <c r="AX76" i="2" s="1"/>
  <c r="I77" i="2"/>
  <c r="AX77" i="2" s="1"/>
  <c r="I78" i="2"/>
  <c r="AX78" i="2" s="1"/>
  <c r="I79" i="2"/>
  <c r="AX79" i="2" s="1"/>
  <c r="I80" i="2"/>
  <c r="AX80" i="2" s="1"/>
  <c r="I81" i="2"/>
  <c r="AX81" i="2" s="1"/>
  <c r="I82" i="2"/>
  <c r="AX82" i="2" s="1"/>
  <c r="I83" i="2"/>
  <c r="AX83" i="2" s="1"/>
  <c r="I84" i="2"/>
  <c r="AX84" i="2" s="1"/>
  <c r="I85" i="2"/>
  <c r="AX85" i="2" s="1"/>
  <c r="I86" i="2"/>
  <c r="AX86" i="2" s="1"/>
  <c r="I87" i="2"/>
  <c r="AX87" i="2" s="1"/>
  <c r="I88" i="2"/>
  <c r="AX88" i="2" s="1"/>
  <c r="I89" i="2"/>
  <c r="AX89" i="2" s="1"/>
  <c r="I90" i="2"/>
  <c r="AX90" i="2" s="1"/>
  <c r="I91" i="2"/>
  <c r="AX91" i="2" s="1"/>
  <c r="I92" i="2"/>
  <c r="AX92" i="2" s="1"/>
  <c r="I93" i="2"/>
  <c r="AX93" i="2" s="1"/>
  <c r="I94" i="2"/>
  <c r="AX94" i="2" s="1"/>
  <c r="I95" i="2"/>
  <c r="AX95" i="2" s="1"/>
  <c r="I96" i="2"/>
  <c r="AX96" i="2" s="1"/>
  <c r="I97" i="2"/>
  <c r="AX97" i="2" s="1"/>
  <c r="I98" i="2"/>
  <c r="AX98" i="2" s="1"/>
  <c r="I99" i="2"/>
  <c r="AX99" i="2" s="1"/>
  <c r="I100" i="2"/>
  <c r="AX100" i="2" s="1"/>
  <c r="I101" i="2"/>
  <c r="AX101" i="2" s="1"/>
  <c r="I102" i="2"/>
  <c r="AX102" i="2" s="1"/>
  <c r="I103" i="2"/>
  <c r="AX103" i="2" s="1"/>
  <c r="I104" i="2"/>
  <c r="AX104" i="2" s="1"/>
  <c r="I105" i="2"/>
  <c r="AX105" i="2" s="1"/>
  <c r="I106" i="2"/>
  <c r="AX106" i="2" s="1"/>
  <c r="I107" i="2"/>
  <c r="AX107" i="2" s="1"/>
  <c r="I108" i="2"/>
  <c r="AX108" i="2" s="1"/>
  <c r="I109" i="2"/>
  <c r="AX109" i="2" s="1"/>
  <c r="I110" i="2"/>
  <c r="AX110" i="2" s="1"/>
  <c r="I112" i="2"/>
  <c r="AX112" i="2" s="1"/>
  <c r="I114" i="2"/>
  <c r="AX114" i="2" s="1"/>
  <c r="I115" i="2"/>
  <c r="AX115" i="2" s="1"/>
  <c r="I116" i="2"/>
  <c r="AX116" i="2" s="1"/>
  <c r="I117" i="2"/>
  <c r="AX117" i="2" s="1"/>
  <c r="I118" i="2"/>
  <c r="AX118" i="2" s="1"/>
  <c r="I120" i="2"/>
  <c r="AX120" i="2" s="1"/>
  <c r="I121" i="2"/>
  <c r="AX121" i="2" s="1"/>
  <c r="I122" i="2"/>
  <c r="AX122" i="2" s="1"/>
  <c r="I123" i="2"/>
  <c r="AX123" i="2" s="1"/>
  <c r="I124" i="2"/>
  <c r="AX124" i="2" s="1"/>
  <c r="I125" i="2"/>
  <c r="AX125" i="2" s="1"/>
  <c r="I126" i="2"/>
  <c r="AX126" i="2" s="1"/>
  <c r="I127" i="2"/>
  <c r="AX127" i="2" s="1"/>
  <c r="I128" i="2"/>
  <c r="I129" i="2"/>
  <c r="I130" i="2"/>
  <c r="I131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AX150" i="2" s="1"/>
  <c r="I151" i="2"/>
  <c r="AX151" i="2" s="1"/>
  <c r="I152" i="2"/>
  <c r="I153" i="2"/>
  <c r="I154" i="2"/>
  <c r="I155" i="2"/>
  <c r="I156" i="2"/>
  <c r="I157" i="2"/>
  <c r="AX157" i="2" s="1"/>
  <c r="I158" i="2"/>
  <c r="AX158" i="2" s="1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AX181" i="2" s="1"/>
  <c r="I182" i="2"/>
  <c r="AX182" i="2" s="1"/>
  <c r="I183" i="2"/>
  <c r="I184" i="2"/>
  <c r="I185" i="2"/>
  <c r="I186" i="2"/>
  <c r="I187" i="2"/>
  <c r="I188" i="2"/>
  <c r="I189" i="2"/>
  <c r="AX189" i="2" s="1"/>
  <c r="I190" i="2"/>
  <c r="AX190" i="2" s="1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1" i="2"/>
  <c r="I212" i="2"/>
  <c r="I213" i="2"/>
  <c r="I214" i="2"/>
  <c r="AX214" i="2" s="1"/>
  <c r="I215" i="2"/>
  <c r="AX215" i="2" s="1"/>
  <c r="I216" i="2"/>
  <c r="I217" i="2"/>
  <c r="I218" i="2"/>
  <c r="AX218" i="2" s="1"/>
  <c r="I219" i="2"/>
  <c r="I220" i="2"/>
  <c r="I221" i="2"/>
  <c r="AX221" i="2" s="1"/>
  <c r="I222" i="2"/>
  <c r="AX222" i="2" s="1"/>
  <c r="I223" i="2"/>
  <c r="AX223" i="2" s="1"/>
  <c r="I224" i="2"/>
  <c r="I225" i="2"/>
  <c r="I226" i="2"/>
  <c r="I227" i="2"/>
  <c r="I228" i="2"/>
  <c r="I229" i="2"/>
  <c r="I230" i="2"/>
  <c r="I231" i="2"/>
  <c r="I232" i="2"/>
  <c r="AX232" i="2" s="1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AX246" i="2" s="1"/>
  <c r="I247" i="2"/>
  <c r="AX247" i="2" s="1"/>
  <c r="I248" i="2"/>
  <c r="I249" i="2"/>
  <c r="I250" i="2"/>
  <c r="I251" i="2"/>
  <c r="I252" i="2"/>
  <c r="I253" i="2"/>
  <c r="I254" i="2"/>
  <c r="AX254" i="2" s="1"/>
  <c r="I255" i="2"/>
  <c r="AX255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AX278" i="2" s="1"/>
  <c r="I279" i="2"/>
  <c r="AX279" i="2" s="1"/>
  <c r="I280" i="2"/>
  <c r="I281" i="2"/>
  <c r="I282" i="2"/>
  <c r="I283" i="2"/>
  <c r="I284" i="2"/>
  <c r="I285" i="2"/>
  <c r="I286" i="2"/>
  <c r="AX286" i="2" s="1"/>
  <c r="I287" i="2"/>
  <c r="AX287" i="2" s="1"/>
  <c r="I288" i="2"/>
  <c r="I289" i="2"/>
  <c r="AX289" i="2" s="1"/>
  <c r="I290" i="2"/>
  <c r="I291" i="2"/>
  <c r="I292" i="2"/>
  <c r="AX292" i="2" s="1"/>
  <c r="I293" i="2"/>
  <c r="I294" i="2"/>
  <c r="I295" i="2"/>
  <c r="I296" i="2"/>
  <c r="AX296" i="2" s="1"/>
  <c r="I297" i="2"/>
  <c r="I298" i="2"/>
  <c r="I299" i="2"/>
  <c r="I300" i="2"/>
  <c r="I301" i="2"/>
  <c r="I302" i="2"/>
  <c r="I303" i="2"/>
  <c r="I304" i="2"/>
  <c r="AX304" i="2" s="1"/>
  <c r="I305" i="2"/>
  <c r="I306" i="2"/>
  <c r="I307" i="2"/>
  <c r="AX307" i="2" s="1"/>
  <c r="I308" i="2"/>
  <c r="I309" i="2"/>
  <c r="I310" i="2"/>
  <c r="I311" i="2"/>
  <c r="I312" i="2"/>
  <c r="I313" i="2"/>
  <c r="I314" i="2"/>
  <c r="I315" i="2"/>
  <c r="AX315" i="2" s="1"/>
  <c r="I316" i="2"/>
  <c r="I317" i="2"/>
  <c r="I318" i="2"/>
  <c r="I319" i="2"/>
  <c r="I320" i="2"/>
  <c r="I321" i="2"/>
  <c r="I322" i="2"/>
  <c r="I323" i="2"/>
  <c r="AX323" i="2" s="1"/>
  <c r="I324" i="2"/>
  <c r="I325" i="2"/>
  <c r="I326" i="2"/>
  <c r="I327" i="2"/>
  <c r="I328" i="2"/>
  <c r="I329" i="2"/>
  <c r="I330" i="2"/>
  <c r="I331" i="2"/>
  <c r="AX331" i="2" s="1"/>
  <c r="I332" i="2"/>
  <c r="I333" i="2"/>
  <c r="I334" i="2"/>
  <c r="I335" i="2"/>
  <c r="I336" i="2"/>
  <c r="I337" i="2"/>
  <c r="I338" i="2"/>
  <c r="I339" i="2"/>
  <c r="AX339" i="2" s="1"/>
  <c r="I340" i="2"/>
  <c r="I341" i="2"/>
  <c r="I342" i="2"/>
  <c r="I343" i="2"/>
  <c r="I344" i="2"/>
  <c r="I345" i="2"/>
  <c r="I346" i="2"/>
  <c r="I347" i="2"/>
  <c r="AX347" i="2" s="1"/>
  <c r="I348" i="2"/>
  <c r="I349" i="2"/>
  <c r="I350" i="2"/>
  <c r="I351" i="2"/>
  <c r="I352" i="2"/>
  <c r="I353" i="2"/>
  <c r="I354" i="2"/>
  <c r="I355" i="2"/>
  <c r="AX355" i="2" s="1"/>
  <c r="I356" i="2"/>
  <c r="I357" i="2"/>
  <c r="I358" i="2"/>
  <c r="I359" i="2"/>
  <c r="I360" i="2"/>
  <c r="I361" i="2"/>
  <c r="I362" i="2"/>
  <c r="I363" i="2"/>
  <c r="AX363" i="2" s="1"/>
  <c r="I365" i="2"/>
  <c r="I366" i="2"/>
  <c r="I367" i="2"/>
  <c r="AX367" i="2" s="1"/>
  <c r="I368" i="2"/>
  <c r="I369" i="2"/>
  <c r="I370" i="2"/>
  <c r="AX370" i="2" s="1"/>
  <c r="I371" i="2"/>
  <c r="I372" i="2"/>
  <c r="I373" i="2"/>
  <c r="I374" i="2"/>
  <c r="I375" i="2"/>
  <c r="I2" i="2"/>
  <c r="AX333" i="2" l="1"/>
  <c r="AY333" i="2" s="1"/>
  <c r="AX293" i="2"/>
  <c r="AY293" i="2" s="1"/>
  <c r="AX237" i="2"/>
  <c r="AY237" i="2" s="1"/>
  <c r="AX172" i="2"/>
  <c r="AY172" i="2" s="1"/>
  <c r="AX131" i="2"/>
  <c r="AY131" i="2" s="1"/>
  <c r="AX373" i="2"/>
  <c r="AY373" i="2" s="1"/>
  <c r="AX365" i="2"/>
  <c r="AY365" i="2" s="1"/>
  <c r="AX340" i="2"/>
  <c r="AY340" i="2" s="1"/>
  <c r="AX332" i="2"/>
  <c r="AY332" i="2" s="1"/>
  <c r="AX324" i="2"/>
  <c r="AY324" i="2" s="1"/>
  <c r="AX316" i="2"/>
  <c r="AY316" i="2" s="1"/>
  <c r="AX308" i="2"/>
  <c r="AY308" i="2" s="1"/>
  <c r="AX300" i="2"/>
  <c r="AY300" i="2" s="1"/>
  <c r="AX284" i="2"/>
  <c r="AY284" i="2" s="1"/>
  <c r="AX276" i="2"/>
  <c r="AY276" i="2" s="1"/>
  <c r="AX268" i="2"/>
  <c r="AY268" i="2" s="1"/>
  <c r="AX260" i="2"/>
  <c r="AY260" i="2" s="1"/>
  <c r="AX252" i="2"/>
  <c r="AY252" i="2" s="1"/>
  <c r="AX244" i="2"/>
  <c r="AY244" i="2" s="1"/>
  <c r="AX236" i="2"/>
  <c r="AY236" i="2" s="1"/>
  <c r="AX228" i="2"/>
  <c r="AY228" i="2" s="1"/>
  <c r="AX220" i="2"/>
  <c r="AY220" i="2" s="1"/>
  <c r="AX212" i="2"/>
  <c r="AY212" i="2" s="1"/>
  <c r="AX203" i="2"/>
  <c r="AY203" i="2" s="1"/>
  <c r="AX195" i="2"/>
  <c r="AY195" i="2" s="1"/>
  <c r="AX187" i="2"/>
  <c r="AY187" i="2" s="1"/>
  <c r="AX179" i="2"/>
  <c r="AY179" i="2" s="1"/>
  <c r="AX171" i="2"/>
  <c r="AY171" i="2" s="1"/>
  <c r="AX163" i="2"/>
  <c r="AY163" i="2" s="1"/>
  <c r="AX155" i="2"/>
  <c r="AY155" i="2" s="1"/>
  <c r="AX147" i="2"/>
  <c r="AY147" i="2" s="1"/>
  <c r="AX139" i="2"/>
  <c r="AY139" i="2" s="1"/>
  <c r="AX130" i="2"/>
  <c r="AY130" i="2" s="1"/>
  <c r="AX374" i="2"/>
  <c r="AY374" i="2" s="1"/>
  <c r="AX269" i="2"/>
  <c r="AY269" i="2" s="1"/>
  <c r="AX196" i="2"/>
  <c r="AY196" i="2" s="1"/>
  <c r="AX299" i="2"/>
  <c r="AY299" i="2" s="1"/>
  <c r="AX291" i="2"/>
  <c r="AY291" i="2" s="1"/>
  <c r="AX283" i="2"/>
  <c r="AY283" i="2" s="1"/>
  <c r="AX275" i="2"/>
  <c r="AY275" i="2" s="1"/>
  <c r="AX267" i="2"/>
  <c r="AY267" i="2" s="1"/>
  <c r="AX259" i="2"/>
  <c r="AY259" i="2" s="1"/>
  <c r="AX251" i="2"/>
  <c r="AY251" i="2" s="1"/>
  <c r="AX243" i="2"/>
  <c r="AY243" i="2" s="1"/>
  <c r="AX235" i="2"/>
  <c r="AY235" i="2" s="1"/>
  <c r="AX227" i="2"/>
  <c r="AY227" i="2" s="1"/>
  <c r="AX219" i="2"/>
  <c r="AY219" i="2" s="1"/>
  <c r="AX211" i="2"/>
  <c r="AY211" i="2" s="1"/>
  <c r="AX202" i="2"/>
  <c r="AY202" i="2" s="1"/>
  <c r="AX194" i="2"/>
  <c r="AY194" i="2" s="1"/>
  <c r="AX186" i="2"/>
  <c r="AY186" i="2" s="1"/>
  <c r="AX178" i="2"/>
  <c r="AY178" i="2" s="1"/>
  <c r="AX170" i="2"/>
  <c r="AY170" i="2" s="1"/>
  <c r="AX162" i="2"/>
  <c r="AY162" i="2" s="1"/>
  <c r="AX154" i="2"/>
  <c r="AY154" i="2" s="1"/>
  <c r="AX146" i="2"/>
  <c r="AY146" i="2" s="1"/>
  <c r="AX138" i="2"/>
  <c r="AY138" i="2" s="1"/>
  <c r="AX129" i="2"/>
  <c r="AY129" i="2" s="1"/>
  <c r="AX341" i="2"/>
  <c r="AY341" i="2" s="1"/>
  <c r="AX285" i="2"/>
  <c r="AY285" i="2" s="1"/>
  <c r="AX245" i="2"/>
  <c r="AY245" i="2" s="1"/>
  <c r="AX188" i="2"/>
  <c r="AY188" i="2" s="1"/>
  <c r="AX140" i="2"/>
  <c r="AY140" i="2" s="1"/>
  <c r="AX371" i="2"/>
  <c r="AY371" i="2" s="1"/>
  <c r="AX338" i="2"/>
  <c r="AY338" i="2" s="1"/>
  <c r="AX330" i="2"/>
  <c r="AY330" i="2" s="1"/>
  <c r="AX322" i="2"/>
  <c r="AY322" i="2" s="1"/>
  <c r="AX314" i="2"/>
  <c r="AY314" i="2" s="1"/>
  <c r="AX306" i="2"/>
  <c r="AY306" i="2" s="1"/>
  <c r="AX298" i="2"/>
  <c r="AY298" i="2" s="1"/>
  <c r="AX290" i="2"/>
  <c r="AY290" i="2" s="1"/>
  <c r="AX282" i="2"/>
  <c r="AY282" i="2" s="1"/>
  <c r="AX274" i="2"/>
  <c r="AY274" i="2" s="1"/>
  <c r="AX266" i="2"/>
  <c r="AY266" i="2" s="1"/>
  <c r="AX258" i="2"/>
  <c r="AY258" i="2" s="1"/>
  <c r="AX250" i="2"/>
  <c r="AY250" i="2" s="1"/>
  <c r="AX242" i="2"/>
  <c r="AY242" i="2" s="1"/>
  <c r="AX234" i="2"/>
  <c r="AY234" i="2" s="1"/>
  <c r="AX226" i="2"/>
  <c r="AY226" i="2" s="1"/>
  <c r="AX209" i="2"/>
  <c r="AY209" i="2" s="1"/>
  <c r="AX201" i="2"/>
  <c r="AY201" i="2" s="1"/>
  <c r="AX193" i="2"/>
  <c r="AY193" i="2" s="1"/>
  <c r="AX185" i="2"/>
  <c r="AY185" i="2" s="1"/>
  <c r="AX177" i="2"/>
  <c r="AY177" i="2" s="1"/>
  <c r="AX169" i="2"/>
  <c r="AY169" i="2" s="1"/>
  <c r="AX161" i="2"/>
  <c r="AY161" i="2" s="1"/>
  <c r="AX153" i="2"/>
  <c r="AY153" i="2" s="1"/>
  <c r="AX145" i="2"/>
  <c r="AY145" i="2" s="1"/>
  <c r="AX137" i="2"/>
  <c r="AY137" i="2" s="1"/>
  <c r="AX128" i="2"/>
  <c r="AY128" i="2" s="1"/>
  <c r="AX325" i="2"/>
  <c r="AY325" i="2" s="1"/>
  <c r="AX277" i="2"/>
  <c r="AY277" i="2" s="1"/>
  <c r="AX229" i="2"/>
  <c r="AY229" i="2" s="1"/>
  <c r="AX164" i="2"/>
  <c r="AY164" i="2" s="1"/>
  <c r="AX372" i="2"/>
  <c r="AY372" i="2" s="1"/>
  <c r="AX337" i="2"/>
  <c r="AY337" i="2" s="1"/>
  <c r="AX329" i="2"/>
  <c r="AY329" i="2" s="1"/>
  <c r="AX321" i="2"/>
  <c r="AY321" i="2" s="1"/>
  <c r="AX313" i="2"/>
  <c r="AY313" i="2" s="1"/>
  <c r="AX305" i="2"/>
  <c r="AY305" i="2" s="1"/>
  <c r="AX297" i="2"/>
  <c r="AY297" i="2" s="1"/>
  <c r="AX281" i="2"/>
  <c r="AY281" i="2" s="1"/>
  <c r="AX273" i="2"/>
  <c r="AY273" i="2" s="1"/>
  <c r="AX265" i="2"/>
  <c r="AY265" i="2" s="1"/>
  <c r="AX257" i="2"/>
  <c r="AY257" i="2" s="1"/>
  <c r="AX249" i="2"/>
  <c r="AY249" i="2" s="1"/>
  <c r="AX241" i="2"/>
  <c r="AY241" i="2" s="1"/>
  <c r="AX233" i="2"/>
  <c r="AY233" i="2" s="1"/>
  <c r="AX225" i="2"/>
  <c r="AY225" i="2" s="1"/>
  <c r="AX217" i="2"/>
  <c r="AY217" i="2" s="1"/>
  <c r="AX208" i="2"/>
  <c r="AY208" i="2" s="1"/>
  <c r="AX200" i="2"/>
  <c r="AY200" i="2" s="1"/>
  <c r="AX192" i="2"/>
  <c r="AY192" i="2" s="1"/>
  <c r="AX184" i="2"/>
  <c r="AY184" i="2" s="1"/>
  <c r="AX176" i="2"/>
  <c r="AY176" i="2" s="1"/>
  <c r="AX168" i="2"/>
  <c r="AY168" i="2" s="1"/>
  <c r="AX160" i="2"/>
  <c r="AY160" i="2" s="1"/>
  <c r="AX152" i="2"/>
  <c r="AY152" i="2" s="1"/>
  <c r="AX144" i="2"/>
  <c r="AY144" i="2" s="1"/>
  <c r="AX136" i="2"/>
  <c r="AY136" i="2" s="1"/>
  <c r="AX301" i="2"/>
  <c r="AY301" i="2" s="1"/>
  <c r="AX253" i="2"/>
  <c r="AY253" i="2" s="1"/>
  <c r="AX204" i="2"/>
  <c r="AY204" i="2" s="1"/>
  <c r="AX369" i="2"/>
  <c r="AY369" i="2" s="1"/>
  <c r="AX344" i="2"/>
  <c r="AY344" i="2" s="1"/>
  <c r="AX336" i="2"/>
  <c r="AY336" i="2" s="1"/>
  <c r="AX328" i="2"/>
  <c r="AY328" i="2" s="1"/>
  <c r="AX320" i="2"/>
  <c r="AY320" i="2" s="1"/>
  <c r="AX312" i="2"/>
  <c r="AY312" i="2" s="1"/>
  <c r="AX288" i="2"/>
  <c r="AY288" i="2" s="1"/>
  <c r="AX280" i="2"/>
  <c r="AY280" i="2" s="1"/>
  <c r="AX272" i="2"/>
  <c r="AY272" i="2" s="1"/>
  <c r="AX264" i="2"/>
  <c r="AY264" i="2" s="1"/>
  <c r="AX256" i="2"/>
  <c r="AY256" i="2" s="1"/>
  <c r="AX248" i="2"/>
  <c r="AY248" i="2" s="1"/>
  <c r="AX240" i="2"/>
  <c r="AY240" i="2" s="1"/>
  <c r="AX224" i="2"/>
  <c r="AY224" i="2" s="1"/>
  <c r="AX216" i="2"/>
  <c r="AY216" i="2" s="1"/>
  <c r="AX207" i="2"/>
  <c r="AY207" i="2" s="1"/>
  <c r="AX199" i="2"/>
  <c r="AY199" i="2" s="1"/>
  <c r="AX191" i="2"/>
  <c r="AY191" i="2" s="1"/>
  <c r="AX183" i="2"/>
  <c r="AY183" i="2" s="1"/>
  <c r="AX175" i="2"/>
  <c r="AY175" i="2" s="1"/>
  <c r="AX167" i="2"/>
  <c r="AY167" i="2" s="1"/>
  <c r="AX159" i="2"/>
  <c r="AY159" i="2" s="1"/>
  <c r="AX143" i="2"/>
  <c r="AY143" i="2" s="1"/>
  <c r="AX135" i="2"/>
  <c r="AY135" i="2" s="1"/>
  <c r="AX317" i="2"/>
  <c r="AY317" i="2" s="1"/>
  <c r="AX180" i="2"/>
  <c r="AY180" i="2" s="1"/>
  <c r="AX148" i="2"/>
  <c r="AY148" i="2" s="1"/>
  <c r="AX368" i="2"/>
  <c r="AY368" i="2" s="1"/>
  <c r="AX343" i="2"/>
  <c r="AY343" i="2" s="1"/>
  <c r="AX335" i="2"/>
  <c r="AY335" i="2" s="1"/>
  <c r="AX327" i="2"/>
  <c r="AY327" i="2" s="1"/>
  <c r="AX319" i="2"/>
  <c r="AY319" i="2" s="1"/>
  <c r="AX311" i="2"/>
  <c r="AY311" i="2" s="1"/>
  <c r="AX303" i="2"/>
  <c r="AY303" i="2" s="1"/>
  <c r="AX295" i="2"/>
  <c r="AY295" i="2" s="1"/>
  <c r="AX271" i="2"/>
  <c r="AY271" i="2" s="1"/>
  <c r="AX263" i="2"/>
  <c r="AY263" i="2" s="1"/>
  <c r="AX239" i="2"/>
  <c r="AY239" i="2" s="1"/>
  <c r="AX231" i="2"/>
  <c r="AY231" i="2" s="1"/>
  <c r="AX206" i="2"/>
  <c r="AY206" i="2" s="1"/>
  <c r="AX198" i="2"/>
  <c r="AY198" i="2" s="1"/>
  <c r="AX174" i="2"/>
  <c r="AY174" i="2" s="1"/>
  <c r="AX166" i="2"/>
  <c r="AY166" i="2" s="1"/>
  <c r="AX142" i="2"/>
  <c r="AY142" i="2" s="1"/>
  <c r="AX134" i="2"/>
  <c r="AY134" i="2" s="1"/>
  <c r="AX366" i="2"/>
  <c r="AY366" i="2" s="1"/>
  <c r="AX309" i="2"/>
  <c r="AY309" i="2" s="1"/>
  <c r="AX213" i="2"/>
  <c r="AY213" i="2" s="1"/>
  <c r="AX156" i="2"/>
  <c r="AY156" i="2" s="1"/>
  <c r="AX375" i="2"/>
  <c r="AY375" i="2" s="1"/>
  <c r="AX342" i="2"/>
  <c r="AY342" i="2" s="1"/>
  <c r="AX334" i="2"/>
  <c r="AY334" i="2" s="1"/>
  <c r="AX326" i="2"/>
  <c r="AY326" i="2" s="1"/>
  <c r="AX318" i="2"/>
  <c r="AY318" i="2" s="1"/>
  <c r="AX310" i="2"/>
  <c r="AY310" i="2" s="1"/>
  <c r="AX302" i="2"/>
  <c r="AY302" i="2" s="1"/>
  <c r="AX294" i="2"/>
  <c r="AY294" i="2" s="1"/>
  <c r="AX270" i="2"/>
  <c r="AY270" i="2" s="1"/>
  <c r="AX262" i="2"/>
  <c r="AY262" i="2" s="1"/>
  <c r="AX238" i="2"/>
  <c r="AY238" i="2" s="1"/>
  <c r="AX230" i="2"/>
  <c r="AY230" i="2" s="1"/>
  <c r="AX205" i="2"/>
  <c r="AY205" i="2" s="1"/>
  <c r="AX197" i="2"/>
  <c r="AY197" i="2" s="1"/>
  <c r="AX173" i="2"/>
  <c r="AY173" i="2" s="1"/>
  <c r="AX165" i="2"/>
  <c r="AY165" i="2" s="1"/>
  <c r="AX149" i="2"/>
  <c r="AY149" i="2" s="1"/>
  <c r="AX141" i="2"/>
  <c r="AY141" i="2" s="1"/>
  <c r="AX133" i="2"/>
  <c r="AY133" i="2" s="1"/>
  <c r="AX345" i="2"/>
  <c r="AY345" i="2" s="1"/>
  <c r="AX346" i="2"/>
  <c r="AY346" i="2" s="1"/>
  <c r="AX348" i="2"/>
  <c r="AY348" i="2" s="1"/>
  <c r="AX349" i="2"/>
  <c r="AY349" i="2" s="1"/>
  <c r="AX350" i="2"/>
  <c r="AY350" i="2" s="1"/>
  <c r="AX351" i="2"/>
  <c r="AY351" i="2" s="1"/>
  <c r="AX352" i="2"/>
  <c r="AY352" i="2" s="1"/>
  <c r="AX353" i="2"/>
  <c r="AY353" i="2" s="1"/>
  <c r="AX354" i="2"/>
  <c r="AY354" i="2" s="1"/>
  <c r="AX356" i="2"/>
  <c r="AY356" i="2" s="1"/>
  <c r="AX357" i="2"/>
  <c r="AY357" i="2" s="1"/>
  <c r="AX358" i="2"/>
  <c r="AY358" i="2" s="1"/>
  <c r="AX359" i="2"/>
  <c r="AY359" i="2" s="1"/>
  <c r="AX360" i="2"/>
  <c r="AY360" i="2" s="1"/>
  <c r="AX361" i="2"/>
  <c r="AY361" i="2" s="1"/>
  <c r="AX362" i="2"/>
  <c r="AY362" i="2" s="1"/>
  <c r="AX261" i="2"/>
  <c r="AY261" i="2" s="1"/>
  <c r="AY367" i="2"/>
  <c r="AY122" i="2"/>
  <c r="AY80" i="2"/>
  <c r="AY72" i="2"/>
  <c r="AY48" i="2"/>
  <c r="AY40" i="2"/>
  <c r="AY16" i="2"/>
  <c r="AY8" i="2"/>
  <c r="AY121" i="2"/>
  <c r="AY112" i="2"/>
  <c r="AY103" i="2"/>
  <c r="AY95" i="2"/>
  <c r="AY87" i="2"/>
  <c r="AY79" i="2"/>
  <c r="AY71" i="2"/>
  <c r="AY63" i="2"/>
  <c r="AY55" i="2"/>
  <c r="AY39" i="2"/>
  <c r="AY31" i="2"/>
  <c r="AY23" i="2"/>
  <c r="AY15" i="2"/>
  <c r="AY7" i="2"/>
  <c r="AY113" i="2"/>
  <c r="AY120" i="2"/>
  <c r="AY86" i="2"/>
  <c r="AY62" i="2"/>
  <c r="AY46" i="2"/>
  <c r="AY14" i="2"/>
  <c r="AY93" i="2"/>
  <c r="AY61" i="2"/>
  <c r="AY5" i="2"/>
  <c r="AY108" i="2"/>
  <c r="AY100" i="2"/>
  <c r="AY92" i="2"/>
  <c r="AY84" i="2"/>
  <c r="AY76" i="2"/>
  <c r="AY68" i="2"/>
  <c r="AY60" i="2"/>
  <c r="AY52" i="2"/>
  <c r="AY44" i="2"/>
  <c r="AY36" i="2"/>
  <c r="AY28" i="2"/>
  <c r="AY20" i="2"/>
  <c r="AY12" i="2"/>
  <c r="AY4" i="2"/>
  <c r="AY102" i="2"/>
  <c r="AY70" i="2"/>
  <c r="AY30" i="2"/>
  <c r="AY109" i="2"/>
  <c r="AY69" i="2"/>
  <c r="AY29" i="2"/>
  <c r="AY125" i="2"/>
  <c r="AY116" i="2"/>
  <c r="AY107" i="2"/>
  <c r="AY99" i="2"/>
  <c r="AY91" i="2"/>
  <c r="AY83" i="2"/>
  <c r="AY75" i="2"/>
  <c r="AY67" i="2"/>
  <c r="AY59" i="2"/>
  <c r="AY51" i="2"/>
  <c r="AY43" i="2"/>
  <c r="AY35" i="2"/>
  <c r="AY27" i="2"/>
  <c r="AY19" i="2"/>
  <c r="AY11" i="2"/>
  <c r="AY3" i="2"/>
  <c r="AY104" i="2"/>
  <c r="AY94" i="2"/>
  <c r="AY54" i="2"/>
  <c r="AY22" i="2"/>
  <c r="AY101" i="2"/>
  <c r="AY77" i="2"/>
  <c r="AY45" i="2"/>
  <c r="AY21" i="2"/>
  <c r="AY124" i="2"/>
  <c r="AY115" i="2"/>
  <c r="AY106" i="2"/>
  <c r="AY98" i="2"/>
  <c r="AY90" i="2"/>
  <c r="AY82" i="2"/>
  <c r="AY66" i="2"/>
  <c r="AY58" i="2"/>
  <c r="AY50" i="2"/>
  <c r="AY42" i="2"/>
  <c r="AY34" i="2"/>
  <c r="AY26" i="2"/>
  <c r="AY18" i="2"/>
  <c r="AY10" i="2"/>
  <c r="AY110" i="2"/>
  <c r="AY78" i="2"/>
  <c r="AY6" i="2"/>
  <c r="AY85" i="2"/>
  <c r="AY53" i="2"/>
  <c r="AY37" i="2"/>
  <c r="AY13" i="2"/>
  <c r="AY123" i="2"/>
  <c r="AY114" i="2"/>
  <c r="AY105" i="2"/>
  <c r="AY81" i="2"/>
  <c r="AY49" i="2"/>
  <c r="AY41" i="2"/>
  <c r="AY17" i="2"/>
  <c r="AY9" i="2"/>
  <c r="AY221" i="2"/>
  <c r="AY292" i="2"/>
  <c r="AY47" i="2"/>
  <c r="AY218" i="2"/>
  <c r="AY38" i="2"/>
  <c r="AY296" i="2"/>
  <c r="AY232" i="2"/>
  <c r="AY289" i="2"/>
  <c r="AY304" i="2"/>
  <c r="AY73" i="2"/>
  <c r="K278" i="2"/>
  <c r="AY278" i="2"/>
  <c r="K150" i="2"/>
  <c r="AY150" i="2"/>
  <c r="K117" i="2"/>
  <c r="AY117" i="2"/>
  <c r="K64" i="2"/>
  <c r="AY64" i="2"/>
  <c r="K56" i="2"/>
  <c r="AY56" i="2"/>
  <c r="K246" i="2"/>
  <c r="AY246" i="2"/>
  <c r="K214" i="2"/>
  <c r="AY214" i="2"/>
  <c r="K363" i="2"/>
  <c r="AY363" i="2"/>
  <c r="K355" i="2"/>
  <c r="AY355" i="2"/>
  <c r="K347" i="2"/>
  <c r="AY347" i="2"/>
  <c r="K339" i="2"/>
  <c r="AY339" i="2"/>
  <c r="K331" i="2"/>
  <c r="AY331" i="2"/>
  <c r="K323" i="2"/>
  <c r="AY323" i="2"/>
  <c r="K315" i="2"/>
  <c r="AY315" i="2"/>
  <c r="K307" i="2"/>
  <c r="AY307" i="2"/>
  <c r="K286" i="2"/>
  <c r="AY286" i="2"/>
  <c r="K254" i="2"/>
  <c r="AY254" i="2"/>
  <c r="K181" i="2"/>
  <c r="AY181" i="2"/>
  <c r="K157" i="2"/>
  <c r="AY157" i="2"/>
  <c r="K96" i="2"/>
  <c r="AY96" i="2"/>
  <c r="K88" i="2"/>
  <c r="AY88" i="2"/>
  <c r="K32" i="2"/>
  <c r="AY32" i="2"/>
  <c r="K370" i="2"/>
  <c r="AY370" i="2"/>
  <c r="K189" i="2"/>
  <c r="AY189" i="2"/>
  <c r="K24" i="2"/>
  <c r="AY24" i="2"/>
  <c r="K222" i="2"/>
  <c r="AY222" i="2"/>
  <c r="K74" i="2"/>
  <c r="AY74" i="2"/>
  <c r="K126" i="2"/>
  <c r="AY126" i="2"/>
  <c r="K287" i="2"/>
  <c r="AY287" i="2"/>
  <c r="K279" i="2"/>
  <c r="AY279" i="2"/>
  <c r="K255" i="2"/>
  <c r="AY255" i="2"/>
  <c r="K247" i="2"/>
  <c r="AY247" i="2"/>
  <c r="K223" i="2"/>
  <c r="AY223" i="2"/>
  <c r="K215" i="2"/>
  <c r="AY215" i="2"/>
  <c r="K190" i="2"/>
  <c r="AY190" i="2"/>
  <c r="K182" i="2"/>
  <c r="AY182" i="2"/>
  <c r="K158" i="2"/>
  <c r="AY158" i="2"/>
  <c r="K151" i="2"/>
  <c r="AY151" i="2"/>
  <c r="K127" i="2"/>
  <c r="AY127" i="2"/>
  <c r="K118" i="2"/>
  <c r="AY118" i="2"/>
  <c r="K97" i="2"/>
  <c r="AY97" i="2"/>
  <c r="K89" i="2"/>
  <c r="AY89" i="2"/>
  <c r="K65" i="2"/>
  <c r="AY65" i="2"/>
  <c r="K57" i="2"/>
  <c r="AY57" i="2"/>
  <c r="K33" i="2"/>
  <c r="AY33" i="2"/>
  <c r="K25" i="2"/>
  <c r="AY25" i="2"/>
  <c r="K60" i="2"/>
  <c r="K44" i="2"/>
  <c r="K36" i="2"/>
  <c r="K306" i="2"/>
  <c r="K28" i="2"/>
  <c r="K122" i="2"/>
  <c r="K20" i="2"/>
  <c r="K92" i="2"/>
  <c r="K12" i="2"/>
  <c r="K84" i="2"/>
  <c r="K76" i="2"/>
  <c r="K274" i="2"/>
  <c r="K114" i="2"/>
  <c r="K68" i="2"/>
  <c r="K19" i="2"/>
  <c r="K242" i="2"/>
  <c r="K113" i="2"/>
  <c r="K209" i="2"/>
  <c r="K108" i="2"/>
  <c r="K52" i="2"/>
  <c r="K4" i="2"/>
  <c r="K177" i="2"/>
  <c r="K100" i="2"/>
  <c r="K51" i="2"/>
  <c r="K176" i="2"/>
  <c r="K369" i="2"/>
  <c r="K146" i="2"/>
  <c r="K338" i="2"/>
  <c r="K145" i="2"/>
  <c r="K83" i="2"/>
  <c r="K368" i="2"/>
  <c r="K305" i="2"/>
  <c r="K241" i="2"/>
  <c r="K372" i="2"/>
  <c r="K365" i="2"/>
  <c r="K357" i="2"/>
  <c r="K349" i="2"/>
  <c r="K341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4" i="2"/>
  <c r="K362" i="2"/>
  <c r="K330" i="2"/>
  <c r="K298" i="2"/>
  <c r="K266" i="2"/>
  <c r="K234" i="2"/>
  <c r="K201" i="2"/>
  <c r="K169" i="2"/>
  <c r="K138" i="2"/>
  <c r="K337" i="2"/>
  <c r="K273" i="2"/>
  <c r="K208" i="2"/>
  <c r="K371" i="2"/>
  <c r="K356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3" i="2"/>
  <c r="K195" i="2"/>
  <c r="K187" i="2"/>
  <c r="K179" i="2"/>
  <c r="K171" i="2"/>
  <c r="K163" i="2"/>
  <c r="K155" i="2"/>
  <c r="K148" i="2"/>
  <c r="K140" i="2"/>
  <c r="K124" i="2"/>
  <c r="K102" i="2"/>
  <c r="K94" i="2"/>
  <c r="K86" i="2"/>
  <c r="K78" i="2"/>
  <c r="K70" i="2"/>
  <c r="K361" i="2"/>
  <c r="K329" i="2"/>
  <c r="K297" i="2"/>
  <c r="K265" i="2"/>
  <c r="K233" i="2"/>
  <c r="K200" i="2"/>
  <c r="K168" i="2"/>
  <c r="K137" i="2"/>
  <c r="K107" i="2"/>
  <c r="K75" i="2"/>
  <c r="K43" i="2"/>
  <c r="K11" i="2"/>
  <c r="K299" i="2"/>
  <c r="K291" i="2"/>
  <c r="K283" i="2"/>
  <c r="K275" i="2"/>
  <c r="K267" i="2"/>
  <c r="K259" i="2"/>
  <c r="K251" i="2"/>
  <c r="K243" i="2"/>
  <c r="K235" i="2"/>
  <c r="K227" i="2"/>
  <c r="K219" i="2"/>
  <c r="K211" i="2"/>
  <c r="K202" i="2"/>
  <c r="K194" i="2"/>
  <c r="K186" i="2"/>
  <c r="K354" i="2"/>
  <c r="K322" i="2"/>
  <c r="K290" i="2"/>
  <c r="K258" i="2"/>
  <c r="K226" i="2"/>
  <c r="K193" i="2"/>
  <c r="K161" i="2"/>
  <c r="K130" i="2"/>
  <c r="K353" i="2"/>
  <c r="K321" i="2"/>
  <c r="K289" i="2"/>
  <c r="K257" i="2"/>
  <c r="K225" i="2"/>
  <c r="K192" i="2"/>
  <c r="K160" i="2"/>
  <c r="K129" i="2"/>
  <c r="K99" i="2"/>
  <c r="K67" i="2"/>
  <c r="K35" i="2"/>
  <c r="K3" i="2"/>
  <c r="K346" i="2"/>
  <c r="K314" i="2"/>
  <c r="K282" i="2"/>
  <c r="K250" i="2"/>
  <c r="K218" i="2"/>
  <c r="K185" i="2"/>
  <c r="K153" i="2"/>
  <c r="K375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7" i="2"/>
  <c r="K199" i="2"/>
  <c r="K191" i="2"/>
  <c r="K183" i="2"/>
  <c r="K175" i="2"/>
  <c r="K167" i="2"/>
  <c r="K159" i="2"/>
  <c r="K152" i="2"/>
  <c r="K144" i="2"/>
  <c r="K136" i="2"/>
  <c r="K128" i="2"/>
  <c r="K120" i="2"/>
  <c r="K112" i="2"/>
  <c r="K106" i="2"/>
  <c r="K98" i="2"/>
  <c r="K90" i="2"/>
  <c r="K82" i="2"/>
  <c r="K66" i="2"/>
  <c r="K58" i="2"/>
  <c r="K50" i="2"/>
  <c r="K42" i="2"/>
  <c r="K34" i="2"/>
  <c r="K26" i="2"/>
  <c r="K18" i="2"/>
  <c r="K10" i="2"/>
  <c r="K2" i="2"/>
  <c r="K345" i="2"/>
  <c r="K313" i="2"/>
  <c r="K281" i="2"/>
  <c r="K249" i="2"/>
  <c r="K217" i="2"/>
  <c r="K184" i="2"/>
  <c r="K121" i="2"/>
  <c r="K91" i="2"/>
  <c r="K59" i="2"/>
  <c r="K27" i="2"/>
  <c r="K374" i="2"/>
  <c r="K367" i="2"/>
  <c r="K359" i="2"/>
  <c r="K351" i="2"/>
  <c r="K343" i="2"/>
  <c r="K335" i="2"/>
  <c r="K327" i="2"/>
  <c r="K319" i="2"/>
  <c r="K311" i="2"/>
  <c r="K303" i="2"/>
  <c r="K295" i="2"/>
  <c r="K271" i="2"/>
  <c r="K263" i="2"/>
  <c r="K239" i="2"/>
  <c r="K231" i="2"/>
  <c r="K206" i="2"/>
  <c r="K198" i="2"/>
  <c r="K174" i="2"/>
  <c r="K166" i="2"/>
  <c r="K143" i="2"/>
  <c r="K135" i="2"/>
  <c r="K105" i="2"/>
  <c r="K81" i="2"/>
  <c r="K73" i="2"/>
  <c r="K49" i="2"/>
  <c r="K41" i="2"/>
  <c r="K17" i="2"/>
  <c r="K9" i="2"/>
  <c r="K373" i="2"/>
  <c r="K366" i="2"/>
  <c r="K358" i="2"/>
  <c r="K350" i="2"/>
  <c r="K342" i="2"/>
  <c r="K334" i="2"/>
  <c r="K326" i="2"/>
  <c r="K318" i="2"/>
  <c r="K310" i="2"/>
  <c r="K302" i="2"/>
  <c r="K294" i="2"/>
  <c r="K270" i="2"/>
  <c r="K262" i="2"/>
  <c r="K238" i="2"/>
  <c r="K230" i="2"/>
  <c r="K205" i="2"/>
  <c r="K197" i="2"/>
  <c r="K173" i="2"/>
  <c r="K165" i="2"/>
  <c r="K142" i="2"/>
  <c r="K134" i="2"/>
  <c r="K110" i="2"/>
  <c r="K104" i="2"/>
  <c r="K80" i="2"/>
  <c r="K72" i="2"/>
  <c r="K48" i="2"/>
  <c r="K40" i="2"/>
  <c r="K16" i="2"/>
  <c r="K8" i="2"/>
  <c r="K196" i="2"/>
  <c r="K188" i="2"/>
  <c r="K180" i="2"/>
  <c r="K172" i="2"/>
  <c r="K164" i="2"/>
  <c r="K156" i="2"/>
  <c r="K149" i="2"/>
  <c r="K141" i="2"/>
  <c r="K133" i="2"/>
  <c r="K125" i="2"/>
  <c r="K116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62" i="2"/>
  <c r="K54" i="2"/>
  <c r="K46" i="2"/>
  <c r="K38" i="2"/>
  <c r="K30" i="2"/>
  <c r="K22" i="2"/>
  <c r="K14" i="2"/>
  <c r="K6" i="2"/>
  <c r="K178" i="2"/>
  <c r="K170" i="2"/>
  <c r="K162" i="2"/>
  <c r="K154" i="2"/>
  <c r="K147" i="2"/>
  <c r="K139" i="2"/>
  <c r="K131" i="2"/>
  <c r="K123" i="2"/>
  <c r="K115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BF286" i="2"/>
  <c r="BF285" i="2"/>
  <c r="BF284" i="2"/>
  <c r="BF283" i="2"/>
  <c r="BF282" i="2"/>
  <c r="BF281" i="2"/>
  <c r="BF278" i="2"/>
  <c r="BF277" i="2"/>
  <c r="BF276" i="2"/>
  <c r="BF275" i="2"/>
  <c r="BF266" i="2"/>
  <c r="BF265" i="2"/>
  <c r="BF264" i="2"/>
  <c r="BF263" i="2"/>
  <c r="BF262" i="2"/>
  <c r="BF261" i="2"/>
  <c r="BF260" i="2"/>
  <c r="BF259" i="2"/>
  <c r="BF258" i="2"/>
  <c r="BF257" i="2"/>
  <c r="BF256" i="2"/>
  <c r="BF255" i="2"/>
  <c r="BF254" i="2"/>
  <c r="BF252" i="2"/>
  <c r="BF233" i="2"/>
  <c r="BE310" i="2"/>
  <c r="BE309" i="2"/>
  <c r="BE308" i="2"/>
  <c r="BE307" i="2"/>
  <c r="BE306" i="2"/>
  <c r="BK306" i="2" s="1"/>
  <c r="BE305" i="2"/>
  <c r="BK305" i="2" s="1"/>
  <c r="BE304" i="2"/>
  <c r="BE303" i="2"/>
  <c r="BE302" i="2"/>
  <c r="BE301" i="2"/>
  <c r="BK301" i="2" s="1"/>
  <c r="BE300" i="2"/>
  <c r="BE299" i="2"/>
  <c r="BE298" i="2"/>
  <c r="BE297" i="2"/>
  <c r="BE296" i="2"/>
  <c r="BE295" i="2"/>
  <c r="BE294" i="2"/>
  <c r="BE293" i="2"/>
  <c r="BE292" i="2"/>
  <c r="BE291" i="2"/>
  <c r="BE290" i="2"/>
  <c r="BE289" i="2"/>
  <c r="BE286" i="2"/>
  <c r="BK286" i="2" s="1"/>
  <c r="BE285" i="2"/>
  <c r="BK285" i="2" s="1"/>
  <c r="BE284" i="2"/>
  <c r="BK284" i="2" s="1"/>
  <c r="BE283" i="2"/>
  <c r="BK283" i="2" s="1"/>
  <c r="BE282" i="2"/>
  <c r="BK282" i="2" s="1"/>
  <c r="BE281" i="2"/>
  <c r="BK281" i="2" s="1"/>
  <c r="BE278" i="2"/>
  <c r="BK278" i="2" s="1"/>
  <c r="BE277" i="2"/>
  <c r="BK277" i="2" s="1"/>
  <c r="BE276" i="2"/>
  <c r="BK276" i="2" s="1"/>
  <c r="BE275" i="2"/>
  <c r="BK275" i="2" s="1"/>
  <c r="BE266" i="2"/>
  <c r="BK266" i="2" s="1"/>
  <c r="BE107" i="2"/>
  <c r="BE106" i="2"/>
  <c r="BE105" i="2"/>
  <c r="BE102" i="2"/>
  <c r="BE101" i="2"/>
  <c r="BE99" i="2"/>
  <c r="BE97" i="2"/>
  <c r="BE96" i="2"/>
  <c r="BE95" i="2"/>
  <c r="BE94" i="2"/>
  <c r="BE93" i="2"/>
  <c r="BE92" i="2"/>
  <c r="BE86" i="2"/>
  <c r="BE84" i="2"/>
  <c r="BE82" i="2"/>
  <c r="BE81" i="2"/>
  <c r="BE76" i="2"/>
  <c r="BE83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K55" i="2" s="1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28" i="2"/>
  <c r="BE27" i="2"/>
  <c r="BE26" i="2"/>
  <c r="BE25" i="2"/>
  <c r="BE24" i="2"/>
  <c r="BE23" i="2"/>
  <c r="BE22" i="2"/>
  <c r="BE21" i="2"/>
  <c r="BE18" i="2"/>
  <c r="BE16" i="2"/>
  <c r="BE15" i="2"/>
  <c r="BE14" i="2"/>
  <c r="BE13" i="2"/>
  <c r="BE9" i="2"/>
  <c r="BE8" i="2"/>
  <c r="BE7" i="2"/>
  <c r="BE6" i="2"/>
  <c r="BE5" i="2"/>
  <c r="BE4" i="2"/>
  <c r="BE3" i="2"/>
  <c r="BE114" i="2"/>
  <c r="BE121" i="2"/>
  <c r="BE122" i="2"/>
  <c r="BE123" i="2"/>
  <c r="BE124" i="2"/>
  <c r="BE125" i="2"/>
  <c r="BE126" i="2"/>
  <c r="BE127" i="2"/>
  <c r="BE129" i="2"/>
  <c r="BE131" i="2"/>
  <c r="BE133" i="2"/>
  <c r="BE134" i="2"/>
  <c r="BE135" i="2"/>
  <c r="BE140" i="2"/>
  <c r="BE141" i="2"/>
  <c r="BE142" i="2"/>
  <c r="BE146" i="2"/>
  <c r="BE147" i="2"/>
  <c r="BE154" i="2"/>
  <c r="BE265" i="2"/>
  <c r="BK265" i="2" s="1"/>
  <c r="BE264" i="2"/>
  <c r="BK264" i="2" s="1"/>
  <c r="BE263" i="2"/>
  <c r="BK263" i="2" s="1"/>
  <c r="BE262" i="2"/>
  <c r="BK262" i="2" s="1"/>
  <c r="BE261" i="2"/>
  <c r="BK261" i="2" s="1"/>
  <c r="BE260" i="2"/>
  <c r="BK260" i="2" s="1"/>
  <c r="BE259" i="2"/>
  <c r="BK259" i="2" s="1"/>
  <c r="BE258" i="2"/>
  <c r="BK258" i="2" s="1"/>
  <c r="BE257" i="2"/>
  <c r="BK257" i="2" s="1"/>
  <c r="BE256" i="2"/>
  <c r="BK256" i="2" s="1"/>
  <c r="BE255" i="2"/>
  <c r="BK255" i="2" s="1"/>
  <c r="BE254" i="2"/>
  <c r="BK254" i="2" s="1"/>
  <c r="BE252" i="2"/>
  <c r="BK252" i="2" s="1"/>
  <c r="BE233" i="2"/>
  <c r="BK233" i="2" s="1"/>
  <c r="BE232" i="2"/>
  <c r="BE231" i="2"/>
  <c r="BE229" i="2"/>
  <c r="BE228" i="2"/>
  <c r="BK228" i="2" s="1"/>
  <c r="BE227" i="2"/>
  <c r="BE226" i="2"/>
  <c r="BE225" i="2"/>
  <c r="BE224" i="2"/>
  <c r="BE223" i="2"/>
  <c r="BE222" i="2"/>
  <c r="BE221" i="2"/>
  <c r="BD286" i="2"/>
  <c r="BJ286" i="2" s="1"/>
  <c r="BD285" i="2"/>
  <c r="BJ285" i="2" s="1"/>
  <c r="BD284" i="2"/>
  <c r="BJ284" i="2" s="1"/>
  <c r="BD283" i="2"/>
  <c r="BJ283" i="2" s="1"/>
  <c r="BD282" i="2"/>
  <c r="BJ282" i="2" s="1"/>
  <c r="BD281" i="2"/>
  <c r="BJ281" i="2" s="1"/>
  <c r="BD278" i="2"/>
  <c r="BJ278" i="2" s="1"/>
  <c r="BD277" i="2"/>
  <c r="BJ277" i="2" s="1"/>
  <c r="BD276" i="2"/>
  <c r="BJ276" i="2" s="1"/>
  <c r="BD275" i="2"/>
  <c r="BJ275" i="2" s="1"/>
  <c r="BD266" i="2"/>
  <c r="BJ266" i="2" s="1"/>
  <c r="BD265" i="2"/>
  <c r="BJ265" i="2" s="1"/>
  <c r="BD264" i="2"/>
  <c r="BJ264" i="2" s="1"/>
  <c r="BD263" i="2"/>
  <c r="BJ263" i="2" s="1"/>
  <c r="BD262" i="2"/>
  <c r="BJ262" i="2" s="1"/>
  <c r="BD261" i="2"/>
  <c r="BJ261" i="2" s="1"/>
  <c r="BD260" i="2"/>
  <c r="BJ260" i="2" s="1"/>
  <c r="BD259" i="2"/>
  <c r="BJ259" i="2" s="1"/>
  <c r="BD258" i="2"/>
  <c r="BJ258" i="2" s="1"/>
  <c r="BD257" i="2"/>
  <c r="BJ257" i="2" s="1"/>
  <c r="BD256" i="2"/>
  <c r="BJ256" i="2" s="1"/>
  <c r="BD255" i="2"/>
  <c r="BJ255" i="2" s="1"/>
  <c r="BD254" i="2"/>
  <c r="BJ254" i="2" s="1"/>
  <c r="BD252" i="2"/>
  <c r="BJ252" i="2" s="1"/>
  <c r="BD233" i="2"/>
  <c r="BJ233" i="2" s="1"/>
  <c r="BC286" i="2"/>
  <c r="BI286" i="2" s="1"/>
  <c r="BC285" i="2"/>
  <c r="BI285" i="2" s="1"/>
  <c r="BC284" i="2"/>
  <c r="BI284" i="2" s="1"/>
  <c r="BC283" i="2"/>
  <c r="BI283" i="2" s="1"/>
  <c r="BC282" i="2"/>
  <c r="BI282" i="2" s="1"/>
  <c r="BC281" i="2"/>
  <c r="BI281" i="2" s="1"/>
  <c r="BC278" i="2"/>
  <c r="BI278" i="2" s="1"/>
  <c r="BC277" i="2"/>
  <c r="BI277" i="2" s="1"/>
  <c r="BC276" i="2"/>
  <c r="BI276" i="2" s="1"/>
  <c r="BC275" i="2"/>
  <c r="BI275" i="2" s="1"/>
  <c r="BC266" i="2"/>
  <c r="BI266" i="2" s="1"/>
  <c r="BC265" i="2"/>
  <c r="BI265" i="2" s="1"/>
  <c r="BC264" i="2"/>
  <c r="BI264" i="2" s="1"/>
  <c r="BC263" i="2"/>
  <c r="BI263" i="2" s="1"/>
  <c r="BC262" i="2"/>
  <c r="BI262" i="2" s="1"/>
  <c r="BC261" i="2"/>
  <c r="BI261" i="2" s="1"/>
  <c r="BC260" i="2"/>
  <c r="BI260" i="2" s="1"/>
  <c r="BC259" i="2"/>
  <c r="BI259" i="2" s="1"/>
  <c r="BC258" i="2"/>
  <c r="BI258" i="2" s="1"/>
  <c r="BC257" i="2"/>
  <c r="BI257" i="2" s="1"/>
  <c r="BC256" i="2"/>
  <c r="BI256" i="2" s="1"/>
  <c r="BC255" i="2"/>
  <c r="BI255" i="2" s="1"/>
  <c r="BC254" i="2"/>
  <c r="BI254" i="2" s="1"/>
  <c r="BC252" i="2"/>
  <c r="BI252" i="2" s="1"/>
  <c r="BC233" i="2"/>
  <c r="BI233" i="2" s="1"/>
  <c r="BB286" i="2"/>
  <c r="BH286" i="2" s="1"/>
  <c r="BB285" i="2"/>
  <c r="BH285" i="2" s="1"/>
  <c r="BB284" i="2"/>
  <c r="BH284" i="2" s="1"/>
  <c r="BB283" i="2"/>
  <c r="BH283" i="2" s="1"/>
  <c r="BB282" i="2"/>
  <c r="BH282" i="2" s="1"/>
  <c r="BB281" i="2"/>
  <c r="BH281" i="2" s="1"/>
  <c r="BB278" i="2"/>
  <c r="BH278" i="2" s="1"/>
  <c r="BB277" i="2"/>
  <c r="BH277" i="2" s="1"/>
  <c r="BB276" i="2"/>
  <c r="BH276" i="2" s="1"/>
  <c r="BB275" i="2"/>
  <c r="BH275" i="2" s="1"/>
  <c r="BB266" i="2"/>
  <c r="BH266" i="2" s="1"/>
  <c r="BB265" i="2"/>
  <c r="BH265" i="2" s="1"/>
  <c r="BB264" i="2"/>
  <c r="BH264" i="2" s="1"/>
  <c r="BB263" i="2"/>
  <c r="BH263" i="2" s="1"/>
  <c r="BB262" i="2"/>
  <c r="BH262" i="2" s="1"/>
  <c r="BB261" i="2"/>
  <c r="BH261" i="2" s="1"/>
  <c r="BB260" i="2"/>
  <c r="BH260" i="2" s="1"/>
  <c r="BB259" i="2"/>
  <c r="BH259" i="2" s="1"/>
  <c r="BB258" i="2"/>
  <c r="BH258" i="2" s="1"/>
  <c r="BB257" i="2"/>
  <c r="BH257" i="2" s="1"/>
  <c r="BB256" i="2"/>
  <c r="BH256" i="2" s="1"/>
  <c r="BB255" i="2"/>
  <c r="BH255" i="2" s="1"/>
  <c r="BB254" i="2"/>
  <c r="BH254" i="2" s="1"/>
  <c r="BB252" i="2"/>
  <c r="BH252" i="2" s="1"/>
  <c r="BB233" i="2"/>
  <c r="BH233" i="2" s="1"/>
  <c r="BA286" i="2"/>
  <c r="BG286" i="2" s="1"/>
  <c r="BA285" i="2"/>
  <c r="BG285" i="2" s="1"/>
  <c r="BA284" i="2"/>
  <c r="BG284" i="2" s="1"/>
  <c r="BA283" i="2"/>
  <c r="BG283" i="2" s="1"/>
  <c r="BA282" i="2"/>
  <c r="BG282" i="2" s="1"/>
  <c r="BA281" i="2"/>
  <c r="BG281" i="2" s="1"/>
  <c r="BA278" i="2"/>
  <c r="BG278" i="2" s="1"/>
  <c r="BA277" i="2"/>
  <c r="BG277" i="2" s="1"/>
  <c r="BA276" i="2"/>
  <c r="BG276" i="2" s="1"/>
  <c r="BA275" i="2"/>
  <c r="BG275" i="2" s="1"/>
  <c r="BA266" i="2"/>
  <c r="BG266" i="2" s="1"/>
  <c r="BA265" i="2"/>
  <c r="BG265" i="2" s="1"/>
  <c r="BA264" i="2"/>
  <c r="BG264" i="2" s="1"/>
  <c r="BA263" i="2"/>
  <c r="BG263" i="2" s="1"/>
  <c r="BA262" i="2"/>
  <c r="BG262" i="2" s="1"/>
  <c r="BA261" i="2"/>
  <c r="BG261" i="2" s="1"/>
  <c r="BA260" i="2"/>
  <c r="BG260" i="2" s="1"/>
  <c r="BA259" i="2"/>
  <c r="BG259" i="2" s="1"/>
  <c r="BA258" i="2"/>
  <c r="BG258" i="2" s="1"/>
  <c r="BA257" i="2"/>
  <c r="BG257" i="2" s="1"/>
  <c r="BA256" i="2"/>
  <c r="BG256" i="2" s="1"/>
  <c r="BA255" i="2"/>
  <c r="BG255" i="2" s="1"/>
  <c r="BA254" i="2"/>
  <c r="BG254" i="2" s="1"/>
  <c r="BA252" i="2"/>
  <c r="BG252" i="2" s="1"/>
  <c r="BA233" i="2"/>
  <c r="BG233" i="2" s="1"/>
  <c r="BF229" i="2"/>
  <c r="BF228" i="2"/>
  <c r="BD229" i="2"/>
  <c r="BJ229" i="2" s="1"/>
  <c r="BD228" i="2"/>
  <c r="BJ228" i="2" s="1"/>
  <c r="BC229" i="2"/>
  <c r="BC228" i="2"/>
  <c r="BI228" i="2" s="1"/>
  <c r="BB229" i="2"/>
  <c r="BH229" i="2" s="1"/>
  <c r="BB228" i="2"/>
  <c r="BH228" i="2" s="1"/>
  <c r="BA229" i="2"/>
  <c r="BG229" i="2" s="1"/>
  <c r="BA228" i="2"/>
  <c r="BG228" i="2" s="1"/>
  <c r="BE219" i="2"/>
  <c r="BK219" i="2" s="1"/>
  <c r="BE218" i="2"/>
  <c r="BK218" i="2" s="1"/>
  <c r="BE217" i="2"/>
  <c r="BK217" i="2" s="1"/>
  <c r="BD219" i="2"/>
  <c r="BJ219" i="2" s="1"/>
  <c r="BD218" i="2"/>
  <c r="BJ218" i="2" s="1"/>
  <c r="BD217" i="2"/>
  <c r="BJ217" i="2" s="1"/>
  <c r="BC219" i="2"/>
  <c r="BI219" i="2" s="1"/>
  <c r="BC218" i="2"/>
  <c r="BI218" i="2" s="1"/>
  <c r="BC217" i="2"/>
  <c r="BI217" i="2" s="1"/>
  <c r="BB219" i="2"/>
  <c r="BH219" i="2" s="1"/>
  <c r="BB218" i="2"/>
  <c r="BH218" i="2" s="1"/>
  <c r="BB217" i="2"/>
  <c r="BH217" i="2" s="1"/>
  <c r="BA219" i="2"/>
  <c r="BG219" i="2" s="1"/>
  <c r="BA218" i="2"/>
  <c r="BG218" i="2" s="1"/>
  <c r="BA217" i="2"/>
  <c r="BG217" i="2" s="1"/>
  <c r="BF219" i="2"/>
  <c r="BF218" i="2"/>
  <c r="BF217" i="2"/>
  <c r="BA216" i="2"/>
  <c r="BG216" i="2" s="1"/>
  <c r="BF216" i="2"/>
  <c r="BE216" i="2"/>
  <c r="BK216" i="2" s="1"/>
  <c r="BD216" i="2"/>
  <c r="BJ216" i="2" s="1"/>
  <c r="BC216" i="2"/>
  <c r="BI216" i="2" s="1"/>
  <c r="BB216" i="2"/>
  <c r="BH216" i="2" s="1"/>
  <c r="BA221" i="2"/>
  <c r="BA348" i="2"/>
  <c r="BG348" i="2" s="1"/>
  <c r="BB348" i="2"/>
  <c r="BH348" i="2" s="1"/>
  <c r="BC348" i="2"/>
  <c r="BE348" i="2" s="1"/>
  <c r="BK348" i="2" s="1"/>
  <c r="BD348" i="2"/>
  <c r="BJ348" i="2" s="1"/>
  <c r="BF348" i="2"/>
  <c r="BA347" i="2"/>
  <c r="BG347" i="2" s="1"/>
  <c r="BB347" i="2"/>
  <c r="BH347" i="2" s="1"/>
  <c r="BC347" i="2"/>
  <c r="BI347" i="2" s="1"/>
  <c r="BD347" i="2"/>
  <c r="BJ347" i="2" s="1"/>
  <c r="BF347" i="2"/>
  <c r="BA346" i="2"/>
  <c r="BG346" i="2" s="1"/>
  <c r="BB346" i="2"/>
  <c r="BH346" i="2" s="1"/>
  <c r="BC346" i="2"/>
  <c r="BI346" i="2" s="1"/>
  <c r="BD346" i="2"/>
  <c r="BJ346" i="2" s="1"/>
  <c r="BF346" i="2"/>
  <c r="BA307" i="2"/>
  <c r="BG307" i="2" s="1"/>
  <c r="BB307" i="2"/>
  <c r="BH307" i="2" s="1"/>
  <c r="BC307" i="2"/>
  <c r="BD307" i="2"/>
  <c r="BJ307" i="2" s="1"/>
  <c r="BF307" i="2"/>
  <c r="BA306" i="2"/>
  <c r="BG306" i="2" s="1"/>
  <c r="BB306" i="2"/>
  <c r="BH306" i="2" s="1"/>
  <c r="BC306" i="2"/>
  <c r="BI306" i="2" s="1"/>
  <c r="BD306" i="2"/>
  <c r="BJ306" i="2" s="1"/>
  <c r="BF306" i="2"/>
  <c r="BA305" i="2"/>
  <c r="BG305" i="2" s="1"/>
  <c r="BB305" i="2"/>
  <c r="BH305" i="2" s="1"/>
  <c r="BC305" i="2"/>
  <c r="BI305" i="2" s="1"/>
  <c r="BD305" i="2"/>
  <c r="BJ305" i="2" s="1"/>
  <c r="BF305" i="2"/>
  <c r="BA304" i="2"/>
  <c r="BG304" i="2" s="1"/>
  <c r="BB304" i="2"/>
  <c r="BH304" i="2" s="1"/>
  <c r="BC304" i="2"/>
  <c r="BD304" i="2"/>
  <c r="BJ304" i="2" s="1"/>
  <c r="BF304" i="2"/>
  <c r="BA303" i="2"/>
  <c r="BG303" i="2" s="1"/>
  <c r="BB303" i="2"/>
  <c r="BH303" i="2" s="1"/>
  <c r="BC303" i="2"/>
  <c r="BD303" i="2"/>
  <c r="BJ303" i="2" s="1"/>
  <c r="BF303" i="2"/>
  <c r="BA302" i="2"/>
  <c r="BG302" i="2" s="1"/>
  <c r="BB302" i="2"/>
  <c r="BH302" i="2" s="1"/>
  <c r="BC302" i="2"/>
  <c r="BD302" i="2"/>
  <c r="BJ302" i="2" s="1"/>
  <c r="BF302" i="2"/>
  <c r="BA301" i="2"/>
  <c r="BG301" i="2" s="1"/>
  <c r="BB301" i="2"/>
  <c r="BH301" i="2" s="1"/>
  <c r="BC301" i="2"/>
  <c r="BI301" i="2" s="1"/>
  <c r="BD301" i="2"/>
  <c r="BJ301" i="2" s="1"/>
  <c r="BF301" i="2"/>
  <c r="BA300" i="2"/>
  <c r="BG300" i="2" s="1"/>
  <c r="BB300" i="2"/>
  <c r="BH300" i="2" s="1"/>
  <c r="BC300" i="2"/>
  <c r="BD300" i="2"/>
  <c r="BJ300" i="2" s="1"/>
  <c r="BF300" i="2"/>
  <c r="BA55" i="2"/>
  <c r="BG55" i="2" s="1"/>
  <c r="BB55" i="2"/>
  <c r="BH55" i="2" s="1"/>
  <c r="BC55" i="2"/>
  <c r="BI55" i="2" s="1"/>
  <c r="BD55" i="2"/>
  <c r="BJ55" i="2" s="1"/>
  <c r="BF55" i="2"/>
  <c r="BA53" i="2"/>
  <c r="BG53" i="2" s="1"/>
  <c r="BB53" i="2"/>
  <c r="BH53" i="2" s="1"/>
  <c r="BC53" i="2"/>
  <c r="BD53" i="2"/>
  <c r="BJ53" i="2" s="1"/>
  <c r="BF53" i="2"/>
  <c r="BE346" i="2" l="1"/>
  <c r="BK346" i="2" s="1"/>
  <c r="BK303" i="2"/>
  <c r="BK307" i="2"/>
  <c r="BK229" i="2"/>
  <c r="BK53" i="2"/>
  <c r="BE347" i="2"/>
  <c r="BK347" i="2" s="1"/>
  <c r="BK304" i="2"/>
  <c r="BK302" i="2"/>
  <c r="BK300" i="2"/>
  <c r="BI229" i="2"/>
  <c r="BI348" i="2"/>
  <c r="BI307" i="2"/>
  <c r="BI304" i="2"/>
  <c r="BI303" i="2"/>
  <c r="BI302" i="2"/>
  <c r="BI300" i="2"/>
  <c r="BI53" i="2"/>
  <c r="BA231" i="2"/>
  <c r="BG231" i="2" s="1"/>
  <c r="BB231" i="2"/>
  <c r="BH231" i="2" s="1"/>
  <c r="BC231" i="2"/>
  <c r="BK231" i="2" s="1"/>
  <c r="BD231" i="2"/>
  <c r="BJ231" i="2" s="1"/>
  <c r="BF231" i="2"/>
  <c r="BA232" i="2"/>
  <c r="BG232" i="2" s="1"/>
  <c r="BB232" i="2"/>
  <c r="BH232" i="2" s="1"/>
  <c r="BC232" i="2"/>
  <c r="BI232" i="2" s="1"/>
  <c r="BD232" i="2"/>
  <c r="BJ232" i="2" s="1"/>
  <c r="BF232" i="2"/>
  <c r="BF225" i="2"/>
  <c r="BD225" i="2"/>
  <c r="BJ225" i="2" s="1"/>
  <c r="BC225" i="2"/>
  <c r="BK225" i="2" s="1"/>
  <c r="BB225" i="2"/>
  <c r="BH225" i="2" s="1"/>
  <c r="BA225" i="2"/>
  <c r="BG225" i="2" s="1"/>
  <c r="BF224" i="2"/>
  <c r="BD224" i="2"/>
  <c r="BJ224" i="2" s="1"/>
  <c r="BC224" i="2"/>
  <c r="BI224" i="2" s="1"/>
  <c r="BB224" i="2"/>
  <c r="BH224" i="2" s="1"/>
  <c r="BA224" i="2"/>
  <c r="BG224" i="2" s="1"/>
  <c r="BF223" i="2"/>
  <c r="BD223" i="2"/>
  <c r="BJ223" i="2" s="1"/>
  <c r="BC223" i="2"/>
  <c r="BK223" i="2" s="1"/>
  <c r="BB223" i="2"/>
  <c r="BH223" i="2" s="1"/>
  <c r="BA223" i="2"/>
  <c r="BG223" i="2" s="1"/>
  <c r="BF222" i="2"/>
  <c r="BD222" i="2"/>
  <c r="BJ222" i="2" s="1"/>
  <c r="BC222" i="2"/>
  <c r="BK222" i="2" s="1"/>
  <c r="BB222" i="2"/>
  <c r="BH222" i="2" s="1"/>
  <c r="BA222" i="2"/>
  <c r="BG222" i="2" s="1"/>
  <c r="BF221" i="2"/>
  <c r="BD221" i="2"/>
  <c r="BJ221" i="2" s="1"/>
  <c r="BC221" i="2"/>
  <c r="BK221" i="2" s="1"/>
  <c r="BB221" i="2"/>
  <c r="BH221" i="2" s="1"/>
  <c r="BG221" i="2"/>
  <c r="BA68" i="2"/>
  <c r="BG68" i="2" s="1"/>
  <c r="BB68" i="2"/>
  <c r="BH68" i="2" s="1"/>
  <c r="BC68" i="2"/>
  <c r="BK68" i="2" s="1"/>
  <c r="BD68" i="2"/>
  <c r="BJ68" i="2" s="1"/>
  <c r="BF68" i="2"/>
  <c r="BA59" i="2"/>
  <c r="BG59" i="2" s="1"/>
  <c r="BB59" i="2"/>
  <c r="BH59" i="2" s="1"/>
  <c r="BC59" i="2"/>
  <c r="BK59" i="2" s="1"/>
  <c r="BD59" i="2"/>
  <c r="BJ59" i="2" s="1"/>
  <c r="BF59" i="2"/>
  <c r="BF47" i="2"/>
  <c r="BD47" i="2"/>
  <c r="BJ47" i="2" s="1"/>
  <c r="BC47" i="2"/>
  <c r="BK47" i="2" s="1"/>
  <c r="BB47" i="2"/>
  <c r="BH47" i="2" s="1"/>
  <c r="BA47" i="2"/>
  <c r="BG47" i="2" s="1"/>
  <c r="BA61" i="2"/>
  <c r="BG61" i="2" s="1"/>
  <c r="BB61" i="2"/>
  <c r="BH61" i="2" s="1"/>
  <c r="BC61" i="2"/>
  <c r="BK61" i="2" s="1"/>
  <c r="BD61" i="2"/>
  <c r="BJ61" i="2" s="1"/>
  <c r="BF61" i="2"/>
  <c r="BA56" i="2"/>
  <c r="BG56" i="2" s="1"/>
  <c r="BB56" i="2"/>
  <c r="BH56" i="2" s="1"/>
  <c r="BC56" i="2"/>
  <c r="BI56" i="2" s="1"/>
  <c r="BD56" i="2"/>
  <c r="BJ56" i="2" s="1"/>
  <c r="BF56" i="2"/>
  <c r="BA54" i="2"/>
  <c r="BG54" i="2" s="1"/>
  <c r="BB54" i="2"/>
  <c r="BH54" i="2" s="1"/>
  <c r="BC54" i="2"/>
  <c r="BI54" i="2" s="1"/>
  <c r="BD54" i="2"/>
  <c r="BJ54" i="2" s="1"/>
  <c r="BF54" i="2"/>
  <c r="BI231" i="2" l="1"/>
  <c r="BK232" i="2"/>
  <c r="BI222" i="2"/>
  <c r="BI223" i="2"/>
  <c r="BI225" i="2"/>
  <c r="BK224" i="2"/>
  <c r="BI221" i="2"/>
  <c r="BK54" i="2"/>
  <c r="BI47" i="2"/>
  <c r="BI61" i="2"/>
  <c r="BI68" i="2"/>
  <c r="BI59" i="2"/>
  <c r="BK56" i="2"/>
  <c r="BA140" i="2" l="1"/>
  <c r="BG140" i="2" s="1"/>
  <c r="BB140" i="2"/>
  <c r="BH140" i="2" s="1"/>
  <c r="BC140" i="2"/>
  <c r="BI140" i="2" s="1"/>
  <c r="BD140" i="2"/>
  <c r="BJ140" i="2" s="1"/>
  <c r="BF140" i="2"/>
  <c r="BK140" i="2" l="1"/>
  <c r="BA127" i="2"/>
  <c r="BG127" i="2" s="1"/>
  <c r="BB127" i="2"/>
  <c r="BH127" i="2" s="1"/>
  <c r="BC127" i="2"/>
  <c r="BK127" i="2" s="1"/>
  <c r="BD127" i="2"/>
  <c r="BJ127" i="2" s="1"/>
  <c r="BF127" i="2"/>
  <c r="BF369" i="2"/>
  <c r="BD369" i="2"/>
  <c r="BJ369" i="2" s="1"/>
  <c r="BC369" i="2"/>
  <c r="BI369" i="2" s="1"/>
  <c r="BB369" i="2"/>
  <c r="BH369" i="2" s="1"/>
  <c r="BA369" i="2"/>
  <c r="BG369" i="2" s="1"/>
  <c r="BI127" i="2" l="1"/>
  <c r="BE369" i="2"/>
  <c r="BK369" i="2" s="1"/>
  <c r="BF39" i="2"/>
  <c r="BA97" i="2" l="1"/>
  <c r="BG97" i="2" s="1"/>
  <c r="BB97" i="2"/>
  <c r="BH97" i="2" s="1"/>
  <c r="BC97" i="2"/>
  <c r="BI97" i="2" s="1"/>
  <c r="BD97" i="2"/>
  <c r="BJ97" i="2" s="1"/>
  <c r="BF97" i="2"/>
  <c r="BA121" i="2"/>
  <c r="BG121" i="2" s="1"/>
  <c r="BB121" i="2"/>
  <c r="BH121" i="2" s="1"/>
  <c r="BC121" i="2"/>
  <c r="BI121" i="2" s="1"/>
  <c r="BD121" i="2"/>
  <c r="BJ121" i="2" s="1"/>
  <c r="BF121" i="2"/>
  <c r="BA122" i="2"/>
  <c r="BG122" i="2" s="1"/>
  <c r="BB122" i="2"/>
  <c r="BH122" i="2" s="1"/>
  <c r="BC122" i="2"/>
  <c r="BI122" i="2" s="1"/>
  <c r="BD122" i="2"/>
  <c r="BJ122" i="2" s="1"/>
  <c r="BF122" i="2"/>
  <c r="BA123" i="2"/>
  <c r="BG123" i="2" s="1"/>
  <c r="BB123" i="2"/>
  <c r="BH123" i="2" s="1"/>
  <c r="BC123" i="2"/>
  <c r="BD123" i="2"/>
  <c r="BJ123" i="2" s="1"/>
  <c r="BF123" i="2"/>
  <c r="BA124" i="2"/>
  <c r="BG124" i="2" s="1"/>
  <c r="BB124" i="2"/>
  <c r="BH124" i="2" s="1"/>
  <c r="BC124" i="2"/>
  <c r="BK124" i="2" s="1"/>
  <c r="BD124" i="2"/>
  <c r="BJ124" i="2" s="1"/>
  <c r="BF124" i="2"/>
  <c r="BA141" i="2"/>
  <c r="BG141" i="2" s="1"/>
  <c r="BB141" i="2"/>
  <c r="BH141" i="2" s="1"/>
  <c r="BC141" i="2"/>
  <c r="BK141" i="2" s="1"/>
  <c r="BD141" i="2"/>
  <c r="BJ141" i="2" s="1"/>
  <c r="BF141" i="2"/>
  <c r="BA226" i="2"/>
  <c r="BG226" i="2" s="1"/>
  <c r="BB226" i="2"/>
  <c r="BH226" i="2" s="1"/>
  <c r="BC226" i="2"/>
  <c r="BK226" i="2" s="1"/>
  <c r="BD226" i="2"/>
  <c r="BJ226" i="2" s="1"/>
  <c r="BF226" i="2"/>
  <c r="BA227" i="2"/>
  <c r="BG227" i="2" s="1"/>
  <c r="BB227" i="2"/>
  <c r="BH227" i="2" s="1"/>
  <c r="BC227" i="2"/>
  <c r="BK227" i="2" s="1"/>
  <c r="BD227" i="2"/>
  <c r="BJ227" i="2" s="1"/>
  <c r="BF227" i="2"/>
  <c r="BA125" i="2"/>
  <c r="BG125" i="2" s="1"/>
  <c r="BB125" i="2"/>
  <c r="BH125" i="2" s="1"/>
  <c r="BC125" i="2"/>
  <c r="BI125" i="2" s="1"/>
  <c r="BD125" i="2"/>
  <c r="BJ125" i="2" s="1"/>
  <c r="BF125" i="2"/>
  <c r="BA126" i="2"/>
  <c r="BG126" i="2" s="1"/>
  <c r="BB126" i="2"/>
  <c r="BH126" i="2" s="1"/>
  <c r="BC126" i="2"/>
  <c r="BK126" i="2" s="1"/>
  <c r="BD126" i="2"/>
  <c r="BJ126" i="2" s="1"/>
  <c r="BF126" i="2"/>
  <c r="BA129" i="2"/>
  <c r="BG129" i="2" s="1"/>
  <c r="BB129" i="2"/>
  <c r="BH129" i="2" s="1"/>
  <c r="BC129" i="2"/>
  <c r="BK129" i="2" s="1"/>
  <c r="BD129" i="2"/>
  <c r="BJ129" i="2" s="1"/>
  <c r="BF129" i="2"/>
  <c r="BA57" i="2"/>
  <c r="BG57" i="2" s="1"/>
  <c r="BB57" i="2"/>
  <c r="BH57" i="2" s="1"/>
  <c r="BC57" i="2"/>
  <c r="BI57" i="2" s="1"/>
  <c r="BD57" i="2"/>
  <c r="BJ57" i="2" s="1"/>
  <c r="BF57" i="2"/>
  <c r="BA58" i="2"/>
  <c r="BG58" i="2" s="1"/>
  <c r="BB58" i="2"/>
  <c r="BH58" i="2" s="1"/>
  <c r="BC58" i="2"/>
  <c r="BI58" i="2" s="1"/>
  <c r="BD58" i="2"/>
  <c r="BJ58" i="2" s="1"/>
  <c r="BF58" i="2"/>
  <c r="BA289" i="2"/>
  <c r="BG289" i="2" s="1"/>
  <c r="BB289" i="2"/>
  <c r="BH289" i="2" s="1"/>
  <c r="BC289" i="2"/>
  <c r="BD289" i="2"/>
  <c r="BJ289" i="2" s="1"/>
  <c r="BF289" i="2"/>
  <c r="BA290" i="2"/>
  <c r="BG290" i="2" s="1"/>
  <c r="BB290" i="2"/>
  <c r="BH290" i="2" s="1"/>
  <c r="BC290" i="2"/>
  <c r="BK290" i="2" s="1"/>
  <c r="BD290" i="2"/>
  <c r="BJ290" i="2" s="1"/>
  <c r="BF290" i="2"/>
  <c r="BA291" i="2"/>
  <c r="BG291" i="2" s="1"/>
  <c r="BB291" i="2"/>
  <c r="BH291" i="2" s="1"/>
  <c r="BC291" i="2"/>
  <c r="BI291" i="2" s="1"/>
  <c r="BD291" i="2"/>
  <c r="BJ291" i="2" s="1"/>
  <c r="BF291" i="2"/>
  <c r="BA308" i="2"/>
  <c r="BG308" i="2" s="1"/>
  <c r="BB308" i="2"/>
  <c r="BH308" i="2" s="1"/>
  <c r="BC308" i="2"/>
  <c r="BI308" i="2" s="1"/>
  <c r="BD308" i="2"/>
  <c r="BJ308" i="2" s="1"/>
  <c r="BF308" i="2"/>
  <c r="BA309" i="2"/>
  <c r="BG309" i="2" s="1"/>
  <c r="BB309" i="2"/>
  <c r="BH309" i="2" s="1"/>
  <c r="BC309" i="2"/>
  <c r="BK309" i="2" s="1"/>
  <c r="BD309" i="2"/>
  <c r="BJ309" i="2" s="1"/>
  <c r="BF309" i="2"/>
  <c r="BA310" i="2"/>
  <c r="BG310" i="2" s="1"/>
  <c r="BB310" i="2"/>
  <c r="BH310" i="2" s="1"/>
  <c r="BC310" i="2"/>
  <c r="BK310" i="2" s="1"/>
  <c r="BD310" i="2"/>
  <c r="BJ310" i="2" s="1"/>
  <c r="BF310" i="2"/>
  <c r="BA292" i="2"/>
  <c r="BG292" i="2" s="1"/>
  <c r="BB292" i="2"/>
  <c r="BH292" i="2" s="1"/>
  <c r="BC292" i="2"/>
  <c r="BK292" i="2" s="1"/>
  <c r="BD292" i="2"/>
  <c r="BJ292" i="2" s="1"/>
  <c r="BF292" i="2"/>
  <c r="BA293" i="2"/>
  <c r="BG293" i="2" s="1"/>
  <c r="BB293" i="2"/>
  <c r="BH293" i="2" s="1"/>
  <c r="BC293" i="2"/>
  <c r="BK293" i="2" s="1"/>
  <c r="BD293" i="2"/>
  <c r="BJ293" i="2" s="1"/>
  <c r="BF293" i="2"/>
  <c r="BA294" i="2"/>
  <c r="BG294" i="2" s="1"/>
  <c r="BB294" i="2"/>
  <c r="BH294" i="2" s="1"/>
  <c r="BC294" i="2"/>
  <c r="BD294" i="2"/>
  <c r="BJ294" i="2" s="1"/>
  <c r="BF294" i="2"/>
  <c r="BA295" i="2"/>
  <c r="BG295" i="2" s="1"/>
  <c r="BB295" i="2"/>
  <c r="BH295" i="2" s="1"/>
  <c r="BC295" i="2"/>
  <c r="BI295" i="2" s="1"/>
  <c r="BD295" i="2"/>
  <c r="BJ295" i="2" s="1"/>
  <c r="BF295" i="2"/>
  <c r="BA296" i="2"/>
  <c r="BG296" i="2" s="1"/>
  <c r="BB296" i="2"/>
  <c r="BH296" i="2" s="1"/>
  <c r="BC296" i="2"/>
  <c r="BI296" i="2" s="1"/>
  <c r="BD296" i="2"/>
  <c r="BJ296" i="2" s="1"/>
  <c r="BF296" i="2"/>
  <c r="BA297" i="2"/>
  <c r="BG297" i="2" s="1"/>
  <c r="BB297" i="2"/>
  <c r="BH297" i="2" s="1"/>
  <c r="BC297" i="2"/>
  <c r="BK297" i="2" s="1"/>
  <c r="BD297" i="2"/>
  <c r="BJ297" i="2" s="1"/>
  <c r="BF297" i="2"/>
  <c r="BA298" i="2"/>
  <c r="BG298" i="2" s="1"/>
  <c r="BB298" i="2"/>
  <c r="BH298" i="2" s="1"/>
  <c r="BC298" i="2"/>
  <c r="BI298" i="2" s="1"/>
  <c r="BD298" i="2"/>
  <c r="BJ298" i="2" s="1"/>
  <c r="BF298" i="2"/>
  <c r="BA299" i="2"/>
  <c r="BG299" i="2" s="1"/>
  <c r="BB299" i="2"/>
  <c r="BH299" i="2" s="1"/>
  <c r="BC299" i="2"/>
  <c r="BK299" i="2" s="1"/>
  <c r="BD299" i="2"/>
  <c r="BJ299" i="2" s="1"/>
  <c r="BF299" i="2"/>
  <c r="BA114" i="2"/>
  <c r="BG114" i="2" s="1"/>
  <c r="BB114" i="2"/>
  <c r="BH114" i="2" s="1"/>
  <c r="BC114" i="2"/>
  <c r="BK114" i="2" s="1"/>
  <c r="BD114" i="2"/>
  <c r="BJ114" i="2" s="1"/>
  <c r="BF114" i="2"/>
  <c r="BA142" i="2"/>
  <c r="BG142" i="2" s="1"/>
  <c r="BB142" i="2"/>
  <c r="BH142" i="2" s="1"/>
  <c r="BC142" i="2"/>
  <c r="BK142" i="2" s="1"/>
  <c r="BD142" i="2"/>
  <c r="BJ142" i="2" s="1"/>
  <c r="BF142" i="2"/>
  <c r="BA107" i="2"/>
  <c r="BG107" i="2" s="1"/>
  <c r="BB107" i="2"/>
  <c r="BH107" i="2" s="1"/>
  <c r="BC107" i="2"/>
  <c r="BD107" i="2"/>
  <c r="BJ107" i="2" s="1"/>
  <c r="BF107" i="2"/>
  <c r="BA99" i="2"/>
  <c r="BG99" i="2" s="1"/>
  <c r="BB99" i="2"/>
  <c r="BH99" i="2" s="1"/>
  <c r="BC99" i="2"/>
  <c r="BK99" i="2" s="1"/>
  <c r="BD99" i="2"/>
  <c r="BJ99" i="2" s="1"/>
  <c r="BF99" i="2"/>
  <c r="BA131" i="2"/>
  <c r="BG131" i="2" s="1"/>
  <c r="BB131" i="2"/>
  <c r="BH131" i="2" s="1"/>
  <c r="BC131" i="2"/>
  <c r="BI131" i="2" s="1"/>
  <c r="BD131" i="2"/>
  <c r="BJ131" i="2" s="1"/>
  <c r="BF131" i="2"/>
  <c r="BA154" i="2"/>
  <c r="BG154" i="2" s="1"/>
  <c r="BB154" i="2"/>
  <c r="BH154" i="2" s="1"/>
  <c r="BC154" i="2"/>
  <c r="BK154" i="2" s="1"/>
  <c r="BD154" i="2"/>
  <c r="BJ154" i="2" s="1"/>
  <c r="BF154" i="2"/>
  <c r="BA81" i="2"/>
  <c r="BG81" i="2" s="1"/>
  <c r="BB81" i="2"/>
  <c r="BH81" i="2" s="1"/>
  <c r="BC81" i="2"/>
  <c r="BK81" i="2" s="1"/>
  <c r="BD81" i="2"/>
  <c r="BJ81" i="2" s="1"/>
  <c r="BF81" i="2"/>
  <c r="BA370" i="2"/>
  <c r="BG370" i="2" s="1"/>
  <c r="BB370" i="2"/>
  <c r="BH370" i="2" s="1"/>
  <c r="BC370" i="2"/>
  <c r="BE370" i="2" s="1"/>
  <c r="BK370" i="2" s="1"/>
  <c r="BD370" i="2"/>
  <c r="BJ370" i="2" s="1"/>
  <c r="BF370" i="2"/>
  <c r="BA73" i="2"/>
  <c r="BG73" i="2" s="1"/>
  <c r="BB73" i="2"/>
  <c r="BH73" i="2" s="1"/>
  <c r="BC73" i="2"/>
  <c r="BK73" i="2" s="1"/>
  <c r="BD73" i="2"/>
  <c r="BJ73" i="2" s="1"/>
  <c r="BF73" i="2"/>
  <c r="BA74" i="2"/>
  <c r="BG74" i="2" s="1"/>
  <c r="BB74" i="2"/>
  <c r="BH74" i="2" s="1"/>
  <c r="BC74" i="2"/>
  <c r="BK74" i="2" s="1"/>
  <c r="BD74" i="2"/>
  <c r="BJ74" i="2" s="1"/>
  <c r="BF74" i="2"/>
  <c r="BA75" i="2"/>
  <c r="BG75" i="2" s="1"/>
  <c r="BB75" i="2"/>
  <c r="BH75" i="2" s="1"/>
  <c r="BC75" i="2"/>
  <c r="BD75" i="2"/>
  <c r="BJ75" i="2" s="1"/>
  <c r="BF75" i="2"/>
  <c r="BA76" i="2"/>
  <c r="BG76" i="2" s="1"/>
  <c r="BB76" i="2"/>
  <c r="BH76" i="2" s="1"/>
  <c r="BC76" i="2"/>
  <c r="BK76" i="2" s="1"/>
  <c r="BD76" i="2"/>
  <c r="BJ76" i="2" s="1"/>
  <c r="BF76" i="2"/>
  <c r="BA133" i="2"/>
  <c r="BG133" i="2" s="1"/>
  <c r="BB133" i="2"/>
  <c r="BH133" i="2" s="1"/>
  <c r="BC133" i="2"/>
  <c r="BK133" i="2" s="1"/>
  <c r="BD133" i="2"/>
  <c r="BJ133" i="2" s="1"/>
  <c r="BF133" i="2"/>
  <c r="BA134" i="2"/>
  <c r="BG134" i="2" s="1"/>
  <c r="BB134" i="2"/>
  <c r="BH134" i="2" s="1"/>
  <c r="BC134" i="2"/>
  <c r="BK134" i="2" s="1"/>
  <c r="BD134" i="2"/>
  <c r="BJ134" i="2" s="1"/>
  <c r="BF134" i="2"/>
  <c r="BA135" i="2"/>
  <c r="BG135" i="2" s="1"/>
  <c r="BB135" i="2"/>
  <c r="BH135" i="2" s="1"/>
  <c r="BC135" i="2"/>
  <c r="BK135" i="2" s="1"/>
  <c r="BD135" i="2"/>
  <c r="BJ135" i="2" s="1"/>
  <c r="BF135" i="2"/>
  <c r="BA45" i="2"/>
  <c r="BG45" i="2" s="1"/>
  <c r="BB45" i="2"/>
  <c r="BH45" i="2" s="1"/>
  <c r="BC45" i="2"/>
  <c r="BK45" i="2" s="1"/>
  <c r="BD45" i="2"/>
  <c r="BJ45" i="2" s="1"/>
  <c r="BF45" i="2"/>
  <c r="BA46" i="2"/>
  <c r="BG46" i="2" s="1"/>
  <c r="BB46" i="2"/>
  <c r="BH46" i="2" s="1"/>
  <c r="BC46" i="2"/>
  <c r="BI46" i="2" s="1"/>
  <c r="BD46" i="2"/>
  <c r="BJ46" i="2" s="1"/>
  <c r="BF46" i="2"/>
  <c r="BA101" i="2"/>
  <c r="BG101" i="2" s="1"/>
  <c r="BB101" i="2"/>
  <c r="BH101" i="2" s="1"/>
  <c r="BC101" i="2"/>
  <c r="BK101" i="2" s="1"/>
  <c r="BD101" i="2"/>
  <c r="BJ101" i="2" s="1"/>
  <c r="BF101" i="2"/>
  <c r="BA102" i="2"/>
  <c r="BG102" i="2" s="1"/>
  <c r="BB102" i="2"/>
  <c r="BH102" i="2" s="1"/>
  <c r="BC102" i="2"/>
  <c r="BK102" i="2" s="1"/>
  <c r="BD102" i="2"/>
  <c r="BJ102" i="2" s="1"/>
  <c r="BF102" i="2"/>
  <c r="BA105" i="2"/>
  <c r="BG105" i="2" s="1"/>
  <c r="BB105" i="2"/>
  <c r="BH105" i="2" s="1"/>
  <c r="BC105" i="2"/>
  <c r="BI105" i="2" s="1"/>
  <c r="BD105" i="2"/>
  <c r="BJ105" i="2" s="1"/>
  <c r="BF105" i="2"/>
  <c r="BA106" i="2"/>
  <c r="BG106" i="2" s="1"/>
  <c r="BB106" i="2"/>
  <c r="BH106" i="2" s="1"/>
  <c r="BC106" i="2"/>
  <c r="BI106" i="2" s="1"/>
  <c r="BD106" i="2"/>
  <c r="BJ106" i="2" s="1"/>
  <c r="BF106" i="2"/>
  <c r="BA146" i="2"/>
  <c r="BG146" i="2" s="1"/>
  <c r="BB146" i="2"/>
  <c r="BH146" i="2" s="1"/>
  <c r="BC146" i="2"/>
  <c r="BI146" i="2" s="1"/>
  <c r="BD146" i="2"/>
  <c r="BJ146" i="2" s="1"/>
  <c r="BF146" i="2"/>
  <c r="BA147" i="2"/>
  <c r="BG147" i="2" s="1"/>
  <c r="BB147" i="2"/>
  <c r="BH147" i="2" s="1"/>
  <c r="BC147" i="2"/>
  <c r="BI147" i="2" s="1"/>
  <c r="BD147" i="2"/>
  <c r="BJ147" i="2" s="1"/>
  <c r="BF147" i="2"/>
  <c r="BA343" i="2"/>
  <c r="BG343" i="2" s="1"/>
  <c r="BB343" i="2"/>
  <c r="BH343" i="2" s="1"/>
  <c r="BC343" i="2"/>
  <c r="BE343" i="2" s="1"/>
  <c r="BK343" i="2" s="1"/>
  <c r="BD343" i="2"/>
  <c r="BJ343" i="2" s="1"/>
  <c r="BF343" i="2"/>
  <c r="BA339" i="2"/>
  <c r="BG339" i="2" s="1"/>
  <c r="BB339" i="2"/>
  <c r="BH339" i="2" s="1"/>
  <c r="BC339" i="2"/>
  <c r="BI339" i="2" s="1"/>
  <c r="BD339" i="2"/>
  <c r="BJ339" i="2" s="1"/>
  <c r="BF339" i="2"/>
  <c r="BA340" i="2"/>
  <c r="BG340" i="2" s="1"/>
  <c r="BB340" i="2"/>
  <c r="BH340" i="2" s="1"/>
  <c r="BC340" i="2"/>
  <c r="BI340" i="2" s="1"/>
  <c r="BD340" i="2"/>
  <c r="BJ340" i="2" s="1"/>
  <c r="BF340" i="2"/>
  <c r="BA341" i="2"/>
  <c r="BG341" i="2" s="1"/>
  <c r="BB341" i="2"/>
  <c r="BH341" i="2" s="1"/>
  <c r="BC341" i="2"/>
  <c r="BE341" i="2" s="1"/>
  <c r="BK341" i="2" s="1"/>
  <c r="BD341" i="2"/>
  <c r="BJ341" i="2" s="1"/>
  <c r="BF341" i="2"/>
  <c r="BA342" i="2"/>
  <c r="BG342" i="2" s="1"/>
  <c r="BB342" i="2"/>
  <c r="BH342" i="2" s="1"/>
  <c r="BC342" i="2"/>
  <c r="BI342" i="2" s="1"/>
  <c r="BD342" i="2"/>
  <c r="BJ342" i="2" s="1"/>
  <c r="BF342" i="2"/>
  <c r="BA368" i="2"/>
  <c r="BG368" i="2" s="1"/>
  <c r="BB368" i="2"/>
  <c r="BH368" i="2" s="1"/>
  <c r="BC368" i="2"/>
  <c r="BE368" i="2" s="1"/>
  <c r="BK368" i="2" s="1"/>
  <c r="BD368" i="2"/>
  <c r="BJ368" i="2" s="1"/>
  <c r="BF368" i="2"/>
  <c r="BA350" i="2"/>
  <c r="BG350" i="2" s="1"/>
  <c r="BB350" i="2"/>
  <c r="BH350" i="2" s="1"/>
  <c r="BC350" i="2"/>
  <c r="BE350" i="2" s="1"/>
  <c r="BK350" i="2" s="1"/>
  <c r="BD350" i="2"/>
  <c r="BJ350" i="2" s="1"/>
  <c r="BF350" i="2"/>
  <c r="BA345" i="2"/>
  <c r="BG345" i="2" s="1"/>
  <c r="BB345" i="2"/>
  <c r="BH345" i="2" s="1"/>
  <c r="BC345" i="2"/>
  <c r="BI345" i="2" s="1"/>
  <c r="BD345" i="2"/>
  <c r="BJ345" i="2" s="1"/>
  <c r="BF345" i="2"/>
  <c r="BA349" i="2"/>
  <c r="BG349" i="2" s="1"/>
  <c r="BB349" i="2"/>
  <c r="BH349" i="2" s="1"/>
  <c r="BC349" i="2"/>
  <c r="BE349" i="2" s="1"/>
  <c r="BK349" i="2" s="1"/>
  <c r="BD349" i="2"/>
  <c r="BJ349" i="2" s="1"/>
  <c r="BF349" i="2"/>
  <c r="BA48" i="2"/>
  <c r="BG48" i="2" s="1"/>
  <c r="BB48" i="2"/>
  <c r="BH48" i="2" s="1"/>
  <c r="BC48" i="2"/>
  <c r="BK48" i="2" s="1"/>
  <c r="BD48" i="2"/>
  <c r="BJ48" i="2" s="1"/>
  <c r="BF48" i="2"/>
  <c r="BA49" i="2"/>
  <c r="BG49" i="2" s="1"/>
  <c r="BB49" i="2"/>
  <c r="BH49" i="2" s="1"/>
  <c r="BC49" i="2"/>
  <c r="BI49" i="2" s="1"/>
  <c r="BD49" i="2"/>
  <c r="BJ49" i="2" s="1"/>
  <c r="BF49" i="2"/>
  <c r="BA50" i="2"/>
  <c r="BG50" i="2" s="1"/>
  <c r="BB50" i="2"/>
  <c r="BH50" i="2" s="1"/>
  <c r="BC50" i="2"/>
  <c r="BK50" i="2" s="1"/>
  <c r="BD50" i="2"/>
  <c r="BJ50" i="2" s="1"/>
  <c r="BF50" i="2"/>
  <c r="BA351" i="2"/>
  <c r="BG351" i="2" s="1"/>
  <c r="BB351" i="2"/>
  <c r="BH351" i="2" s="1"/>
  <c r="BC351" i="2"/>
  <c r="BI351" i="2" s="1"/>
  <c r="BD351" i="2"/>
  <c r="BJ351" i="2" s="1"/>
  <c r="BF351" i="2"/>
  <c r="BA352" i="2"/>
  <c r="BG352" i="2" s="1"/>
  <c r="BB352" i="2"/>
  <c r="BH352" i="2" s="1"/>
  <c r="BC352" i="2"/>
  <c r="BE352" i="2" s="1"/>
  <c r="BK352" i="2" s="1"/>
  <c r="BD352" i="2"/>
  <c r="BJ352" i="2" s="1"/>
  <c r="BF352" i="2"/>
  <c r="BA353" i="2"/>
  <c r="BG353" i="2" s="1"/>
  <c r="BB353" i="2"/>
  <c r="BH353" i="2" s="1"/>
  <c r="BC353" i="2"/>
  <c r="BI353" i="2" s="1"/>
  <c r="BD353" i="2"/>
  <c r="BJ353" i="2" s="1"/>
  <c r="BF353" i="2"/>
  <c r="BA354" i="2"/>
  <c r="BG354" i="2" s="1"/>
  <c r="BB354" i="2"/>
  <c r="BH354" i="2" s="1"/>
  <c r="BC354" i="2"/>
  <c r="BE354" i="2" s="1"/>
  <c r="BK354" i="2" s="1"/>
  <c r="BD354" i="2"/>
  <c r="BJ354" i="2" s="1"/>
  <c r="BF354" i="2"/>
  <c r="BA371" i="2"/>
  <c r="BG371" i="2" s="1"/>
  <c r="BB371" i="2"/>
  <c r="BH371" i="2" s="1"/>
  <c r="BC371" i="2"/>
  <c r="BE371" i="2" s="1"/>
  <c r="BK371" i="2" s="1"/>
  <c r="BD371" i="2"/>
  <c r="BJ371" i="2" s="1"/>
  <c r="BF371" i="2"/>
  <c r="BA372" i="2"/>
  <c r="BG372" i="2" s="1"/>
  <c r="BB372" i="2"/>
  <c r="BH372" i="2" s="1"/>
  <c r="BC372" i="2"/>
  <c r="BI372" i="2" s="1"/>
  <c r="BD372" i="2"/>
  <c r="BJ372" i="2" s="1"/>
  <c r="BF372" i="2"/>
  <c r="BA373" i="2"/>
  <c r="BG373" i="2" s="1"/>
  <c r="BB373" i="2"/>
  <c r="BH373" i="2" s="1"/>
  <c r="BC373" i="2"/>
  <c r="BE373" i="2" s="1"/>
  <c r="BK373" i="2" s="1"/>
  <c r="BD373" i="2"/>
  <c r="BJ373" i="2" s="1"/>
  <c r="BF373" i="2"/>
  <c r="BA374" i="2"/>
  <c r="BG374" i="2" s="1"/>
  <c r="BB374" i="2"/>
  <c r="BH374" i="2" s="1"/>
  <c r="BC374" i="2"/>
  <c r="BE374" i="2" s="1"/>
  <c r="BK374" i="2" s="1"/>
  <c r="BD374" i="2"/>
  <c r="BJ374" i="2" s="1"/>
  <c r="BF374" i="2"/>
  <c r="BA375" i="2"/>
  <c r="BG375" i="2" s="1"/>
  <c r="BB375" i="2"/>
  <c r="BH375" i="2" s="1"/>
  <c r="BC375" i="2"/>
  <c r="BI375" i="2" s="1"/>
  <c r="BD375" i="2"/>
  <c r="BJ375" i="2" s="1"/>
  <c r="BF375" i="2"/>
  <c r="BA4" i="2"/>
  <c r="BG4" i="2" s="1"/>
  <c r="BB4" i="2"/>
  <c r="BH4" i="2" s="1"/>
  <c r="BC4" i="2"/>
  <c r="BI4" i="2" s="1"/>
  <c r="BD4" i="2"/>
  <c r="BJ4" i="2" s="1"/>
  <c r="BF4" i="2"/>
  <c r="BA5" i="2"/>
  <c r="BG5" i="2" s="1"/>
  <c r="BB5" i="2"/>
  <c r="BH5" i="2" s="1"/>
  <c r="BC5" i="2"/>
  <c r="BI5" i="2" s="1"/>
  <c r="BD5" i="2"/>
  <c r="BJ5" i="2" s="1"/>
  <c r="BF5" i="2"/>
  <c r="BA6" i="2"/>
  <c r="BG6" i="2" s="1"/>
  <c r="BB6" i="2"/>
  <c r="BH6" i="2" s="1"/>
  <c r="BC6" i="2"/>
  <c r="BK6" i="2" s="1"/>
  <c r="BD6" i="2"/>
  <c r="BJ6" i="2" s="1"/>
  <c r="BF6" i="2"/>
  <c r="BA7" i="2"/>
  <c r="BG7" i="2" s="1"/>
  <c r="BB7" i="2"/>
  <c r="BH7" i="2" s="1"/>
  <c r="BC7" i="2"/>
  <c r="BI7" i="2" s="1"/>
  <c r="BD7" i="2"/>
  <c r="BJ7" i="2" s="1"/>
  <c r="BF7" i="2"/>
  <c r="BA8" i="2"/>
  <c r="BG8" i="2" s="1"/>
  <c r="BB8" i="2"/>
  <c r="BH8" i="2" s="1"/>
  <c r="BC8" i="2"/>
  <c r="BK8" i="2" s="1"/>
  <c r="BD8" i="2"/>
  <c r="BJ8" i="2" s="1"/>
  <c r="BF8" i="2"/>
  <c r="BA9" i="2"/>
  <c r="BG9" i="2" s="1"/>
  <c r="BB9" i="2"/>
  <c r="BH9" i="2" s="1"/>
  <c r="BC9" i="2"/>
  <c r="BI9" i="2" s="1"/>
  <c r="BD9" i="2"/>
  <c r="BJ9" i="2" s="1"/>
  <c r="BF9" i="2"/>
  <c r="BA13" i="2"/>
  <c r="BG13" i="2" s="1"/>
  <c r="BB13" i="2"/>
  <c r="BH13" i="2" s="1"/>
  <c r="BC13" i="2"/>
  <c r="BI13" i="2" s="1"/>
  <c r="BD13" i="2"/>
  <c r="BJ13" i="2" s="1"/>
  <c r="BF13" i="2"/>
  <c r="BA14" i="2"/>
  <c r="BG14" i="2" s="1"/>
  <c r="BB14" i="2"/>
  <c r="BH14" i="2" s="1"/>
  <c r="BC14" i="2"/>
  <c r="BK14" i="2" s="1"/>
  <c r="BD14" i="2"/>
  <c r="BJ14" i="2" s="1"/>
  <c r="BF14" i="2"/>
  <c r="BA15" i="2"/>
  <c r="BG15" i="2" s="1"/>
  <c r="BB15" i="2"/>
  <c r="BH15" i="2" s="1"/>
  <c r="BC15" i="2"/>
  <c r="BI15" i="2" s="1"/>
  <c r="BD15" i="2"/>
  <c r="BJ15" i="2" s="1"/>
  <c r="BF15" i="2"/>
  <c r="BA16" i="2"/>
  <c r="BG16" i="2" s="1"/>
  <c r="BB16" i="2"/>
  <c r="BH16" i="2" s="1"/>
  <c r="BC16" i="2"/>
  <c r="BI16" i="2" s="1"/>
  <c r="BD16" i="2"/>
  <c r="BJ16" i="2" s="1"/>
  <c r="BF16" i="2"/>
  <c r="BA18" i="2"/>
  <c r="BG18" i="2" s="1"/>
  <c r="BB18" i="2"/>
  <c r="BH18" i="2" s="1"/>
  <c r="BC18" i="2"/>
  <c r="BK18" i="2" s="1"/>
  <c r="BD18" i="2"/>
  <c r="BJ18" i="2" s="1"/>
  <c r="BF18" i="2"/>
  <c r="BA21" i="2"/>
  <c r="BG21" i="2" s="1"/>
  <c r="BB21" i="2"/>
  <c r="BH21" i="2" s="1"/>
  <c r="BC21" i="2"/>
  <c r="BK21" i="2" s="1"/>
  <c r="BD21" i="2"/>
  <c r="BJ21" i="2" s="1"/>
  <c r="BF21" i="2"/>
  <c r="BA22" i="2"/>
  <c r="BG22" i="2" s="1"/>
  <c r="BB22" i="2"/>
  <c r="BH22" i="2" s="1"/>
  <c r="BC22" i="2"/>
  <c r="BK22" i="2" s="1"/>
  <c r="BD22" i="2"/>
  <c r="BJ22" i="2" s="1"/>
  <c r="BF22" i="2"/>
  <c r="BA23" i="2"/>
  <c r="BG23" i="2" s="1"/>
  <c r="BB23" i="2"/>
  <c r="BH23" i="2" s="1"/>
  <c r="BC23" i="2"/>
  <c r="BI23" i="2" s="1"/>
  <c r="BD23" i="2"/>
  <c r="BJ23" i="2" s="1"/>
  <c r="BF23" i="2"/>
  <c r="BA24" i="2"/>
  <c r="BG24" i="2" s="1"/>
  <c r="BB24" i="2"/>
  <c r="BH24" i="2" s="1"/>
  <c r="BC24" i="2"/>
  <c r="BK24" i="2" s="1"/>
  <c r="BD24" i="2"/>
  <c r="BJ24" i="2" s="1"/>
  <c r="BF24" i="2"/>
  <c r="BA25" i="2"/>
  <c r="BG25" i="2" s="1"/>
  <c r="BB25" i="2"/>
  <c r="BH25" i="2" s="1"/>
  <c r="BC25" i="2"/>
  <c r="BI25" i="2" s="1"/>
  <c r="BD25" i="2"/>
  <c r="BJ25" i="2" s="1"/>
  <c r="BF25" i="2"/>
  <c r="BA26" i="2"/>
  <c r="BG26" i="2" s="1"/>
  <c r="BB26" i="2"/>
  <c r="BH26" i="2" s="1"/>
  <c r="BC26" i="2"/>
  <c r="BI26" i="2" s="1"/>
  <c r="BD26" i="2"/>
  <c r="BJ26" i="2" s="1"/>
  <c r="BF26" i="2"/>
  <c r="BA27" i="2"/>
  <c r="BG27" i="2" s="1"/>
  <c r="BB27" i="2"/>
  <c r="BH27" i="2" s="1"/>
  <c r="BC27" i="2"/>
  <c r="BK27" i="2" s="1"/>
  <c r="BD27" i="2"/>
  <c r="BJ27" i="2" s="1"/>
  <c r="BF27" i="2"/>
  <c r="BA28" i="2"/>
  <c r="BG28" i="2" s="1"/>
  <c r="BB28" i="2"/>
  <c r="BH28" i="2" s="1"/>
  <c r="BC28" i="2"/>
  <c r="BI28" i="2" s="1"/>
  <c r="BD28" i="2"/>
  <c r="BJ28" i="2" s="1"/>
  <c r="BF28" i="2"/>
  <c r="BA33" i="2"/>
  <c r="BG33" i="2" s="1"/>
  <c r="BB33" i="2"/>
  <c r="BH33" i="2" s="1"/>
  <c r="BC33" i="2"/>
  <c r="BK33" i="2" s="1"/>
  <c r="BD33" i="2"/>
  <c r="BJ33" i="2" s="1"/>
  <c r="BF33" i="2"/>
  <c r="BA34" i="2"/>
  <c r="BG34" i="2" s="1"/>
  <c r="BB34" i="2"/>
  <c r="BH34" i="2" s="1"/>
  <c r="BC34" i="2"/>
  <c r="BK34" i="2" s="1"/>
  <c r="BD34" i="2"/>
  <c r="BJ34" i="2" s="1"/>
  <c r="BF34" i="2"/>
  <c r="BA35" i="2"/>
  <c r="BG35" i="2" s="1"/>
  <c r="BB35" i="2"/>
  <c r="BH35" i="2" s="1"/>
  <c r="BC35" i="2"/>
  <c r="BI35" i="2" s="1"/>
  <c r="BD35" i="2"/>
  <c r="BJ35" i="2" s="1"/>
  <c r="BF35" i="2"/>
  <c r="BA36" i="2"/>
  <c r="BG36" i="2" s="1"/>
  <c r="BB36" i="2"/>
  <c r="BH36" i="2" s="1"/>
  <c r="BC36" i="2"/>
  <c r="BK36" i="2" s="1"/>
  <c r="BD36" i="2"/>
  <c r="BJ36" i="2" s="1"/>
  <c r="BF36" i="2"/>
  <c r="BA37" i="2"/>
  <c r="BG37" i="2" s="1"/>
  <c r="BB37" i="2"/>
  <c r="BH37" i="2" s="1"/>
  <c r="BC37" i="2"/>
  <c r="BI37" i="2" s="1"/>
  <c r="BD37" i="2"/>
  <c r="BJ37" i="2" s="1"/>
  <c r="BF37" i="2"/>
  <c r="BA38" i="2"/>
  <c r="BG38" i="2" s="1"/>
  <c r="BB38" i="2"/>
  <c r="BH38" i="2" s="1"/>
  <c r="BC38" i="2"/>
  <c r="BI38" i="2" s="1"/>
  <c r="BD38" i="2"/>
  <c r="BJ38" i="2" s="1"/>
  <c r="BF38" i="2"/>
  <c r="BA39" i="2"/>
  <c r="BG39" i="2" s="1"/>
  <c r="BB39" i="2"/>
  <c r="BH39" i="2" s="1"/>
  <c r="BC39" i="2"/>
  <c r="BI39" i="2" s="1"/>
  <c r="BD39" i="2"/>
  <c r="BJ39" i="2" s="1"/>
  <c r="BA40" i="2"/>
  <c r="BG40" i="2" s="1"/>
  <c r="BB40" i="2"/>
  <c r="BH40" i="2" s="1"/>
  <c r="BC40" i="2"/>
  <c r="BI40" i="2" s="1"/>
  <c r="BD40" i="2"/>
  <c r="BJ40" i="2" s="1"/>
  <c r="BF40" i="2"/>
  <c r="BA41" i="2"/>
  <c r="BG41" i="2" s="1"/>
  <c r="BB41" i="2"/>
  <c r="BH41" i="2" s="1"/>
  <c r="BC41" i="2"/>
  <c r="BK41" i="2" s="1"/>
  <c r="BD41" i="2"/>
  <c r="BJ41" i="2" s="1"/>
  <c r="BF41" i="2"/>
  <c r="BA42" i="2"/>
  <c r="BG42" i="2" s="1"/>
  <c r="BB42" i="2"/>
  <c r="BH42" i="2" s="1"/>
  <c r="BC42" i="2"/>
  <c r="BI42" i="2" s="1"/>
  <c r="BD42" i="2"/>
  <c r="BJ42" i="2" s="1"/>
  <c r="BF42" i="2"/>
  <c r="BA43" i="2"/>
  <c r="BG43" i="2" s="1"/>
  <c r="BB43" i="2"/>
  <c r="BH43" i="2" s="1"/>
  <c r="BC43" i="2"/>
  <c r="BI43" i="2" s="1"/>
  <c r="BD43" i="2"/>
  <c r="BJ43" i="2" s="1"/>
  <c r="BF43" i="2"/>
  <c r="BA44" i="2"/>
  <c r="BG44" i="2" s="1"/>
  <c r="BB44" i="2"/>
  <c r="BH44" i="2" s="1"/>
  <c r="BC44" i="2"/>
  <c r="BK44" i="2" s="1"/>
  <c r="BD44" i="2"/>
  <c r="BJ44" i="2" s="1"/>
  <c r="BF44" i="2"/>
  <c r="BA51" i="2"/>
  <c r="BG51" i="2" s="1"/>
  <c r="BB51" i="2"/>
  <c r="BH51" i="2" s="1"/>
  <c r="BC51" i="2"/>
  <c r="BK51" i="2" s="1"/>
  <c r="BD51" i="2"/>
  <c r="BJ51" i="2" s="1"/>
  <c r="BF51" i="2"/>
  <c r="BA52" i="2"/>
  <c r="BG52" i="2" s="1"/>
  <c r="BB52" i="2"/>
  <c r="BH52" i="2" s="1"/>
  <c r="BC52" i="2"/>
  <c r="BI52" i="2" s="1"/>
  <c r="BD52" i="2"/>
  <c r="BJ52" i="2" s="1"/>
  <c r="BF52" i="2"/>
  <c r="BA60" i="2"/>
  <c r="BG60" i="2" s="1"/>
  <c r="BB60" i="2"/>
  <c r="BH60" i="2" s="1"/>
  <c r="BC60" i="2"/>
  <c r="BK60" i="2" s="1"/>
  <c r="BD60" i="2"/>
  <c r="BJ60" i="2" s="1"/>
  <c r="BF60" i="2"/>
  <c r="BA62" i="2"/>
  <c r="BG62" i="2" s="1"/>
  <c r="BB62" i="2"/>
  <c r="BH62" i="2" s="1"/>
  <c r="BC62" i="2"/>
  <c r="BI62" i="2" s="1"/>
  <c r="BD62" i="2"/>
  <c r="BJ62" i="2" s="1"/>
  <c r="BF62" i="2"/>
  <c r="BA63" i="2"/>
  <c r="BG63" i="2" s="1"/>
  <c r="BB63" i="2"/>
  <c r="BH63" i="2" s="1"/>
  <c r="BC63" i="2"/>
  <c r="BK63" i="2" s="1"/>
  <c r="BD63" i="2"/>
  <c r="BJ63" i="2" s="1"/>
  <c r="BF63" i="2"/>
  <c r="BA64" i="2"/>
  <c r="BG64" i="2" s="1"/>
  <c r="BB64" i="2"/>
  <c r="BH64" i="2" s="1"/>
  <c r="BC64" i="2"/>
  <c r="BK64" i="2" s="1"/>
  <c r="BD64" i="2"/>
  <c r="BJ64" i="2" s="1"/>
  <c r="BF64" i="2"/>
  <c r="BA65" i="2"/>
  <c r="BG65" i="2" s="1"/>
  <c r="BB65" i="2"/>
  <c r="BH65" i="2" s="1"/>
  <c r="BC65" i="2"/>
  <c r="BK65" i="2" s="1"/>
  <c r="BD65" i="2"/>
  <c r="BJ65" i="2" s="1"/>
  <c r="BF65" i="2"/>
  <c r="BA66" i="2"/>
  <c r="BG66" i="2" s="1"/>
  <c r="BB66" i="2"/>
  <c r="BH66" i="2" s="1"/>
  <c r="BC66" i="2"/>
  <c r="BK66" i="2" s="1"/>
  <c r="BD66" i="2"/>
  <c r="BJ66" i="2" s="1"/>
  <c r="BF66" i="2"/>
  <c r="BA67" i="2"/>
  <c r="BG67" i="2" s="1"/>
  <c r="BB67" i="2"/>
  <c r="BH67" i="2" s="1"/>
  <c r="BC67" i="2"/>
  <c r="BI67" i="2" s="1"/>
  <c r="BD67" i="2"/>
  <c r="BJ67" i="2" s="1"/>
  <c r="BF67" i="2"/>
  <c r="BA69" i="2"/>
  <c r="BG69" i="2" s="1"/>
  <c r="BB69" i="2"/>
  <c r="BH69" i="2" s="1"/>
  <c r="BC69" i="2"/>
  <c r="BK69" i="2" s="1"/>
  <c r="BD69" i="2"/>
  <c r="BJ69" i="2" s="1"/>
  <c r="BF69" i="2"/>
  <c r="BA82" i="2"/>
  <c r="BG82" i="2" s="1"/>
  <c r="BB82" i="2"/>
  <c r="BH82" i="2" s="1"/>
  <c r="BC82" i="2"/>
  <c r="BK82" i="2" s="1"/>
  <c r="BD82" i="2"/>
  <c r="BJ82" i="2" s="1"/>
  <c r="BF82" i="2"/>
  <c r="BA83" i="2"/>
  <c r="BG83" i="2" s="1"/>
  <c r="BB83" i="2"/>
  <c r="BH83" i="2" s="1"/>
  <c r="BC83" i="2"/>
  <c r="BI83" i="2" s="1"/>
  <c r="BD83" i="2"/>
  <c r="BJ83" i="2" s="1"/>
  <c r="BF83" i="2"/>
  <c r="BA84" i="2"/>
  <c r="BG84" i="2" s="1"/>
  <c r="BB84" i="2"/>
  <c r="BH84" i="2" s="1"/>
  <c r="BC84" i="2"/>
  <c r="BK84" i="2" s="1"/>
  <c r="BD84" i="2"/>
  <c r="BJ84" i="2" s="1"/>
  <c r="BF84" i="2"/>
  <c r="BA86" i="2"/>
  <c r="BG86" i="2" s="1"/>
  <c r="BB86" i="2"/>
  <c r="BH86" i="2" s="1"/>
  <c r="BC86" i="2"/>
  <c r="BI86" i="2" s="1"/>
  <c r="BD86" i="2"/>
  <c r="BJ86" i="2" s="1"/>
  <c r="BF86" i="2"/>
  <c r="BA92" i="2"/>
  <c r="BG92" i="2" s="1"/>
  <c r="BB92" i="2"/>
  <c r="BH92" i="2" s="1"/>
  <c r="BC92" i="2"/>
  <c r="BI92" i="2" s="1"/>
  <c r="BD92" i="2"/>
  <c r="BJ92" i="2" s="1"/>
  <c r="BF92" i="2"/>
  <c r="BA93" i="2"/>
  <c r="BG93" i="2" s="1"/>
  <c r="BB93" i="2"/>
  <c r="BH93" i="2" s="1"/>
  <c r="BC93" i="2"/>
  <c r="BK93" i="2" s="1"/>
  <c r="BD93" i="2"/>
  <c r="BJ93" i="2" s="1"/>
  <c r="BF93" i="2"/>
  <c r="BA94" i="2"/>
  <c r="BG94" i="2" s="1"/>
  <c r="BB94" i="2"/>
  <c r="BH94" i="2" s="1"/>
  <c r="BC94" i="2"/>
  <c r="BI94" i="2" s="1"/>
  <c r="BD94" i="2"/>
  <c r="BJ94" i="2" s="1"/>
  <c r="BF94" i="2"/>
  <c r="BA95" i="2"/>
  <c r="BG95" i="2" s="1"/>
  <c r="BB95" i="2"/>
  <c r="BH95" i="2" s="1"/>
  <c r="BC95" i="2"/>
  <c r="BK95" i="2" s="1"/>
  <c r="BD95" i="2"/>
  <c r="BJ95" i="2" s="1"/>
  <c r="BF95" i="2"/>
  <c r="BA96" i="2"/>
  <c r="BG96" i="2" s="1"/>
  <c r="BB96" i="2"/>
  <c r="BH96" i="2" s="1"/>
  <c r="BC96" i="2"/>
  <c r="BI96" i="2" s="1"/>
  <c r="BD96" i="2"/>
  <c r="BJ96" i="2" s="1"/>
  <c r="BF96" i="2"/>
  <c r="BA70" i="2"/>
  <c r="BG70" i="2" s="1"/>
  <c r="BB70" i="2"/>
  <c r="BH70" i="2" s="1"/>
  <c r="BC70" i="2"/>
  <c r="BI70" i="2" s="1"/>
  <c r="BD70" i="2"/>
  <c r="BJ70" i="2" s="1"/>
  <c r="BF70" i="2"/>
  <c r="BA71" i="2"/>
  <c r="BG71" i="2" s="1"/>
  <c r="BB71" i="2"/>
  <c r="BH71" i="2" s="1"/>
  <c r="BC71" i="2"/>
  <c r="BK71" i="2" s="1"/>
  <c r="BD71" i="2"/>
  <c r="BJ71" i="2" s="1"/>
  <c r="BF71" i="2"/>
  <c r="BA72" i="2"/>
  <c r="BG72" i="2" s="1"/>
  <c r="BB72" i="2"/>
  <c r="BH72" i="2" s="1"/>
  <c r="BC72" i="2"/>
  <c r="BI72" i="2" s="1"/>
  <c r="BD72" i="2"/>
  <c r="BJ72" i="2" s="1"/>
  <c r="BF72" i="2"/>
  <c r="BK121" i="2" l="1"/>
  <c r="BI21" i="2"/>
  <c r="BK42" i="2"/>
  <c r="BI69" i="2"/>
  <c r="BI65" i="2"/>
  <c r="BK96" i="2"/>
  <c r="BI99" i="2"/>
  <c r="BI81" i="2"/>
  <c r="BK298" i="2"/>
  <c r="BK39" i="2"/>
  <c r="BE342" i="2"/>
  <c r="BK342" i="2" s="1"/>
  <c r="BE339" i="2"/>
  <c r="BK339" i="2" s="1"/>
  <c r="BI22" i="2"/>
  <c r="BK105" i="2"/>
  <c r="BE372" i="2"/>
  <c r="BK372" i="2" s="1"/>
  <c r="BI102" i="2"/>
  <c r="BK15" i="2"/>
  <c r="BK70" i="2"/>
  <c r="BI48" i="2"/>
  <c r="BK97" i="2"/>
  <c r="BI371" i="2"/>
  <c r="BK106" i="2"/>
  <c r="BI34" i="2"/>
  <c r="BK86" i="2"/>
  <c r="BI27" i="2"/>
  <c r="BI352" i="2"/>
  <c r="BK147" i="2"/>
  <c r="BI82" i="2"/>
  <c r="BI51" i="2"/>
  <c r="BI24" i="2"/>
  <c r="BE353" i="2"/>
  <c r="BK353" i="2" s="1"/>
  <c r="BK122" i="2"/>
  <c r="BK94" i="2"/>
  <c r="BI14" i="2"/>
  <c r="BK83" i="2"/>
  <c r="BI18" i="2"/>
  <c r="BI44" i="2"/>
  <c r="BK4" i="2"/>
  <c r="BK146" i="2"/>
  <c r="BI126" i="2"/>
  <c r="BI93" i="2"/>
  <c r="BI134" i="2"/>
  <c r="BK296" i="2"/>
  <c r="BK125" i="2"/>
  <c r="BI124" i="2"/>
  <c r="BK9" i="2"/>
  <c r="BK49" i="2"/>
  <c r="BI370" i="2"/>
  <c r="BK291" i="2"/>
  <c r="BI36" i="2"/>
  <c r="BE340" i="2"/>
  <c r="BK340" i="2" s="1"/>
  <c r="BI66" i="2"/>
  <c r="BI64" i="2"/>
  <c r="BI41" i="2"/>
  <c r="BK40" i="2"/>
  <c r="BK37" i="2"/>
  <c r="BI350" i="2"/>
  <c r="BI74" i="2"/>
  <c r="BK131" i="2"/>
  <c r="BI310" i="2"/>
  <c r="BI129" i="2"/>
  <c r="BI227" i="2"/>
  <c r="BI63" i="2"/>
  <c r="BI374" i="2"/>
  <c r="BI349" i="2"/>
  <c r="BI73" i="2"/>
  <c r="BI293" i="2"/>
  <c r="BI309" i="2"/>
  <c r="BE345" i="2"/>
  <c r="BK345" i="2" s="1"/>
  <c r="BI299" i="2"/>
  <c r="BI292" i="2"/>
  <c r="BI60" i="2"/>
  <c r="BI6" i="2"/>
  <c r="BI135" i="2"/>
  <c r="BI76" i="2"/>
  <c r="BI142" i="2"/>
  <c r="BI141" i="2"/>
  <c r="BK52" i="2"/>
  <c r="BI33" i="2"/>
  <c r="BK28" i="2"/>
  <c r="BK25" i="2"/>
  <c r="BE375" i="2"/>
  <c r="BK375" i="2" s="1"/>
  <c r="BI114" i="2"/>
  <c r="BI290" i="2"/>
  <c r="BI8" i="2"/>
  <c r="BK7" i="2"/>
  <c r="BK5" i="2"/>
  <c r="BE351" i="2"/>
  <c r="BK351" i="2" s="1"/>
  <c r="BI45" i="2"/>
  <c r="BK308" i="2"/>
  <c r="BK58" i="2"/>
  <c r="BI343" i="2"/>
  <c r="BI373" i="2"/>
  <c r="BI50" i="2"/>
  <c r="BI341" i="2"/>
  <c r="BI354" i="2"/>
  <c r="BI368" i="2"/>
  <c r="BI101" i="2"/>
  <c r="BK75" i="2"/>
  <c r="BI75" i="2"/>
  <c r="BK294" i="2"/>
  <c r="BI294" i="2"/>
  <c r="BK123" i="2"/>
  <c r="BI123" i="2"/>
  <c r="BK107" i="2"/>
  <c r="BI107" i="2"/>
  <c r="BK289" i="2"/>
  <c r="BI289" i="2"/>
  <c r="BK46" i="2"/>
  <c r="BI133" i="2"/>
  <c r="BI154" i="2"/>
  <c r="BI297" i="2"/>
  <c r="BI226" i="2"/>
  <c r="BK295" i="2"/>
  <c r="BK57" i="2"/>
  <c r="BK62" i="2"/>
  <c r="BK38" i="2"/>
  <c r="BK26" i="2"/>
  <c r="BK16" i="2"/>
  <c r="BK92" i="2"/>
  <c r="BK67" i="2"/>
  <c r="BK43" i="2"/>
  <c r="BK35" i="2"/>
  <c r="BK23" i="2"/>
  <c r="BK13" i="2"/>
  <c r="BK72" i="2"/>
  <c r="BI95" i="2"/>
  <c r="BI84" i="2"/>
  <c r="BI71" i="2"/>
  <c r="BA3" i="2" l="1"/>
  <c r="BG3" i="2" s="1"/>
  <c r="BG377" i="2" s="1"/>
  <c r="BB3" i="2"/>
  <c r="BH3" i="2" s="1"/>
  <c r="BC3" i="2"/>
  <c r="BK3" i="2" s="1"/>
  <c r="BK377" i="2" s="1"/>
  <c r="BD3" i="2"/>
  <c r="BJ3" i="2" s="1"/>
  <c r="BJ377" i="2" s="1"/>
  <c r="BF3" i="2"/>
  <c r="BF377" i="2" s="1"/>
  <c r="BI3" i="2" l="1"/>
  <c r="BI377" i="2" s="1"/>
  <c r="BH377" i="2"/>
</calcChain>
</file>

<file path=xl/sharedStrings.xml><?xml version="1.0" encoding="utf-8"?>
<sst xmlns="http://schemas.openxmlformats.org/spreadsheetml/2006/main" count="2265" uniqueCount="522">
  <si>
    <t>Наименование</t>
  </si>
  <si>
    <t>Колл.</t>
  </si>
  <si>
    <t>Цена у.е.</t>
  </si>
  <si>
    <t>Всего у.е.</t>
  </si>
  <si>
    <t xml:space="preserve">Отвод 32 90° </t>
  </si>
  <si>
    <t>IRRITEC</t>
  </si>
  <si>
    <t>Муфта соединительная 16X16</t>
  </si>
  <si>
    <t xml:space="preserve">Муфта соединительная 32×32 </t>
  </si>
  <si>
    <t>HUNTER</t>
  </si>
  <si>
    <t>Всего:</t>
  </si>
  <si>
    <t>Монтаж:</t>
  </si>
  <si>
    <t>Итого:</t>
  </si>
  <si>
    <t>Тройник 63</t>
  </si>
  <si>
    <t>Тройник 40</t>
  </si>
  <si>
    <t xml:space="preserve">Отвод 40 90° </t>
  </si>
  <si>
    <t xml:space="preserve">Отвод 63 90° </t>
  </si>
  <si>
    <t>Тройник 25</t>
  </si>
  <si>
    <t>Труба для провода 32 мм</t>
  </si>
  <si>
    <t>Труба полиэтиленовая ПВД 63мм ≈</t>
  </si>
  <si>
    <t>Труба полиэтиленовая ПВД 40мм ≈</t>
  </si>
  <si>
    <t>Труба полиэтиленовая ПВД 25мм ≈</t>
  </si>
  <si>
    <t>Труба полиэтиленовая ПВД 32мм ≈</t>
  </si>
  <si>
    <t>Муфта соединительная 40×40</t>
  </si>
  <si>
    <t>Муфта соединительная 63×63</t>
  </si>
  <si>
    <t>Редуктор 63x40</t>
  </si>
  <si>
    <t>Редуктор  63x32</t>
  </si>
  <si>
    <t>Редуктор 40x25</t>
  </si>
  <si>
    <t>Hunter XC-401i-E - контроллер 4 станции, комнатный</t>
  </si>
  <si>
    <t>Hunter XC-601i-E - контроллер 6 станций, комнатный</t>
  </si>
  <si>
    <t>Hunter XC-801i-E - контроллер 8 станций, комнатный</t>
  </si>
  <si>
    <t>Hunter X2-1401-E - контроллер 14 станций \ уличный \ WIFI</t>
  </si>
  <si>
    <t>Hunter X2-801-E - контроллер 8 станций \ уличный \ WIFI</t>
  </si>
  <si>
    <t>Hunter PGV-100-MM-B - э/м клапан, без регулятора потока 1" НР, 24 V</t>
  </si>
  <si>
    <t>Hunter ICV-151G-B - э/м клапан 1½" ВР</t>
  </si>
  <si>
    <t>Модуль 6 зон</t>
  </si>
  <si>
    <t>PIONEER</t>
  </si>
  <si>
    <t>SNP</t>
  </si>
  <si>
    <t xml:space="preserve">AQUA   </t>
  </si>
  <si>
    <t>DBD</t>
  </si>
  <si>
    <t>Запасная мембрана для ремонта ЭМ клапаном типа "PSV"</t>
  </si>
  <si>
    <t>Hunter RAIN CLIK - датчик дождя, Quick Response™</t>
  </si>
  <si>
    <t>тройник PN16 - 25х25х25</t>
  </si>
  <si>
    <t>муфта переходная PN16 - 32х25</t>
  </si>
  <si>
    <t>тройник переходной PN16 - 25х20х25</t>
  </si>
  <si>
    <t>тройник переходной PN16 - 25х32х25</t>
  </si>
  <si>
    <t>тройник переходной PN16 - 32х25х32</t>
  </si>
  <si>
    <t>заглушка PN16 - 25</t>
  </si>
  <si>
    <t>заглушка PN16 - 32</t>
  </si>
  <si>
    <t>отвод PN16 - 25x25</t>
  </si>
  <si>
    <t>отвод PN16 - 32x32</t>
  </si>
  <si>
    <t>муфта соединительная PN16 - 25x25</t>
  </si>
  <si>
    <t>муфта соединительная PN16 - 32x32</t>
  </si>
  <si>
    <t xml:space="preserve"> HCT-311 - садовый таймер 3/4, 3V, 3"LCD, 1 программа,1-59s/1-300m</t>
  </si>
  <si>
    <t xml:space="preserve"> PORT101SDL - автономный контроллер с соленоидом HT-DL (9-12VDC), 1 зона</t>
  </si>
  <si>
    <t xml:space="preserve"> MINI-CLICK - датчик дождя</t>
  </si>
  <si>
    <t xml:space="preserve"> RS-HRC - датчик дождя, с функцией быстрого срабатывания</t>
  </si>
  <si>
    <t xml:space="preserve"> PSV100-MM - э/м клапан, без регулятора потока 1" НР, соленоид HT24VAC, шт</t>
  </si>
  <si>
    <t xml:space="preserve"> PSV101-MM - э/м клапан, с регулятором потока 1" НР, соленоид HT24VAC</t>
  </si>
  <si>
    <t xml:space="preserve"> PSV100-G - э/м клапан, без регулятора потока 1" ВР, соленоид HT24VAC</t>
  </si>
  <si>
    <t xml:space="preserve"> PSV101-G - э/м клапан, с регулятором потока 1" ВР, соленоид HT24VAC (24 шт/уп)</t>
  </si>
  <si>
    <t xml:space="preserve"> CK-5520 - соединительное колено ½"НР, L20см</t>
  </si>
  <si>
    <t xml:space="preserve"> CK-5533 - соединительное колено ½"НР, L33см</t>
  </si>
  <si>
    <t xml:space="preserve"> - Y Фильтр 2"НР\ DISC\ 25m3\ 130 микрон</t>
  </si>
  <si>
    <t xml:space="preserve"> Y Фильтр 1"НР\ DISC\ 6m3\ 130 микрон</t>
  </si>
  <si>
    <t>- Y Фильтр 3/4"НР\ DISC\ 6m3\ 130 микрон</t>
  </si>
  <si>
    <t xml:space="preserve"> VB-16RND - короб для э/м клапанов MINI</t>
  </si>
  <si>
    <t>держатель капельных линий\16-20мм коричневый PDL</t>
  </si>
  <si>
    <t xml:space="preserve">держатель капельных линий\16-20мм чёрный PDL </t>
  </si>
  <si>
    <t>заглушка кап линии\тип RB\16мм коричневый\ накидная гайка PLG</t>
  </si>
  <si>
    <t>муфта НР-  кап линии\тип RB\ накидная гайка 16х3/4НР\  коричневый</t>
  </si>
  <si>
    <t>муфта НР-  кап линии\тип RB\16мм-1/2НР коричневый</t>
  </si>
  <si>
    <t>соединитель кап линии\тип RB\16мм коричневый\ накидная гайка CPL</t>
  </si>
  <si>
    <t>тройник кап линии\тип RB\16мм коричневый\накидная гайка TEE</t>
  </si>
  <si>
    <t>тройник НР-  кап линии\тип RB\ накидная гайка 16х3/4НРх16\  коричневый</t>
  </si>
  <si>
    <t>уголок кап линии\тип RB\16мм коричневый\накидная гайка CRN</t>
  </si>
  <si>
    <t>уголок НР-  кап линии\тип RB\ накидная гайка 16х3/4НР\  коричневый</t>
  </si>
  <si>
    <t xml:space="preserve">SF-COUP \соединитель кап линии\16мм черный                          </t>
  </si>
  <si>
    <t>Обратный клапан 1"   ???</t>
  </si>
  <si>
    <t xml:space="preserve">Редуктор 32x25                                                            </t>
  </si>
  <si>
    <t xml:space="preserve">Отвод 25 90°                                                      </t>
  </si>
  <si>
    <t xml:space="preserve">Тефлоновая лента 12 M                                                            </t>
  </si>
  <si>
    <t xml:space="preserve">Hunter X-core </t>
  </si>
  <si>
    <t xml:space="preserve">K-rain Pro –LC 8 station </t>
  </si>
  <si>
    <t>K-RAIN</t>
  </si>
  <si>
    <t>TORO</t>
  </si>
  <si>
    <t>TORO TEMPUS</t>
  </si>
  <si>
    <t>Hunter Mini-Click</t>
  </si>
  <si>
    <t>K-rain 3208-HRS - датчик дождя</t>
  </si>
  <si>
    <t xml:space="preserve">Hunter PGV-101MM-B - э/м клапан 1"НР </t>
  </si>
  <si>
    <t xml:space="preserve">Hunter  с рег. потока 1” ВР </t>
  </si>
  <si>
    <t>Hunter  без рег. потока 1” НР</t>
  </si>
  <si>
    <t>Hunter  без рег. потока 1” ВР</t>
  </si>
  <si>
    <t xml:space="preserve">                                                              Э/М клапана</t>
  </si>
  <si>
    <t>SNP                                 Муфты / Фитинги / Уголки / Тройники / Редукторы</t>
  </si>
  <si>
    <t xml:space="preserve">тройник PN16 - 32х32х32                                          </t>
  </si>
  <si>
    <t xml:space="preserve">Тройник 32                                                             </t>
  </si>
  <si>
    <t>Тройник 50</t>
  </si>
  <si>
    <r>
      <rPr>
        <b/>
        <sz val="11"/>
        <rFont val="Arial CE"/>
        <charset val="204"/>
      </rPr>
      <t xml:space="preserve">                                                       </t>
    </r>
    <r>
      <rPr>
        <b/>
        <sz val="11"/>
        <rFont val="Arial"/>
        <family val="2"/>
        <charset val="204"/>
      </rPr>
      <t>Цифровое оборудование</t>
    </r>
  </si>
  <si>
    <r>
      <t xml:space="preserve">IRRITEC   </t>
    </r>
    <r>
      <rPr>
        <b/>
        <sz val="11"/>
        <rFont val="Arial"/>
        <family val="2"/>
      </rPr>
      <t xml:space="preserve">                              </t>
    </r>
    <r>
      <rPr>
        <b/>
        <sz val="11"/>
        <rFont val="Arial"/>
        <family val="2"/>
        <charset val="204"/>
      </rPr>
      <t>Муфты / Фитинги / Уголки / Тройники / Редукторы</t>
    </r>
  </si>
  <si>
    <t>3</t>
  </si>
  <si>
    <t>Тройник Irr Connecto 32x25x32</t>
  </si>
  <si>
    <t>Тройник Irr Connecto 25x32x25</t>
  </si>
  <si>
    <t xml:space="preserve">Редуктор 40x32                                                   </t>
  </si>
  <si>
    <t>0</t>
  </si>
  <si>
    <t>1</t>
  </si>
  <si>
    <t>6</t>
  </si>
  <si>
    <t>Редуктор 63х50</t>
  </si>
  <si>
    <t>Редуктор 50х25</t>
  </si>
  <si>
    <t xml:space="preserve">Муфта соединительная Irr Connecto 25×25                                </t>
  </si>
  <si>
    <t>7</t>
  </si>
  <si>
    <t>2</t>
  </si>
  <si>
    <t xml:space="preserve">Муфта соединительная  Irr Connecto 32×32 </t>
  </si>
  <si>
    <t xml:space="preserve">Муфта соединительная 50×50 </t>
  </si>
  <si>
    <t>5</t>
  </si>
  <si>
    <t>Тройник 16</t>
  </si>
  <si>
    <t>Муфта соединительная 25×25</t>
  </si>
  <si>
    <t>27</t>
  </si>
  <si>
    <t>25</t>
  </si>
  <si>
    <t>38</t>
  </si>
  <si>
    <t xml:space="preserve">Седловой отвод 25x1/2"                                  </t>
  </si>
  <si>
    <t xml:space="preserve">Седловой отвод 32x1/2"                                   </t>
  </si>
  <si>
    <t xml:space="preserve">Седловой отвод 40x1/2" </t>
  </si>
  <si>
    <t xml:space="preserve">Седловой отвод 63x1/2" </t>
  </si>
  <si>
    <t xml:space="preserve">Седловой отвод 25x3/4"                                      </t>
  </si>
  <si>
    <t xml:space="preserve">Седловой отвод 32x3/4" </t>
  </si>
  <si>
    <t xml:space="preserve">Седловой отвод 40x3/4" </t>
  </si>
  <si>
    <t>Седловой отвод 50x3/4"</t>
  </si>
  <si>
    <t xml:space="preserve">Седловой отвод 63x3/4" </t>
  </si>
  <si>
    <t xml:space="preserve">Седловой отвод 63x1 1/2"  </t>
  </si>
  <si>
    <t>141</t>
  </si>
  <si>
    <t>31</t>
  </si>
  <si>
    <t>65</t>
  </si>
  <si>
    <t>Отвод 16 90°</t>
  </si>
  <si>
    <t xml:space="preserve">Отвод Ir (C) 25 90° </t>
  </si>
  <si>
    <t xml:space="preserve">Отвод 50 90° </t>
  </si>
  <si>
    <t>12</t>
  </si>
  <si>
    <t>50</t>
  </si>
  <si>
    <t>Тройник Ir 1” x 1” x 1”  2M - F  UN</t>
  </si>
  <si>
    <t>Тройник Ir 1” x 1” x 1”  M - 2F  UN</t>
  </si>
  <si>
    <t>13</t>
  </si>
  <si>
    <t xml:space="preserve">Уголок  1/2X16                                         </t>
  </si>
  <si>
    <t xml:space="preserve">Уголок  3/4X16                                                    </t>
  </si>
  <si>
    <t xml:space="preserve">Уголок  1/2X16    </t>
  </si>
  <si>
    <t xml:space="preserve">Уголок  3/4X16 </t>
  </si>
  <si>
    <r>
      <t xml:space="preserve"> </t>
    </r>
    <r>
      <rPr>
        <b/>
        <sz val="11"/>
        <rFont val="Arial"/>
        <family val="2"/>
      </rPr>
      <t>P-FLEX - труба гибкой подводки 16мм, ID12.9мм (м)</t>
    </r>
  </si>
  <si>
    <t xml:space="preserve"> SJ-5606 - соединительное колено 15см 1/2"х3/4"           </t>
  </si>
  <si>
    <t xml:space="preserve"> SJ-5612 - соединительное колено 30см 1/2"х3/4" </t>
  </si>
  <si>
    <t xml:space="preserve"> PRO-S - дождеватель статический, с запорным клапаном, высота штока 10см</t>
  </si>
  <si>
    <t xml:space="preserve"> PRO-S - дождеватель статический, высота штока 10см</t>
  </si>
  <si>
    <t xml:space="preserve"> PROS-04 - дождеватель статический, высота штока 10см</t>
  </si>
  <si>
    <t>8</t>
  </si>
  <si>
    <t xml:space="preserve">                               Роторы / Статические дождеватели / Антидренажный клапан</t>
  </si>
  <si>
    <t>PRO-S - дождеватель статический  12" Spray</t>
  </si>
  <si>
    <t>PSU-04 - дождеватель статический б/у</t>
  </si>
  <si>
    <t>Pro-Spray дождеватель статический б/у</t>
  </si>
  <si>
    <t xml:space="preserve"> SUPER PRO 4" ротор 3/4" </t>
  </si>
  <si>
    <t>SUPER PRO 4" ротор 3/4"  б/у</t>
  </si>
  <si>
    <t>RPS75i 4" - ротор " INTELLIGENT FLOW 3/4 "</t>
  </si>
  <si>
    <t>RPS75 4" - ротор 3/4"</t>
  </si>
  <si>
    <t>RPS75 4" - ротор 3/4"     б/у</t>
  </si>
  <si>
    <t>MINI PRO 4" - ротор 1/2 "</t>
  </si>
  <si>
    <t>R-Bird</t>
  </si>
  <si>
    <t>ротор 3/4"     б/у</t>
  </si>
  <si>
    <t>RGJ ротор 1/2 "                                       б/у                                  ?</t>
  </si>
  <si>
    <t>PGP-04 - ротор, высота штока  h=10 см., 3/4" ВР</t>
  </si>
  <si>
    <t>PGP04CV - ротор, высота штока  h=10 см., 3/4" ВР / набор сопел в комплекте</t>
  </si>
  <si>
    <t>3504-PC - ротор, высота штока  h=10 см., 1/2"ВР</t>
  </si>
  <si>
    <t>PGJ-04 - ротор, высота штока  h=10 см., 1/2" ВР</t>
  </si>
  <si>
    <t>3504PCSAM - ротор с запорным клапаном , высота штока  h=10 см., 1/2"ВР</t>
  </si>
  <si>
    <t xml:space="preserve"> </t>
  </si>
  <si>
    <t>MP Corner</t>
  </si>
  <si>
    <t>MP Side Strip</t>
  </si>
  <si>
    <t xml:space="preserve">MP 2000 90-210° </t>
  </si>
  <si>
    <t xml:space="preserve">MP 3500 90-210° </t>
  </si>
  <si>
    <t xml:space="preserve">MP 3000 210-270° </t>
  </si>
  <si>
    <t xml:space="preserve">MP 3000 90-210° </t>
  </si>
  <si>
    <t xml:space="preserve">MP 1000 90-210° </t>
  </si>
  <si>
    <t xml:space="preserve">MP 2000 210-270° </t>
  </si>
  <si>
    <t xml:space="preserve">MP 1000 360° </t>
  </si>
  <si>
    <t xml:space="preserve">MP 2000 360° </t>
  </si>
  <si>
    <t xml:space="preserve">MP 3000 360° </t>
  </si>
  <si>
    <t xml:space="preserve">2000 360° </t>
  </si>
  <si>
    <t xml:space="preserve">1000 90-270° </t>
  </si>
  <si>
    <t xml:space="preserve">               Форсунки MP Rotator / Веерные сопла статические / Bubbler</t>
  </si>
  <si>
    <t>RCS-515</t>
  </si>
  <si>
    <t xml:space="preserve">LCS-515            </t>
  </si>
  <si>
    <t xml:space="preserve">ES-515              </t>
  </si>
  <si>
    <t xml:space="preserve">CS-530              </t>
  </si>
  <si>
    <t xml:space="preserve">FN-15SS            </t>
  </si>
  <si>
    <t xml:space="preserve">KVF12  </t>
  </si>
  <si>
    <t xml:space="preserve">6A  R=1.8 м., сектор 0-360° </t>
  </si>
  <si>
    <t xml:space="preserve">8A  R=2.4 м., сектор 0-360° </t>
  </si>
  <si>
    <t xml:space="preserve">10A  R=3.0 м., сектор 0-360° </t>
  </si>
  <si>
    <t xml:space="preserve">12A  R=3.7 м., сектор 0-360° </t>
  </si>
  <si>
    <t xml:space="preserve">15A  R=4.6 м., сектор 0-360° </t>
  </si>
  <si>
    <t xml:space="preserve">17A  R=5.2 м., сектор 0-360° </t>
  </si>
  <si>
    <t>8A  R=2.4 м., сектор 0-360°</t>
  </si>
  <si>
    <t xml:space="preserve">SF-ELB \угольник кап линии\16мм черный                                                     </t>
  </si>
  <si>
    <t xml:space="preserve">SF-MA050 \резьбовой адаптер кап. линии\ 1/2НРх16мм \ черный             </t>
  </si>
  <si>
    <t xml:space="preserve">SF-TEE \тройник кап линии\16мм черный                                                      </t>
  </si>
  <si>
    <t>капельная трубка 16 мм.\ 44mil \ PC 2.2 л/ч \ 33 см.\ бухта 100 м.\ чёрная</t>
  </si>
  <si>
    <t>некомпенсированная капельная трубка 16 мм\ 44mil \NPC 2 л/ч \ 33 см.\черная</t>
  </si>
  <si>
    <t>миникран тип RB\16х16\ накидная гайка - накидная гайка\ коричневый</t>
  </si>
  <si>
    <t xml:space="preserve">  DBD                                                      Муфта седловая</t>
  </si>
  <si>
    <t>MVD\ миникран тип RB\16х16\ штуцер - штуцер\ коричневый</t>
  </si>
  <si>
    <t>MVL-M\ миникран тип RB\16х1/2" НР\ накидная гайка - резьба\ коричневый</t>
  </si>
  <si>
    <t>MVL-M\ миникран тип RB\16х3/4" НР \накидная гайка - резьба\ коричневый</t>
  </si>
  <si>
    <t>MVLD\ миникран тип RB\16х16\штуцер - накидная гайка \ коричневый</t>
  </si>
  <si>
    <t>капельная трубка 16 мм.\ 44mil \ PC 2.2 л/ч \ 33 см.\ бухта 100 м.\ коричневая</t>
  </si>
  <si>
    <t>слепая трубка 16 мм\ 44mil \  бухта 100 м.\ чёрная</t>
  </si>
  <si>
    <t>слепая трубка 16 мм\ 44mil \  бухта 100 м.\ коричневая</t>
  </si>
  <si>
    <t>регулятор давления 1"ВР (30PSI)  2.1bar</t>
  </si>
  <si>
    <r>
      <t xml:space="preserve">   </t>
    </r>
    <r>
      <rPr>
        <b/>
        <sz val="11"/>
        <rFont val="Arial"/>
        <family val="2"/>
        <charset val="204"/>
      </rPr>
      <t xml:space="preserve">DBD      </t>
    </r>
    <r>
      <rPr>
        <sz val="11"/>
        <rFont val="Arial"/>
        <family val="2"/>
        <charset val="204"/>
      </rPr>
      <t xml:space="preserve">                         </t>
    </r>
    <r>
      <rPr>
        <b/>
        <sz val="11"/>
        <rFont val="Arial"/>
        <family val="2"/>
        <charset val="204"/>
      </rPr>
      <t xml:space="preserve">            Капельный полив</t>
    </r>
  </si>
  <si>
    <t>TB-10 Bubbler 3.8л/ч</t>
  </si>
  <si>
    <t xml:space="preserve"> - Y Фильтр 11/2"НР\ DISC\ 25m3\ 130 микрон             нет на складе</t>
  </si>
  <si>
    <t>Фильтр  Y - Фильтр - 1” НР</t>
  </si>
  <si>
    <t xml:space="preserve">                                                               Фильтра</t>
  </si>
  <si>
    <t xml:space="preserve">Труба полиэтиленовая 1/2"                              </t>
  </si>
  <si>
    <t xml:space="preserve"> PVM - водоразборная розетка, вход ¾" ВР</t>
  </si>
  <si>
    <t xml:space="preserve">                                                         Кран шаровый</t>
  </si>
  <si>
    <r>
      <t xml:space="preserve">                                                         </t>
    </r>
    <r>
      <rPr>
        <b/>
        <sz val="11"/>
        <rFont val="Arial"/>
        <family val="2"/>
        <charset val="204"/>
      </rPr>
      <t>Короба / Розетки</t>
    </r>
  </si>
  <si>
    <t>короб для э/м клапанов MINI (Мини) (D= 17CM, M= 23CM)</t>
  </si>
  <si>
    <t>короб для э/м клапанов JUNIOR (Юниор) (D= 30CM, M= 25CM)</t>
  </si>
  <si>
    <t>короб для э/м клапанов STANDART (Стандарт) (47X37X30CM)</t>
  </si>
  <si>
    <t>короб для э/м клапанов JUMBO ( Джамбо) (52×37 СМ)</t>
  </si>
  <si>
    <t xml:space="preserve"> WS - водоразборная розетка, с металлическим краном  3/4" ВР</t>
  </si>
  <si>
    <t>VB-JMB - короб для э/м клапанов JUMBO</t>
  </si>
  <si>
    <t>VB-STD - короб для э/м клапанов STANDART</t>
  </si>
  <si>
    <t>короб для э/м клапанов Poelsan Mini</t>
  </si>
  <si>
    <t>короб для э/м клапанов Poelsan Large</t>
  </si>
  <si>
    <t>короб для э/м клапанов Plastica Alfa Standart</t>
  </si>
  <si>
    <t xml:space="preserve">AQUA </t>
  </si>
  <si>
    <t>Кран шаровый Hidroten 20 x ½”</t>
  </si>
  <si>
    <t xml:space="preserve">Кран шаровый PVC 1" F-M \ AQUA  </t>
  </si>
  <si>
    <t>Кран шаровый Aqua 1” x 1”  F - F</t>
  </si>
  <si>
    <t xml:space="preserve"> Irritec                                               Капельный полив</t>
  </si>
  <si>
    <t xml:space="preserve">                                                            Расходники</t>
  </si>
  <si>
    <t xml:space="preserve">Нить Cantex </t>
  </si>
  <si>
    <t>Фум-лента</t>
  </si>
  <si>
    <t>Промывочный клапан</t>
  </si>
  <si>
    <t>Колышки для микро полива</t>
  </si>
  <si>
    <t xml:space="preserve">Витая пара </t>
  </si>
  <si>
    <t>Тройник 40х40х40</t>
  </si>
  <si>
    <t>Тройник 32х32х32</t>
  </si>
  <si>
    <t>Тройник 32х1/2"х32 ВР</t>
  </si>
  <si>
    <t>Тройник 25х1"х25 НР</t>
  </si>
  <si>
    <t>Тройник 25х1"х25 ВР</t>
  </si>
  <si>
    <t xml:space="preserve">Тройник 25х25х25 </t>
  </si>
  <si>
    <t>Тройник ред. 32х40х32</t>
  </si>
  <si>
    <t>Unidelta</t>
  </si>
  <si>
    <t>Poelsan</t>
  </si>
  <si>
    <t>Hidroten</t>
  </si>
  <si>
    <t>Заглушка 25</t>
  </si>
  <si>
    <t>Заглушка 40</t>
  </si>
  <si>
    <t>Муфта 32х3/4" ВР</t>
  </si>
  <si>
    <t>Муфта 32х1" ВР</t>
  </si>
  <si>
    <t>Муфта 20х1/2" НР</t>
  </si>
  <si>
    <t>Муфта 25х1/2" НР</t>
  </si>
  <si>
    <t>Муфта 25х1" НР</t>
  </si>
  <si>
    <t>Муфта 25х3/4" НР</t>
  </si>
  <si>
    <t>Муфта 32х1.1/2" ВР</t>
  </si>
  <si>
    <t>Муфта ред. 32х25</t>
  </si>
  <si>
    <t>Угол 32х1/2" ВР</t>
  </si>
  <si>
    <t>Угол 32х3/4" ВР</t>
  </si>
  <si>
    <t>Угол 32х3/4" НР</t>
  </si>
  <si>
    <t>Отвод 32х32</t>
  </si>
  <si>
    <t>Отвод 25х25</t>
  </si>
  <si>
    <t>Отвод 20х20</t>
  </si>
  <si>
    <t>Заглушка d25</t>
  </si>
  <si>
    <t>Угол с нак. гайкой 16х16 коричневый</t>
  </si>
  <si>
    <t xml:space="preserve">Угол с нак. гайкой 16х16 черный </t>
  </si>
  <si>
    <t>Муфта соединительная 16х16 кор.</t>
  </si>
  <si>
    <t>Муфта соединительная 16х16 чер.</t>
  </si>
  <si>
    <t>Муфта переходная 16х3/4" кор.</t>
  </si>
  <si>
    <t>Муфта переходная 16х3/4" чер.</t>
  </si>
  <si>
    <t>Тройник с муф. 16х16х16 кор.</t>
  </si>
  <si>
    <t>Переходник QJ 16х3/4" чер.</t>
  </si>
  <si>
    <t>Переходник QJ 16х3/4" син.</t>
  </si>
  <si>
    <t>Адаптер 16х3/4" чер.</t>
  </si>
  <si>
    <t>Соединитель кап линии /16мм / с кольцом</t>
  </si>
  <si>
    <t>Тройник переходной 16х1/2" НР х16</t>
  </si>
  <si>
    <t>Соединитель кап линии /16мм / чер.</t>
  </si>
  <si>
    <t>Угол кап линии /16мм / чер.</t>
  </si>
  <si>
    <t>Тройник кап линии/16мм/ чер.</t>
  </si>
  <si>
    <t>Заглушка /два кольца/</t>
  </si>
  <si>
    <t>Заглушка 16 мм</t>
  </si>
  <si>
    <t>Кран кап полив 16 мм с нак. Гайками</t>
  </si>
  <si>
    <t>Угол преходной 16х1/2" чер.</t>
  </si>
  <si>
    <t>Соединитель для кап линии с нак гайками 1/2" ВР</t>
  </si>
  <si>
    <t>IRRITEC  (Черная серия)      Угол / Тройники / Ниппель/Футорка/Заглушка</t>
  </si>
  <si>
    <t>муфта PN16 - 25x3/4" ВР</t>
  </si>
  <si>
    <t>муфта PN16 - 25x1" ВР</t>
  </si>
  <si>
    <t>муфта PN16 - 32x3/4" ВР</t>
  </si>
  <si>
    <t>муфта PN16 - 32x1" ВР</t>
  </si>
  <si>
    <t>муфта PN16 - 25x3/4" НР</t>
  </si>
  <si>
    <t>муфта PN16 - 32x11/4" НР</t>
  </si>
  <si>
    <t>угольник PN16 - 25х1/2"  НР</t>
  </si>
  <si>
    <t>угольник PN16 - 25х3/4" НР</t>
  </si>
  <si>
    <t>угольник PN16 - 32х3/4" НР</t>
  </si>
  <si>
    <t>угольник PN16 - 25х1" НР</t>
  </si>
  <si>
    <t>угольник PN16 - 32х1" НР</t>
  </si>
  <si>
    <t xml:space="preserve">угольник PN16 - 25х1/2" ВР   </t>
  </si>
  <si>
    <t>угольник PN16 - 32х1/2" ВР</t>
  </si>
  <si>
    <t>угольник PN16 - 32х1" ВР</t>
  </si>
  <si>
    <t>угольник PN16 - 25х3/4" ВР</t>
  </si>
  <si>
    <t>угольник PN16 - 32х3/4" ВР</t>
  </si>
  <si>
    <t>тройник PN16 - 25х1/2"х25 ВР</t>
  </si>
  <si>
    <t>тройник PN16 - 25х3/4"х25  ВР</t>
  </si>
  <si>
    <t>тройник PN16 - 32х1"х32  ВР</t>
  </si>
  <si>
    <t>тройник PN16 - 25х1/2"х25  НР</t>
  </si>
  <si>
    <t>тройник PN16 - 25х3/4"х25  НР</t>
  </si>
  <si>
    <t>тройник PN16 - 25х1"х25  НР</t>
  </si>
  <si>
    <t>тройник PN16 - 32х1"х32  НР</t>
  </si>
  <si>
    <t>Тройник 32x1”x32 ВР</t>
  </si>
  <si>
    <t>Тройник 32x1”x32 НР</t>
  </si>
  <si>
    <t>Тройник Irr Connecto 25x1”x25 ВР</t>
  </si>
  <si>
    <t xml:space="preserve">Муфта 16x3/4" НР            </t>
  </si>
  <si>
    <t>Муфта 63x2” ВР</t>
  </si>
  <si>
    <t>Муфта 63x 1 ½” ВР</t>
  </si>
  <si>
    <t>Муфта 32x1” НР</t>
  </si>
  <si>
    <t>Муфта Ir (C) 25x ½” НР</t>
  </si>
  <si>
    <r>
      <t>Муфта 32x3/4</t>
    </r>
    <r>
      <rPr>
        <b/>
        <sz val="11"/>
        <rFont val="Arial"/>
        <family val="2"/>
        <charset val="204"/>
      </rPr>
      <t>” ВР</t>
    </r>
    <r>
      <rPr>
        <b/>
        <sz val="11"/>
        <rFont val="Arial"/>
        <family val="2"/>
      </rPr>
      <t xml:space="preserve">              </t>
    </r>
  </si>
  <si>
    <t>Муфта Ir (C) 25x1” НР</t>
  </si>
  <si>
    <t>Муфта Ir (C) 32x1” ВР</t>
  </si>
  <si>
    <t>Муфта Ir (C) 25x1” ВР</t>
  </si>
  <si>
    <t>Муфта 32x1” ВР нак гайка</t>
  </si>
  <si>
    <t>Тройник 1”x1”x1” НР</t>
  </si>
  <si>
    <t>Тройник 1”x1”x1” ВР</t>
  </si>
  <si>
    <t>Угол 1"х1" ВР-НР</t>
  </si>
  <si>
    <t>Угол 1"х1" ВР-ВР</t>
  </si>
  <si>
    <t>Столбик обрезной 1/2"х1/2" НР-НР</t>
  </si>
  <si>
    <t>Ниппель 1"х1" НР-НР</t>
  </si>
  <si>
    <t>Переходник 1"х3/4" НР-ВР</t>
  </si>
  <si>
    <t>Соединитель 1.1/2"х1.1/2" ВР-ВР</t>
  </si>
  <si>
    <t>Соединитель 1"х1" ВР-ВР</t>
  </si>
  <si>
    <t>Футорка 1.1/2"х1.1/2" НР-ВР нак. гайка</t>
  </si>
  <si>
    <t>Футорка 1"х1" НР-ВР нак. гайка</t>
  </si>
  <si>
    <t>Переходник 1"х3/4" ВР-ВР</t>
  </si>
  <si>
    <t>Переходник 1"х d20 НР-штуцер</t>
  </si>
  <si>
    <t>Столбик обрезной 3/4"х1/2" НР-НР</t>
  </si>
  <si>
    <t>Заглушка 1" ВР</t>
  </si>
  <si>
    <t>Заглушка 3/4" ВР</t>
  </si>
  <si>
    <t>Заглушка 1/2" НР</t>
  </si>
  <si>
    <t>Заглушка 1"НР</t>
  </si>
  <si>
    <t>Заглушка 3/4" НР</t>
  </si>
  <si>
    <t>UNIDELTA               Муфта / Фитинг / Уголок / Тройник / Редуктор</t>
  </si>
  <si>
    <t>ORANGE                                 Муфта/Футорка/Тройник/Переходник</t>
  </si>
  <si>
    <t>ORANGE</t>
  </si>
  <si>
    <t>3/4"НР х 3/4"НР</t>
  </si>
  <si>
    <t xml:space="preserve">1"НР х 1/2"НР </t>
  </si>
  <si>
    <t xml:space="preserve">1"НР х 1/2"ВР </t>
  </si>
  <si>
    <t>1"НР х 1"НР</t>
  </si>
  <si>
    <t>1/2"НР х 1/2"НР</t>
  </si>
  <si>
    <t>1"ВР х 3/4"ВР</t>
  </si>
  <si>
    <t>1"ВР х 1"ВР</t>
  </si>
  <si>
    <t>3/4"ВР х 1/2" ВР</t>
  </si>
  <si>
    <t>1"НР х 3/4"НР</t>
  </si>
  <si>
    <t>1"ВР х 1"НР</t>
  </si>
  <si>
    <t>Угол 1"ВР х 1"ВР</t>
  </si>
  <si>
    <t>Тройник 3/4" х 3/4" х 3/4" ВР</t>
  </si>
  <si>
    <t>Тройник 1/2" х 1/2" х 1/2" ВР</t>
  </si>
  <si>
    <t>TANDEM- кап линия 16мм / 4л/ч / 33см /бухта 100 м</t>
  </si>
  <si>
    <t>Угол 1”x 1” ВР - ВР</t>
  </si>
  <si>
    <t>Угол 1”x 1” НР -  ВР</t>
  </si>
  <si>
    <t xml:space="preserve">Угол  25x1/2" ВР    </t>
  </si>
  <si>
    <t>Угол  32x1/2" ВР</t>
  </si>
  <si>
    <t xml:space="preserve">Угол 25x3/4" ВР     </t>
  </si>
  <si>
    <t>Угол 32x ¾” ВР</t>
  </si>
  <si>
    <t>Угол Ir (C) 32x ¾” ВР</t>
  </si>
  <si>
    <t>Угол 25x1” ВР</t>
  </si>
  <si>
    <t>Угол 32x1" ВР</t>
  </si>
  <si>
    <t>Угол 63x1" ВР</t>
  </si>
  <si>
    <t>Угол 63x2” ВР</t>
  </si>
  <si>
    <t>Угол Ir (C) 25x ¾” НР</t>
  </si>
  <si>
    <t>Угол 25x ¾” НР</t>
  </si>
  <si>
    <t>Угол Ir (C) 32x ¾” НР</t>
  </si>
  <si>
    <t>Угол 32x ¾” НР</t>
  </si>
  <si>
    <t xml:space="preserve">Угол 32x1” НР </t>
  </si>
  <si>
    <t>Угол 16x3/4" НР</t>
  </si>
  <si>
    <t>D5000 CX 2033-100 кап линия/16 мм/ 2.0 л/ч /33 см / Cu / бухта 100 м / кор</t>
  </si>
  <si>
    <t>ISS-CV - антидренажный клапан для ISS1000/2000/PRO-S/PROS</t>
  </si>
  <si>
    <t>Держатель кап линии 16 мм чер+кор</t>
  </si>
  <si>
    <t>VB-24RND - короб для э/м клапанов JUNIOR</t>
  </si>
  <si>
    <t>Крестовина  Ir 1”x 1”x 1”x 1”  M - 3F UN*               * Union Nut (накидная гайка)</t>
  </si>
  <si>
    <t>MP LS</t>
  </si>
  <si>
    <t>MP RS</t>
  </si>
  <si>
    <t>Приходы</t>
  </si>
  <si>
    <t>склад. Факт</t>
  </si>
  <si>
    <t>отгруж факт</t>
  </si>
  <si>
    <t>Склад по бумагам</t>
  </si>
  <si>
    <t>Неучтенка</t>
  </si>
  <si>
    <t>Гараж</t>
  </si>
  <si>
    <t xml:space="preserve"> ICS-8I - контроллер управления поливом 8 зон/внутр,офлайн, Wi-Fi,IOS+AND</t>
  </si>
  <si>
    <t>АБ от 10.09.24</t>
  </si>
  <si>
    <t>АБ от 12.09.24</t>
  </si>
  <si>
    <t>АБ от 13.09.24</t>
  </si>
  <si>
    <t>Продажа от 10.09.24</t>
  </si>
  <si>
    <t>отгрузка от 23.08.24 Дима Сморгонь</t>
  </si>
  <si>
    <t xml:space="preserve">отгрузка от 30.08.24 Дима Заславль </t>
  </si>
  <si>
    <t>возрат Заславль</t>
  </si>
  <si>
    <t>отгрузка август Дима Сёмково</t>
  </si>
  <si>
    <t>возрат август Дима Сёмково</t>
  </si>
  <si>
    <t>отгрузка от 13.09.24 Дроздово Дима</t>
  </si>
  <si>
    <t>отгрузка Арсен Июль</t>
  </si>
  <si>
    <t>отгрузка Дима Июль</t>
  </si>
  <si>
    <t>отгузка от 05.08.24 Арсен</t>
  </si>
  <si>
    <t>отгузка от 21.08.24 Арсен</t>
  </si>
  <si>
    <t>возврат от 21.08.24 Арсен</t>
  </si>
  <si>
    <t>отгрузка от 13.09.24 Арсен</t>
  </si>
  <si>
    <t>отгрузка от 18.09.24 Арсен</t>
  </si>
  <si>
    <t>Отгрузка от 10.09.24</t>
  </si>
  <si>
    <t>отгрузка 04.09.24 Арсен</t>
  </si>
  <si>
    <t>Отгрузка от 18.07.24 Андрей Сад</t>
  </si>
  <si>
    <t>Отгрузка от 03.09.24 Сергей Зеленка</t>
  </si>
  <si>
    <t>отгрузка Июль неизвест.</t>
  </si>
  <si>
    <t>Номер стеллажа</t>
  </si>
  <si>
    <r>
      <rPr>
        <b/>
        <sz val="14"/>
        <rFont val="Arial"/>
        <family val="2"/>
        <charset val="204"/>
      </rPr>
      <t>I</t>
    </r>
    <r>
      <rPr>
        <b/>
        <sz val="11"/>
        <rFont val="Arial"/>
        <family val="2"/>
        <charset val="204"/>
      </rPr>
      <t>1</t>
    </r>
  </si>
  <si>
    <t>G0</t>
  </si>
  <si>
    <t>G3</t>
  </si>
  <si>
    <t>H1</t>
  </si>
  <si>
    <t>C1</t>
  </si>
  <si>
    <r>
      <t>G2-</t>
    </r>
    <r>
      <rPr>
        <b/>
        <sz val="14"/>
        <rFont val="Arial"/>
        <family val="2"/>
        <charset val="204"/>
      </rPr>
      <t>I</t>
    </r>
    <r>
      <rPr>
        <b/>
        <sz val="11"/>
        <rFont val="Arial"/>
        <family val="2"/>
        <charset val="204"/>
      </rPr>
      <t>2</t>
    </r>
  </si>
  <si>
    <r>
      <t>G2-</t>
    </r>
    <r>
      <rPr>
        <b/>
        <sz val="12"/>
        <rFont val="Arial"/>
        <family val="2"/>
        <charset val="204"/>
      </rPr>
      <t>I</t>
    </r>
    <r>
      <rPr>
        <b/>
        <sz val="11"/>
        <rFont val="Arial"/>
        <family val="2"/>
        <charset val="204"/>
      </rPr>
      <t>2</t>
    </r>
  </si>
  <si>
    <t>G4</t>
  </si>
  <si>
    <t>B3</t>
  </si>
  <si>
    <t>C3</t>
  </si>
  <si>
    <t>B4</t>
  </si>
  <si>
    <t>A3</t>
  </si>
  <si>
    <t>B2</t>
  </si>
  <si>
    <t>A2</t>
  </si>
  <si>
    <t>B1</t>
  </si>
  <si>
    <t>C2</t>
  </si>
  <si>
    <t>A4</t>
  </si>
  <si>
    <t>E0</t>
  </si>
  <si>
    <t>E4</t>
  </si>
  <si>
    <t>D4</t>
  </si>
  <si>
    <t>F2</t>
  </si>
  <si>
    <t>E2</t>
  </si>
  <si>
    <t>E1</t>
  </si>
  <si>
    <t>C4</t>
  </si>
  <si>
    <t>D3</t>
  </si>
  <si>
    <t>A0-B0</t>
  </si>
  <si>
    <t>D2</t>
  </si>
  <si>
    <t>C4, F2</t>
  </si>
  <si>
    <t xml:space="preserve">      Труба гибкой подводки / Уголки гибкой подводки / Соединительное колено</t>
  </si>
  <si>
    <t>A1</t>
  </si>
  <si>
    <t>A1, УЛ.</t>
  </si>
  <si>
    <t>D1</t>
  </si>
  <si>
    <t>I1</t>
  </si>
  <si>
    <t>Улица</t>
  </si>
  <si>
    <t>E0-F0</t>
  </si>
  <si>
    <t>I1-K1</t>
  </si>
  <si>
    <t>F0</t>
  </si>
  <si>
    <t>A0</t>
  </si>
  <si>
    <t>I0</t>
  </si>
  <si>
    <t xml:space="preserve">отгрузка от 25.09.24 Дима </t>
  </si>
  <si>
    <t>H3-I3</t>
  </si>
  <si>
    <t>G1</t>
  </si>
  <si>
    <t>G0, H0</t>
  </si>
  <si>
    <t>J0-K0</t>
  </si>
  <si>
    <t>E0-C0</t>
  </si>
  <si>
    <t>H0</t>
  </si>
  <si>
    <t>G1, I0</t>
  </si>
  <si>
    <t>J1, H0</t>
  </si>
  <si>
    <t>J1</t>
  </si>
  <si>
    <t>I1, H0</t>
  </si>
  <si>
    <t xml:space="preserve">муфта PN16 - 32x1" НР </t>
  </si>
  <si>
    <t>отгрузка Андрей от 26.09.24</t>
  </si>
  <si>
    <t>возрат Арсен от 25.09.24</t>
  </si>
  <si>
    <t xml:space="preserve">муфта PN16 - 25x1/2" НР               не было в накладной , но есть на складе                    </t>
  </si>
  <si>
    <t>муфта PN16 - 32x3/4" НР                                       нет на складе, только на сайте</t>
  </si>
  <si>
    <t>угольник PN16 - 25х1" ВР                              нет на складе, только на сайте</t>
  </si>
  <si>
    <t>тройник PN16 - 32х1/2"х32 ВР                    нет на складе, только на сайте</t>
  </si>
  <si>
    <t>тройник PN16 - 32х3/4"х32  ВР                   нет на складе, только на сайте</t>
  </si>
  <si>
    <t>С2</t>
  </si>
  <si>
    <t>муфта PN16 - 25x1/2" ВР            нет на складе, только на сайте</t>
  </si>
  <si>
    <t>муфта PN16 - 32x1/2" ВР             нет на складе, только на сайте</t>
  </si>
  <si>
    <t xml:space="preserve">Муфта 32x1” ВР </t>
  </si>
  <si>
    <t>Муфта 25x1” нак гайка ВР</t>
  </si>
  <si>
    <t>Муфта Ir (C) 32x1” НР</t>
  </si>
  <si>
    <t>возрат от 30.09.24 Дима</t>
  </si>
  <si>
    <t>Угол 25х1/2" НР</t>
  </si>
  <si>
    <t>отгрузка от 04.10.24 Дима</t>
  </si>
  <si>
    <t>муфта PN16 - 25x1" НР                  было в накладной, но нет на складе</t>
  </si>
  <si>
    <t>отгрузка Арсен от 07.10.24</t>
  </si>
  <si>
    <t>Муфта Ir 25x1” ВР</t>
  </si>
  <si>
    <t>возрат от 10.10.24 Арсен</t>
  </si>
  <si>
    <t>возрат от 18.10.24 Дима</t>
  </si>
  <si>
    <t>отгрузка от 17.10.24 Арсен</t>
  </si>
  <si>
    <t>отгрузка от 18.10.24 Зацень В.</t>
  </si>
  <si>
    <t>отгрузка от 18.10.24 Андрей</t>
  </si>
  <si>
    <t>отгрузка от 08.10.24 Арсен</t>
  </si>
  <si>
    <t>отгрузка от 21.10.24 Дима</t>
  </si>
  <si>
    <t>Арсен отгрузка от 14.11.24</t>
  </si>
  <si>
    <t>Арсен возрат от 14.11.24</t>
  </si>
  <si>
    <t>Отгрузка 20.03.</t>
  </si>
  <si>
    <t>От Д. 25.03</t>
  </si>
  <si>
    <t>Отг. от 26.03 Ар.</t>
  </si>
  <si>
    <t>MP 1000 210-270°</t>
  </si>
  <si>
    <t>Отг. Ал-др от 01.04</t>
  </si>
  <si>
    <t>Отг. Д. От 03.04.</t>
  </si>
  <si>
    <t>склад факт 2025</t>
  </si>
  <si>
    <t>склад факт 2024</t>
  </si>
  <si>
    <t>SS-530</t>
  </si>
  <si>
    <t>отг. Ан. От 15.04</t>
  </si>
  <si>
    <t>отг. от 16.04 Арс.</t>
  </si>
  <si>
    <t>отг. Анд. от 19.04</t>
  </si>
  <si>
    <t>отг. Д. от 22.04 Лапровичи</t>
  </si>
  <si>
    <t>Соединитель для гибкой подводки 16х16</t>
  </si>
  <si>
    <t>Отг. Ар. от 22.04</t>
  </si>
  <si>
    <t>Отг. А. От 22.04</t>
  </si>
  <si>
    <t xml:space="preserve">муфта PN16 - 25x1" НР                  </t>
  </si>
  <si>
    <t xml:space="preserve">муфта PN16 - 25x1/2" НР               нет на складе                    </t>
  </si>
  <si>
    <t>Отг. от 23.04 И.</t>
  </si>
  <si>
    <t>Отг.от 26.04 Д.</t>
  </si>
  <si>
    <t>Отг. От 27.04 Д. И Ар.</t>
  </si>
  <si>
    <t>Отг. От 30.04 И.</t>
  </si>
  <si>
    <t>Возврат 30.04. Д.</t>
  </si>
  <si>
    <t xml:space="preserve">Уголок  1/2X16    Соединитель для гибкой подводки                                     </t>
  </si>
  <si>
    <t xml:space="preserve">Уголок  3/4X16    Соединитель для гибкой подводки                                          </t>
  </si>
  <si>
    <t>Уголок  1/2X16    Соединитель для гибкой подводки</t>
  </si>
  <si>
    <t xml:space="preserve">Нить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</si>
</sst>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_F_t"/>
    <numFmt numFmtId="165" formatCode="_-[$$-409]* #,##0.00_ ;_-[$$-409]* \-#,##0.00\ ;_-[$$-409]* &quot;-&quot;??_ ;_-@_ "/>
    <numFmt numFmtId="166" formatCode="_-[$$-409]* #,##0_ ;_-[$$-409]* \-#,##0\ ;_-[$$-409]* &quot;-&quot;??_ ;_-@_ "/>
  </numFmts>
  <fonts count="43"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"/>
      <family val="2"/>
    </font>
    <font>
      <b/>
      <sz val="10"/>
      <color indexed="17"/>
      <name val="Arial CE"/>
      <charset val="204"/>
    </font>
    <font>
      <sz val="8"/>
      <name val="Arial"/>
      <family val="2"/>
    </font>
    <font>
      <b/>
      <sz val="10"/>
      <color rgb="FF0000FF"/>
      <name val="Arial CE"/>
      <family val="2"/>
      <charset val="238"/>
    </font>
    <font>
      <b/>
      <i/>
      <sz val="10"/>
      <color rgb="FF0000FF"/>
      <name val="Arial CE"/>
      <charset val="204"/>
    </font>
    <font>
      <b/>
      <sz val="10"/>
      <color rgb="FFFF0000"/>
      <name val="Arial CE"/>
      <charset val="204"/>
    </font>
    <font>
      <b/>
      <sz val="10"/>
      <color rgb="FF0070C0"/>
      <name val="Arial CE"/>
      <family val="2"/>
      <charset val="238"/>
    </font>
    <font>
      <b/>
      <sz val="10"/>
      <color rgb="FF00B050"/>
      <name val="Arial CE"/>
      <family val="2"/>
      <charset val="238"/>
    </font>
    <font>
      <b/>
      <sz val="10"/>
      <color theme="9" tint="-0.249977111117893"/>
      <name val="Arial CE"/>
      <charset val="204"/>
    </font>
    <font>
      <b/>
      <sz val="11"/>
      <name val="Arial CE"/>
      <charset val="204"/>
    </font>
    <font>
      <b/>
      <sz val="11"/>
      <name val="Arial"/>
      <family val="2"/>
      <charset val="204"/>
    </font>
    <font>
      <b/>
      <sz val="11"/>
      <name val="Arial CE"/>
      <charset val="238"/>
    </font>
    <font>
      <b/>
      <sz val="11"/>
      <name val="Arial CE"/>
      <family val="2"/>
      <charset val="238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1"/>
      <name val="Arial CE"/>
      <charset val="204"/>
    </font>
    <font>
      <sz val="10"/>
      <name val="Arial CE"/>
      <charset val="204"/>
    </font>
    <font>
      <b/>
      <sz val="10"/>
      <color theme="5"/>
      <name val="Arial CE"/>
      <charset val="204"/>
    </font>
    <font>
      <b/>
      <sz val="10"/>
      <color theme="5"/>
      <name val="Arial CE"/>
      <family val="2"/>
      <charset val="238"/>
    </font>
    <font>
      <b/>
      <sz val="10"/>
      <color theme="3" tint="-0.249977111117893"/>
      <name val="Arial CE"/>
      <charset val="204"/>
    </font>
    <font>
      <b/>
      <sz val="10"/>
      <color theme="3" tint="0.39997558519241921"/>
      <name val="Arial CE"/>
      <charset val="204"/>
    </font>
    <font>
      <sz val="11"/>
      <name val="Arial"/>
      <family val="2"/>
      <charset val="204"/>
    </font>
    <font>
      <b/>
      <sz val="10"/>
      <color rgb="FF0000FF"/>
      <name val="Arial CE"/>
      <charset val="204"/>
    </font>
    <font>
      <b/>
      <sz val="10"/>
      <color theme="8" tint="-0.249977111117893"/>
      <name val="Arial CE"/>
      <charset val="204"/>
    </font>
    <font>
      <b/>
      <sz val="10"/>
      <color theme="1"/>
      <name val="Arial CE"/>
      <charset val="204"/>
    </font>
    <font>
      <b/>
      <sz val="9"/>
      <color theme="1"/>
      <name val="Arial CE"/>
      <charset val="204"/>
    </font>
    <font>
      <b/>
      <sz val="10"/>
      <color rgb="FF009242"/>
      <name val="Arial CE"/>
      <charset val="204"/>
    </font>
    <font>
      <b/>
      <sz val="10"/>
      <color rgb="FFFFC000"/>
      <name val="Arial CE"/>
      <charset val="204"/>
    </font>
    <font>
      <b/>
      <sz val="10"/>
      <name val="Arial"/>
      <family val="2"/>
    </font>
    <font>
      <b/>
      <sz val="10"/>
      <color rgb="FF0070C0"/>
      <name val="Arial CE"/>
      <charset val="204"/>
    </font>
    <font>
      <sz val="9"/>
      <name val="Arial CE"/>
      <charset val="238"/>
    </font>
    <font>
      <b/>
      <sz val="9"/>
      <name val="Arial CE"/>
      <charset val="238"/>
    </font>
    <font>
      <b/>
      <sz val="14"/>
      <name val="Arial CE"/>
      <charset val="204"/>
    </font>
    <font>
      <b/>
      <sz val="11"/>
      <color theme="1"/>
      <name val="Arial CE"/>
      <charset val="204"/>
    </font>
    <font>
      <sz val="10"/>
      <color theme="1"/>
      <name val="Arial CE"/>
      <charset val="204"/>
    </font>
    <font>
      <b/>
      <sz val="10"/>
      <name val="Arial CE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rgb="FF009242"/>
      <name val="Arial CE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6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5" fontId="0" fillId="2" borderId="0" xfId="0" applyNumberFormat="1" applyFill="1"/>
    <xf numFmtId="0" fontId="0" fillId="2" borderId="0" xfId="0" applyFill="1"/>
    <xf numFmtId="165" fontId="6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3" borderId="0" xfId="0" applyFill="1"/>
    <xf numFmtId="2" fontId="1" fillId="3" borderId="2" xfId="0" applyNumberFormat="1" applyFont="1" applyFill="1" applyBorder="1" applyAlignment="1">
      <alignment horizontal="center"/>
    </xf>
    <xf numFmtId="165" fontId="0" fillId="3" borderId="0" xfId="0" applyNumberFormat="1" applyFill="1"/>
    <xf numFmtId="165" fontId="6" fillId="3" borderId="0" xfId="0" applyNumberFormat="1" applyFont="1" applyFill="1"/>
    <xf numFmtId="0" fontId="1" fillId="4" borderId="2" xfId="0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0" fontId="0" fillId="4" borderId="0" xfId="0" applyFill="1"/>
    <xf numFmtId="2" fontId="1" fillId="4" borderId="2" xfId="0" applyNumberFormat="1" applyFont="1" applyFill="1" applyBorder="1" applyAlignment="1">
      <alignment horizontal="center"/>
    </xf>
    <xf numFmtId="165" fontId="0" fillId="4" borderId="0" xfId="0" applyNumberFormat="1" applyFill="1"/>
    <xf numFmtId="165" fontId="6" fillId="4" borderId="0" xfId="0" applyNumberFormat="1" applyFont="1" applyFill="1"/>
    <xf numFmtId="0" fontId="1" fillId="5" borderId="2" xfId="0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0" fontId="0" fillId="5" borderId="0" xfId="0" applyFill="1"/>
    <xf numFmtId="165" fontId="6" fillId="5" borderId="0" xfId="0" applyNumberFormat="1" applyFont="1" applyFill="1"/>
    <xf numFmtId="2" fontId="1" fillId="5" borderId="2" xfId="0" applyNumberFormat="1" applyFont="1" applyFill="1" applyBorder="1" applyAlignment="1">
      <alignment horizontal="center"/>
    </xf>
    <xf numFmtId="165" fontId="0" fillId="5" borderId="0" xfId="0" applyNumberFormat="1" applyFill="1"/>
    <xf numFmtId="0" fontId="1" fillId="6" borderId="2" xfId="0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5" fontId="0" fillId="6" borderId="0" xfId="0" applyNumberFormat="1" applyFill="1"/>
    <xf numFmtId="0" fontId="0" fillId="6" borderId="0" xfId="0" applyFill="1"/>
    <xf numFmtId="165" fontId="6" fillId="6" borderId="0" xfId="0" applyNumberFormat="1" applyFont="1" applyFill="1"/>
    <xf numFmtId="2" fontId="1" fillId="6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64" fontId="0" fillId="7" borderId="2" xfId="0" applyNumberFormat="1" applyFont="1" applyFill="1" applyBorder="1" applyAlignment="1">
      <alignment horizontal="center"/>
    </xf>
    <xf numFmtId="165" fontId="0" fillId="7" borderId="0" xfId="0" applyNumberFormat="1" applyFill="1"/>
    <xf numFmtId="0" fontId="0" fillId="7" borderId="0" xfId="0" applyFill="1"/>
    <xf numFmtId="165" fontId="6" fillId="7" borderId="0" xfId="0" applyNumberFormat="1" applyFont="1" applyFill="1"/>
    <xf numFmtId="2" fontId="1" fillId="7" borderId="2" xfId="0" applyNumberFormat="1" applyFont="1" applyFill="1" applyBorder="1" applyAlignment="1">
      <alignment horizontal="center"/>
    </xf>
    <xf numFmtId="2" fontId="0" fillId="7" borderId="0" xfId="0" applyNumberFormat="1" applyFill="1"/>
    <xf numFmtId="166" fontId="6" fillId="7" borderId="0" xfId="0" applyNumberFormat="1" applyFont="1" applyFill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13" borderId="5" xfId="0" applyFont="1" applyFill="1" applyBorder="1" applyAlignment="1">
      <alignment horizontal="left"/>
    </xf>
    <xf numFmtId="0" fontId="14" fillId="13" borderId="5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10" borderId="5" xfId="0" applyFont="1" applyFill="1" applyBorder="1" applyAlignment="1">
      <alignment horizontal="left"/>
    </xf>
    <xf numFmtId="0" fontId="12" fillId="11" borderId="5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 wrapText="1"/>
    </xf>
    <xf numFmtId="0" fontId="15" fillId="10" borderId="5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0" fillId="10" borderId="2" xfId="0" applyNumberFormat="1" applyFont="1" applyFill="1" applyBorder="1" applyAlignment="1">
      <alignment horizontal="center"/>
    </xf>
    <xf numFmtId="0" fontId="0" fillId="10" borderId="0" xfId="0" applyFill="1"/>
    <xf numFmtId="164" fontId="0" fillId="8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2" borderId="2" xfId="0" applyNumberFormat="1" applyFont="1" applyFill="1" applyBorder="1" applyAlignment="1">
      <alignment horizontal="center"/>
    </xf>
    <xf numFmtId="164" fontId="17" fillId="3" borderId="2" xfId="0" applyNumberFormat="1" applyFont="1" applyFill="1" applyBorder="1" applyAlignment="1">
      <alignment horizontal="center"/>
    </xf>
    <xf numFmtId="164" fontId="17" fillId="4" borderId="2" xfId="0" applyNumberFormat="1" applyFont="1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center"/>
    </xf>
    <xf numFmtId="164" fontId="17" fillId="6" borderId="2" xfId="0" applyNumberFormat="1" applyFont="1" applyFill="1" applyBorder="1" applyAlignment="1">
      <alignment horizontal="center"/>
    </xf>
    <xf numFmtId="164" fontId="17" fillId="7" borderId="2" xfId="0" applyNumberFormat="1" applyFont="1" applyFill="1" applyBorder="1" applyAlignment="1">
      <alignment horizontal="center"/>
    </xf>
    <xf numFmtId="0" fontId="17" fillId="0" borderId="0" xfId="0" applyFont="1"/>
    <xf numFmtId="0" fontId="13" fillId="0" borderId="1" xfId="0" applyNumberFormat="1" applyFont="1" applyFill="1" applyBorder="1" applyAlignment="1">
      <alignment horizontal="center"/>
    </xf>
    <xf numFmtId="164" fontId="13" fillId="2" borderId="2" xfId="0" applyNumberFormat="1" applyFont="1" applyFill="1" applyBorder="1" applyAlignment="1">
      <alignment horizontal="center"/>
    </xf>
    <xf numFmtId="164" fontId="18" fillId="2" borderId="2" xfId="0" applyNumberFormat="1" applyFont="1" applyFill="1" applyBorder="1" applyAlignment="1">
      <alignment horizontal="center"/>
    </xf>
    <xf numFmtId="164" fontId="19" fillId="2" borderId="2" xfId="0" applyNumberFormat="1" applyFont="1" applyFill="1" applyBorder="1" applyAlignment="1">
      <alignment horizontal="center"/>
    </xf>
    <xf numFmtId="164" fontId="19" fillId="10" borderId="2" xfId="0" applyNumberFormat="1" applyFont="1" applyFill="1" applyBorder="1" applyAlignment="1">
      <alignment horizontal="center"/>
    </xf>
    <xf numFmtId="164" fontId="17" fillId="10" borderId="2" xfId="0" applyNumberFormat="1" applyFont="1" applyFill="1" applyBorder="1" applyAlignment="1">
      <alignment horizontal="center"/>
    </xf>
    <xf numFmtId="0" fontId="17" fillId="10" borderId="0" xfId="0" applyFont="1" applyFill="1"/>
    <xf numFmtId="0" fontId="13" fillId="10" borderId="1" xfId="0" applyNumberFormat="1" applyFont="1" applyFill="1" applyBorder="1" applyAlignment="1">
      <alignment horizontal="center"/>
    </xf>
    <xf numFmtId="0" fontId="11" fillId="9" borderId="1" xfId="0" applyNumberFormat="1" applyFont="1" applyFill="1" applyBorder="1" applyAlignment="1">
      <alignment horizontal="center"/>
    </xf>
    <xf numFmtId="0" fontId="15" fillId="13" borderId="5" xfId="0" applyFont="1" applyFill="1" applyBorder="1" applyAlignment="1">
      <alignment horizontal="left"/>
    </xf>
    <xf numFmtId="0" fontId="0" fillId="12" borderId="1" xfId="0" applyFill="1" applyBorder="1"/>
    <xf numFmtId="0" fontId="20" fillId="0" borderId="1" xfId="0" applyFont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3" borderId="2" xfId="0" applyNumberFormat="1" applyFont="1" applyFill="1" applyBorder="1" applyAlignment="1">
      <alignment horizontal="center"/>
    </xf>
    <xf numFmtId="164" fontId="13" fillId="4" borderId="2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center"/>
    </xf>
    <xf numFmtId="164" fontId="13" fillId="6" borderId="2" xfId="0" applyNumberFormat="1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0" fontId="13" fillId="0" borderId="0" xfId="0" applyFont="1"/>
    <xf numFmtId="0" fontId="13" fillId="9" borderId="1" xfId="0" applyNumberFormat="1" applyFont="1" applyFill="1" applyBorder="1" applyAlignment="1">
      <alignment horizontal="center"/>
    </xf>
    <xf numFmtId="0" fontId="15" fillId="11" borderId="5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center"/>
    </xf>
    <xf numFmtId="164" fontId="17" fillId="8" borderId="1" xfId="0" applyNumberFormat="1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0" fontId="11" fillId="10" borderId="1" xfId="0" applyNumberFormat="1" applyFont="1" applyFill="1" applyBorder="1" applyAlignment="1">
      <alignment horizontal="center"/>
    </xf>
    <xf numFmtId="0" fontId="15" fillId="0" borderId="6" xfId="0" applyNumberFormat="1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2" fillId="2" borderId="0" xfId="0" applyFont="1" applyFill="1"/>
    <xf numFmtId="3" fontId="12" fillId="2" borderId="5" xfId="0" applyNumberFormat="1" applyFont="1" applyFill="1" applyBorder="1" applyAlignment="1">
      <alignment horizontal="left"/>
    </xf>
    <xf numFmtId="0" fontId="11" fillId="12" borderId="1" xfId="0" applyNumberFormat="1" applyFont="1" applyFill="1" applyBorder="1" applyAlignment="1">
      <alignment horizontal="center"/>
    </xf>
    <xf numFmtId="0" fontId="13" fillId="1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0" fillId="12" borderId="0" xfId="0" applyFill="1"/>
    <xf numFmtId="0" fontId="24" fillId="13" borderId="0" xfId="0" applyFont="1" applyFill="1"/>
    <xf numFmtId="0" fontId="7" fillId="8" borderId="1" xfId="0" applyFont="1" applyFill="1" applyBorder="1" applyAlignment="1">
      <alignment horizontal="center"/>
    </xf>
    <xf numFmtId="0" fontId="12" fillId="13" borderId="0" xfId="0" applyFont="1" applyFill="1"/>
    <xf numFmtId="0" fontId="15" fillId="10" borderId="4" xfId="0" applyFont="1" applyFill="1" applyBorder="1" applyAlignment="1">
      <alignment horizontal="left"/>
    </xf>
    <xf numFmtId="0" fontId="15" fillId="13" borderId="5" xfId="0" applyFont="1" applyFill="1" applyBorder="1" applyAlignment="1">
      <alignment horizontal="left" wrapText="1"/>
    </xf>
    <xf numFmtId="164" fontId="0" fillId="0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164" fontId="0" fillId="7" borderId="0" xfId="0" applyNumberFormat="1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left" wrapText="1"/>
    </xf>
    <xf numFmtId="0" fontId="14" fillId="12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8" borderId="1" xfId="0" applyNumberFormat="1" applyFont="1" applyFill="1" applyBorder="1" applyAlignment="1">
      <alignment horizontal="center"/>
    </xf>
    <xf numFmtId="0" fontId="0" fillId="0" borderId="0" xfId="0" applyNumberFormat="1"/>
    <xf numFmtId="0" fontId="26" fillId="8" borderId="5" xfId="0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13" fillId="1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3" fillId="9" borderId="0" xfId="0" applyNumberFormat="1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" fillId="12" borderId="1" xfId="0" applyNumberFormat="1" applyFont="1" applyFill="1" applyBorder="1" applyAlignment="1">
      <alignment horizontal="center"/>
    </xf>
    <xf numFmtId="9" fontId="1" fillId="12" borderId="1" xfId="0" applyNumberFormat="1" applyFont="1" applyFill="1" applyBorder="1" applyAlignment="1">
      <alignment horizontal="center"/>
    </xf>
    <xf numFmtId="0" fontId="13" fillId="8" borderId="1" xfId="0" applyNumberFormat="1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7" fillId="0" borderId="0" xfId="0" applyNumberFormat="1" applyFont="1"/>
    <xf numFmtId="0" fontId="17" fillId="0" borderId="0" xfId="0" applyNumberFormat="1" applyFont="1" applyFill="1" applyBorder="1" applyAlignment="1">
      <alignment horizontal="center"/>
    </xf>
    <xf numFmtId="0" fontId="31" fillId="0" borderId="6" xfId="0" applyNumberFormat="1" applyFont="1" applyBorder="1" applyAlignment="1">
      <alignment horizontal="left"/>
    </xf>
    <xf numFmtId="0" fontId="13" fillId="0" borderId="3" xfId="0" applyNumberFormat="1" applyFont="1" applyFill="1" applyBorder="1" applyAlignment="1">
      <alignment horizontal="center"/>
    </xf>
    <xf numFmtId="0" fontId="13" fillId="0" borderId="0" xfId="0" applyNumberFormat="1" applyFont="1"/>
    <xf numFmtId="0" fontId="13" fillId="0" borderId="0" xfId="0" applyNumberFormat="1" applyFont="1" applyFill="1" applyBorder="1" applyAlignment="1">
      <alignment horizontal="center"/>
    </xf>
    <xf numFmtId="0" fontId="0" fillId="12" borderId="0" xfId="0" applyNumberFormat="1" applyFill="1"/>
    <xf numFmtId="0" fontId="13" fillId="12" borderId="0" xfId="0" applyNumberFormat="1" applyFont="1" applyFill="1"/>
    <xf numFmtId="164" fontId="0" fillId="12" borderId="1" xfId="0" applyNumberFormat="1" applyFont="1" applyFill="1" applyBorder="1" applyAlignment="1">
      <alignment horizontal="center"/>
    </xf>
    <xf numFmtId="164" fontId="0" fillId="12" borderId="0" xfId="0" applyNumberFormat="1" applyFont="1" applyFill="1" applyBorder="1" applyAlignment="1">
      <alignment horizontal="center"/>
    </xf>
    <xf numFmtId="0" fontId="17" fillId="12" borderId="1" xfId="0" applyNumberFormat="1" applyFont="1" applyFill="1" applyBorder="1" applyAlignment="1">
      <alignment horizontal="center"/>
    </xf>
    <xf numFmtId="0" fontId="17" fillId="12" borderId="0" xfId="0" applyNumberFormat="1" applyFont="1" applyFill="1"/>
    <xf numFmtId="0" fontId="17" fillId="12" borderId="0" xfId="0" applyNumberFormat="1" applyFont="1" applyFill="1" applyBorder="1" applyAlignment="1">
      <alignment horizontal="center"/>
    </xf>
    <xf numFmtId="0" fontId="13" fillId="11" borderId="1" xfId="0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3" fillId="14" borderId="1" xfId="0" applyNumberFormat="1" applyFont="1" applyFill="1" applyBorder="1" applyAlignment="1">
      <alignment horizontal="center"/>
    </xf>
    <xf numFmtId="0" fontId="13" fillId="15" borderId="0" xfId="0" applyNumberFormat="1" applyFont="1" applyFill="1" applyBorder="1" applyAlignment="1">
      <alignment horizontal="center"/>
    </xf>
    <xf numFmtId="0" fontId="13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13" fillId="15" borderId="1" xfId="0" applyNumberFormat="1" applyFont="1" applyFill="1" applyBorder="1" applyAlignment="1">
      <alignment horizontal="center"/>
    </xf>
    <xf numFmtId="0" fontId="34" fillId="0" borderId="3" xfId="0" applyNumberFormat="1" applyFont="1" applyBorder="1" applyAlignment="1">
      <alignment horizontal="center" vertical="top"/>
    </xf>
    <xf numFmtId="0" fontId="33" fillId="0" borderId="2" xfId="0" applyFont="1" applyBorder="1" applyAlignment="1">
      <alignment vertical="top"/>
    </xf>
    <xf numFmtId="0" fontId="35" fillId="0" borderId="2" xfId="0" applyFont="1" applyBorder="1" applyAlignment="1">
      <alignment horizontal="left" vertical="top"/>
    </xf>
    <xf numFmtId="0" fontId="34" fillId="2" borderId="2" xfId="0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center" vertical="top"/>
    </xf>
    <xf numFmtId="0" fontId="34" fillId="4" borderId="2" xfId="0" applyFont="1" applyFill="1" applyBorder="1" applyAlignment="1">
      <alignment horizontal="center" vertical="top"/>
    </xf>
    <xf numFmtId="0" fontId="34" fillId="5" borderId="2" xfId="0" applyFont="1" applyFill="1" applyBorder="1" applyAlignment="1">
      <alignment horizontal="center" vertical="top"/>
    </xf>
    <xf numFmtId="0" fontId="34" fillId="6" borderId="2" xfId="0" applyFont="1" applyFill="1" applyBorder="1" applyAlignment="1">
      <alignment horizontal="center" vertical="top"/>
    </xf>
    <xf numFmtId="0" fontId="34" fillId="7" borderId="2" xfId="0" applyFont="1" applyFill="1" applyBorder="1" applyAlignment="1">
      <alignment horizontal="center" vertical="top"/>
    </xf>
    <xf numFmtId="2" fontId="34" fillId="2" borderId="2" xfId="0" applyNumberFormat="1" applyFont="1" applyFill="1" applyBorder="1" applyAlignment="1">
      <alignment horizontal="center" vertical="top"/>
    </xf>
    <xf numFmtId="2" fontId="34" fillId="3" borderId="2" xfId="0" applyNumberFormat="1" applyFont="1" applyFill="1" applyBorder="1" applyAlignment="1">
      <alignment horizontal="center" vertical="top"/>
    </xf>
    <xf numFmtId="2" fontId="34" fillId="4" borderId="2" xfId="0" applyNumberFormat="1" applyFont="1" applyFill="1" applyBorder="1" applyAlignment="1">
      <alignment horizontal="center" vertical="top"/>
    </xf>
    <xf numFmtId="2" fontId="34" fillId="5" borderId="2" xfId="0" applyNumberFormat="1" applyFont="1" applyFill="1" applyBorder="1" applyAlignment="1">
      <alignment horizontal="center" vertical="top"/>
    </xf>
    <xf numFmtId="2" fontId="34" fillId="6" borderId="2" xfId="0" applyNumberFormat="1" applyFont="1" applyFill="1" applyBorder="1" applyAlignment="1">
      <alignment horizontal="center" vertical="top"/>
    </xf>
    <xf numFmtId="2" fontId="34" fillId="7" borderId="2" xfId="0" applyNumberFormat="1" applyFont="1" applyFill="1" applyBorder="1" applyAlignment="1">
      <alignment horizontal="center" vertical="top"/>
    </xf>
    <xf numFmtId="0" fontId="33" fillId="0" borderId="0" xfId="0" applyFont="1" applyAlignment="1">
      <alignment vertical="top"/>
    </xf>
    <xf numFmtId="0" fontId="34" fillId="0" borderId="3" xfId="0" applyNumberFormat="1" applyFont="1" applyBorder="1" applyAlignment="1">
      <alignment horizontal="center" vertical="top" wrapText="1"/>
    </xf>
    <xf numFmtId="0" fontId="34" fillId="0" borderId="3" xfId="0" applyNumberFormat="1" applyFont="1" applyBorder="1" applyAlignment="1">
      <alignment horizontal="right" vertical="top" wrapText="1"/>
    </xf>
    <xf numFmtId="0" fontId="34" fillId="0" borderId="3" xfId="0" applyNumberFormat="1" applyFont="1" applyBorder="1" applyAlignment="1">
      <alignment horizontal="left" vertical="top" wrapText="1"/>
    </xf>
    <xf numFmtId="0" fontId="34" fillId="8" borderId="3" xfId="0" applyNumberFormat="1" applyFont="1" applyFill="1" applyBorder="1" applyAlignment="1">
      <alignment horizontal="center" vertical="top" wrapText="1"/>
    </xf>
    <xf numFmtId="0" fontId="0" fillId="8" borderId="0" xfId="0" applyNumberFormat="1" applyFill="1"/>
    <xf numFmtId="0" fontId="28" fillId="8" borderId="3" xfId="0" applyNumberFormat="1" applyFont="1" applyFill="1" applyBorder="1" applyAlignment="1">
      <alignment horizontal="center" vertical="top" wrapText="1"/>
    </xf>
    <xf numFmtId="0" fontId="37" fillId="8" borderId="0" xfId="0" applyNumberFormat="1" applyFont="1" applyFill="1"/>
    <xf numFmtId="0" fontId="36" fillId="9" borderId="1" xfId="0" applyNumberFormat="1" applyFont="1" applyFill="1" applyBorder="1" applyAlignment="1">
      <alignment horizontal="center"/>
    </xf>
    <xf numFmtId="0" fontId="36" fillId="9" borderId="0" xfId="0" applyNumberFormat="1" applyFont="1" applyFill="1" applyBorder="1" applyAlignment="1">
      <alignment horizontal="center"/>
    </xf>
    <xf numFmtId="0" fontId="36" fillId="9" borderId="5" xfId="0" applyNumberFormat="1" applyFont="1" applyFill="1" applyBorder="1" applyAlignment="1">
      <alignment horizontal="center"/>
    </xf>
    <xf numFmtId="0" fontId="37" fillId="9" borderId="0" xfId="0" applyNumberFormat="1" applyFont="1" applyFill="1"/>
    <xf numFmtId="0" fontId="14" fillId="9" borderId="1" xfId="0" applyNumberFormat="1" applyFont="1" applyFill="1" applyBorder="1" applyAlignment="1">
      <alignment horizontal="center"/>
    </xf>
    <xf numFmtId="0" fontId="14" fillId="9" borderId="0" xfId="0" applyNumberFormat="1" applyFont="1" applyFill="1" applyBorder="1" applyAlignment="1">
      <alignment horizontal="center"/>
    </xf>
    <xf numFmtId="0" fontId="14" fillId="9" borderId="5" xfId="0" applyNumberFormat="1" applyFont="1" applyFill="1" applyBorder="1" applyAlignment="1">
      <alignment horizontal="center"/>
    </xf>
    <xf numFmtId="0" fontId="0" fillId="9" borderId="0" xfId="0" applyNumberFormat="1" applyFill="1"/>
    <xf numFmtId="0" fontId="36" fillId="12" borderId="1" xfId="0" applyNumberFormat="1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/>
    </xf>
    <xf numFmtId="0" fontId="14" fillId="16" borderId="1" xfId="0" applyNumberFormat="1" applyFont="1" applyFill="1" applyBorder="1" applyAlignment="1">
      <alignment horizontal="center"/>
    </xf>
    <xf numFmtId="0" fontId="15" fillId="16" borderId="5" xfId="0" applyFont="1" applyFill="1" applyBorder="1" applyAlignment="1">
      <alignment horizontal="left"/>
    </xf>
    <xf numFmtId="0" fontId="16" fillId="16" borderId="5" xfId="0" applyFont="1" applyFill="1" applyBorder="1" applyAlignment="1">
      <alignment horizontal="left"/>
    </xf>
    <xf numFmtId="0" fontId="15" fillId="16" borderId="0" xfId="0" applyFont="1" applyFill="1" applyBorder="1" applyAlignment="1">
      <alignment horizontal="left"/>
    </xf>
    <xf numFmtId="0" fontId="15" fillId="16" borderId="5" xfId="0" applyFont="1" applyFill="1" applyBorder="1" applyAlignment="1">
      <alignment horizontal="left" wrapText="1"/>
    </xf>
    <xf numFmtId="0" fontId="14" fillId="12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9" fontId="34" fillId="0" borderId="3" xfId="0" applyNumberFormat="1" applyFont="1" applyBorder="1" applyAlignment="1">
      <alignment horizontal="center" vertical="top" wrapText="1"/>
    </xf>
    <xf numFmtId="14" fontId="34" fillId="0" borderId="3" xfId="0" applyNumberFormat="1" applyFont="1" applyBorder="1" applyAlignment="1">
      <alignment horizontal="center" vertical="top" wrapText="1"/>
    </xf>
    <xf numFmtId="0" fontId="38" fillId="8" borderId="3" xfId="0" applyFont="1" applyFill="1" applyBorder="1" applyAlignment="1">
      <alignment horizontal="center" vertical="top" wrapText="1"/>
    </xf>
    <xf numFmtId="0" fontId="14" fillId="8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3" fontId="12" fillId="8" borderId="5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0" fontId="41" fillId="8" borderId="5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 wrapText="1"/>
    </xf>
    <xf numFmtId="0" fontId="12" fillId="12" borderId="0" xfId="0" applyFont="1" applyFill="1" applyAlignment="1">
      <alignment horizontal="center"/>
    </xf>
    <xf numFmtId="0" fontId="12" fillId="12" borderId="0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 wrapText="1"/>
    </xf>
    <xf numFmtId="0" fontId="12" fillId="10" borderId="6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left"/>
    </xf>
    <xf numFmtId="0" fontId="17" fillId="17" borderId="1" xfId="0" applyNumberFormat="1" applyFont="1" applyFill="1" applyBorder="1" applyAlignment="1">
      <alignment horizontal="center"/>
    </xf>
    <xf numFmtId="0" fontId="14" fillId="17" borderId="1" xfId="0" applyNumberFormat="1" applyFont="1" applyFill="1" applyBorder="1" applyAlignment="1">
      <alignment horizontal="center"/>
    </xf>
    <xf numFmtId="0" fontId="12" fillId="18" borderId="5" xfId="0" applyFont="1" applyFill="1" applyBorder="1" applyAlignment="1">
      <alignment horizontal="left"/>
    </xf>
    <xf numFmtId="0" fontId="12" fillId="17" borderId="5" xfId="0" applyFont="1" applyFill="1" applyBorder="1" applyAlignment="1">
      <alignment horizontal="center"/>
    </xf>
    <xf numFmtId="0" fontId="13" fillId="9" borderId="1" xfId="0" applyNumberFormat="1" applyFont="1" applyFill="1" applyBorder="1" applyAlignment="1">
      <alignment horizontal="center" wrapText="1"/>
    </xf>
    <xf numFmtId="0" fontId="11" fillId="9" borderId="1" xfId="0" applyNumberFormat="1" applyFont="1" applyFill="1" applyBorder="1" applyAlignment="1">
      <alignment horizontal="center" wrapText="1"/>
    </xf>
    <xf numFmtId="0" fontId="11" fillId="10" borderId="1" xfId="0" applyNumberFormat="1" applyFont="1" applyFill="1" applyBorder="1" applyAlignment="1">
      <alignment horizontal="center" wrapText="1"/>
    </xf>
    <xf numFmtId="0" fontId="13" fillId="10" borderId="1" xfId="0" applyNumberFormat="1" applyFont="1" applyFill="1" applyBorder="1" applyAlignment="1">
      <alignment horizontal="center" wrapText="1"/>
    </xf>
    <xf numFmtId="0" fontId="11" fillId="12" borderId="1" xfId="0" applyNumberFormat="1" applyFont="1" applyFill="1" applyBorder="1" applyAlignment="1">
      <alignment horizontal="center" wrapText="1"/>
    </xf>
    <xf numFmtId="0" fontId="13" fillId="14" borderId="1" xfId="0" applyNumberFormat="1" applyFont="1" applyFill="1" applyBorder="1" applyAlignment="1">
      <alignment horizontal="center" wrapText="1"/>
    </xf>
    <xf numFmtId="0" fontId="13" fillId="12" borderId="1" xfId="0" applyNumberFormat="1" applyFont="1" applyFill="1" applyBorder="1" applyAlignment="1">
      <alignment horizontal="center" wrapText="1"/>
    </xf>
    <xf numFmtId="0" fontId="0" fillId="12" borderId="0" xfId="0" applyNumberFormat="1" applyFill="1" applyAlignment="1">
      <alignment wrapText="1"/>
    </xf>
    <xf numFmtId="0" fontId="13" fillId="12" borderId="0" xfId="0" applyNumberFormat="1" applyFont="1" applyFill="1" applyBorder="1" applyAlignment="1">
      <alignment horizontal="center" wrapText="1"/>
    </xf>
    <xf numFmtId="0" fontId="13" fillId="9" borderId="0" xfId="0" applyNumberFormat="1" applyFont="1" applyFill="1" applyBorder="1" applyAlignment="1">
      <alignment horizontal="center" wrapText="1"/>
    </xf>
    <xf numFmtId="0" fontId="13" fillId="15" borderId="0" xfId="0" applyNumberFormat="1" applyFont="1" applyFill="1" applyBorder="1" applyAlignment="1">
      <alignment horizontal="center" wrapText="1"/>
    </xf>
    <xf numFmtId="0" fontId="13" fillId="0" borderId="1" xfId="0" applyNumberFormat="1" applyFont="1" applyFill="1" applyBorder="1" applyAlignment="1">
      <alignment horizontal="center" wrapText="1"/>
    </xf>
    <xf numFmtId="0" fontId="15" fillId="0" borderId="5" xfId="0" applyNumberFormat="1" applyFont="1" applyBorder="1" applyAlignment="1">
      <alignment horizontal="left" wrapText="1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Font="1" applyAlignment="1">
      <alignment horizontal="center" vertical="top" wrapText="1"/>
    </xf>
    <xf numFmtId="0" fontId="38" fillId="2" borderId="0" xfId="0" applyFont="1" applyFill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0" fontId="38" fillId="0" borderId="0" xfId="0" applyFont="1" applyAlignment="1">
      <alignment horizontal="center" vertical="top"/>
    </xf>
    <xf numFmtId="0" fontId="38" fillId="12" borderId="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/>
    </xf>
    <xf numFmtId="0" fontId="38" fillId="19" borderId="0" xfId="0" applyFont="1" applyFill="1" applyAlignment="1">
      <alignment horizontal="center" vertical="top" wrapText="1"/>
    </xf>
    <xf numFmtId="0" fontId="38" fillId="20" borderId="0" xfId="0" applyFont="1" applyFill="1" applyAlignment="1">
      <alignment horizontal="center" vertical="top" wrapText="1"/>
    </xf>
    <xf numFmtId="0" fontId="38" fillId="0" borderId="0" xfId="0" applyFont="1" applyAlignment="1">
      <alignment horizontal="center" wrapText="1"/>
    </xf>
    <xf numFmtId="0" fontId="38" fillId="2" borderId="0" xfId="0" applyFont="1" applyFill="1" applyAlignment="1">
      <alignment horizontal="center" vertical="top" wrapText="1"/>
    </xf>
    <xf numFmtId="0" fontId="38" fillId="21" borderId="0" xfId="0" applyFont="1" applyFill="1" applyAlignment="1">
      <alignment horizontal="center" vertical="top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colors>
    <mruColors>
      <color rgb="FF00924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44"/>
  <sheetViews>
    <sheetView topLeftCell="J1" zoomScale="75" zoomScaleNormal="75" workbookViewId="0">
      <selection activeCell="AY1" activeCellId="1" sqref="AX1:AX1048576 AY1:AY1048576"/>
    </sheetView>
  </sheetViews>
  <sheetFormatPr defaultRowHeight="15"/>
  <cols>
    <col min="1" max="1" width="7.7109375" customWidth="1"/>
    <col min="2" max="2" width="87.28515625" customWidth="1"/>
    <col min="3" max="3" width="10.140625" style="212" customWidth="1"/>
    <col min="4" max="4" width="3.85546875" customWidth="1"/>
    <col min="5" max="5" width="4.85546875" style="143" customWidth="1"/>
    <col min="6" max="6" width="4.7109375" style="143" customWidth="1"/>
    <col min="7" max="7" width="5.140625" style="147" customWidth="1"/>
    <col min="8" max="8" width="6.42578125" style="147" customWidth="1"/>
    <col min="9" max="9" width="9.7109375" style="147" customWidth="1"/>
    <col min="10" max="10" width="6.5703125" style="128" customWidth="1"/>
    <col min="11" max="11" width="9.28515625" style="128" customWidth="1"/>
    <col min="12" max="12" width="5.5703125" style="193" customWidth="1"/>
    <col min="13" max="14" width="10.85546875" style="193" customWidth="1"/>
    <col min="15" max="15" width="5.42578125" style="189" customWidth="1"/>
    <col min="16" max="16" width="5.42578125" style="193" customWidth="1"/>
    <col min="17" max="17" width="7.28515625" style="193" customWidth="1"/>
    <col min="18" max="18" width="4" style="128" customWidth="1"/>
    <col min="19" max="19" width="4.85546875" style="128" customWidth="1"/>
    <col min="20" max="20" width="3.140625" style="128" customWidth="1"/>
    <col min="21" max="21" width="3.28515625" style="128" customWidth="1"/>
    <col min="22" max="22" width="3.7109375" style="128" customWidth="1"/>
    <col min="23" max="23" width="2.7109375" style="128" customWidth="1"/>
    <col min="24" max="24" width="4.42578125" style="128" customWidth="1"/>
    <col min="25" max="26" width="3.7109375" style="128" customWidth="1"/>
    <col min="27" max="27" width="4.28515625" style="128" customWidth="1"/>
    <col min="28" max="28" width="3.85546875" style="128" customWidth="1"/>
    <col min="29" max="29" width="5" style="128" customWidth="1"/>
    <col min="30" max="30" width="4.140625" style="128" customWidth="1"/>
    <col min="31" max="31" width="4.7109375" style="128" customWidth="1"/>
    <col min="32" max="32" width="4.42578125" style="128" customWidth="1"/>
    <col min="33" max="33" width="3.42578125" style="128" customWidth="1"/>
    <col min="34" max="34" width="3.140625" style="128" customWidth="1"/>
    <col min="35" max="35" width="3.5703125" style="128" customWidth="1"/>
    <col min="36" max="36" width="4.42578125" style="128" customWidth="1"/>
    <col min="37" max="37" width="3.42578125" style="128" customWidth="1"/>
    <col min="38" max="38" width="3" style="128" customWidth="1"/>
    <col min="39" max="39" width="3.7109375" style="202" customWidth="1"/>
    <col min="40" max="40" width="3.5703125" style="202" customWidth="1"/>
    <col min="41" max="41" width="4" style="202" customWidth="1"/>
    <col min="42" max="42" width="4.5703125" style="202" customWidth="1"/>
    <col min="43" max="43" width="4.7109375" style="202" customWidth="1"/>
    <col min="44" max="44" width="5" style="202" customWidth="1"/>
    <col min="45" max="45" width="9.85546875" style="202" customWidth="1"/>
    <col min="46" max="46" width="9.7109375" style="202" customWidth="1"/>
    <col min="47" max="47" width="9.5703125" style="202" customWidth="1"/>
    <col min="48" max="48" width="10.140625" style="202" customWidth="1"/>
    <col min="50" max="50" width="11.7109375" style="128" customWidth="1"/>
    <col min="51" max="51" width="11.28515625" style="128" customWidth="1"/>
    <col min="52" max="52" width="10.42578125" style="11" customWidth="1"/>
    <col min="53" max="53" width="10.42578125" style="16" customWidth="1"/>
    <col min="54" max="54" width="10.42578125" style="22" customWidth="1"/>
    <col min="55" max="55" width="10.28515625" style="28" customWidth="1"/>
    <col min="56" max="56" width="10.28515625" style="35" customWidth="1"/>
    <col min="57" max="57" width="10.28515625" style="41" customWidth="1"/>
    <col min="58" max="58" width="10.28515625" style="11" customWidth="1"/>
    <col min="59" max="59" width="10.28515625" style="16" customWidth="1"/>
    <col min="60" max="60" width="10.28515625" style="22" customWidth="1"/>
    <col min="61" max="61" width="10.28515625" style="28" customWidth="1"/>
    <col min="62" max="62" width="10.28515625" style="35" customWidth="1"/>
    <col min="63" max="63" width="12" style="41" customWidth="1"/>
    <col min="64" max="64" width="70.7109375" customWidth="1"/>
  </cols>
  <sheetData>
    <row r="1" spans="1:63" s="178" customFormat="1" ht="50.1" customHeight="1" thickBot="1">
      <c r="A1" s="164"/>
      <c r="B1" s="165" t="s">
        <v>0</v>
      </c>
      <c r="C1" s="206" t="s">
        <v>415</v>
      </c>
      <c r="D1" s="204" t="s">
        <v>1</v>
      </c>
      <c r="E1" s="205">
        <v>45455</v>
      </c>
      <c r="F1" s="205">
        <v>45490</v>
      </c>
      <c r="G1" s="205" t="s">
        <v>391</v>
      </c>
      <c r="H1" s="205">
        <v>45534</v>
      </c>
      <c r="I1" s="163" t="s">
        <v>386</v>
      </c>
      <c r="J1" s="179" t="s">
        <v>387</v>
      </c>
      <c r="K1" s="179" t="s">
        <v>388</v>
      </c>
      <c r="L1" s="182" t="s">
        <v>414</v>
      </c>
      <c r="M1" s="182" t="s">
        <v>493</v>
      </c>
      <c r="N1" s="182" t="s">
        <v>494</v>
      </c>
      <c r="O1" s="184" t="s">
        <v>413</v>
      </c>
      <c r="P1" s="182" t="s">
        <v>410</v>
      </c>
      <c r="Q1" s="182" t="s">
        <v>412</v>
      </c>
      <c r="R1" s="179" t="s">
        <v>393</v>
      </c>
      <c r="S1" s="179" t="s">
        <v>394</v>
      </c>
      <c r="T1" s="179" t="s">
        <v>395</v>
      </c>
      <c r="U1" s="179" t="s">
        <v>396</v>
      </c>
      <c r="V1" s="179" t="s">
        <v>404</v>
      </c>
      <c r="W1" s="179" t="s">
        <v>397</v>
      </c>
      <c r="X1" s="179" t="s">
        <v>398</v>
      </c>
      <c r="Y1" s="179" t="s">
        <v>399</v>
      </c>
      <c r="Z1" s="180" t="s">
        <v>400</v>
      </c>
      <c r="AA1" s="181" t="s">
        <v>401</v>
      </c>
      <c r="AB1" s="181" t="s">
        <v>402</v>
      </c>
      <c r="AC1" s="181" t="s">
        <v>403</v>
      </c>
      <c r="AD1" s="181" t="s">
        <v>405</v>
      </c>
      <c r="AE1" s="181" t="s">
        <v>406</v>
      </c>
      <c r="AF1" s="181" t="s">
        <v>407</v>
      </c>
      <c r="AG1" s="181" t="s">
        <v>408</v>
      </c>
      <c r="AH1" s="181" t="s">
        <v>411</v>
      </c>
      <c r="AI1" s="181" t="s">
        <v>409</v>
      </c>
      <c r="AJ1" s="181" t="s">
        <v>468</v>
      </c>
      <c r="AK1" s="181" t="s">
        <v>467</v>
      </c>
      <c r="AL1" s="179" t="s">
        <v>455</v>
      </c>
      <c r="AM1" s="179" t="s">
        <v>480</v>
      </c>
      <c r="AN1" s="179" t="s">
        <v>482</v>
      </c>
      <c r="AO1" s="179" t="s">
        <v>484</v>
      </c>
      <c r="AP1" s="179" t="s">
        <v>486</v>
      </c>
      <c r="AQ1" s="179" t="s">
        <v>491</v>
      </c>
      <c r="AR1" s="179" t="s">
        <v>487</v>
      </c>
      <c r="AS1" s="179" t="s">
        <v>488</v>
      </c>
      <c r="AT1" s="179" t="s">
        <v>489</v>
      </c>
      <c r="AU1" s="179" t="s">
        <v>492</v>
      </c>
      <c r="AV1" s="179" t="s">
        <v>490</v>
      </c>
      <c r="AX1" s="179" t="s">
        <v>389</v>
      </c>
      <c r="AY1" s="163" t="s">
        <v>390</v>
      </c>
      <c r="AZ1" s="166" t="s">
        <v>2</v>
      </c>
      <c r="BA1" s="167" t="s">
        <v>2</v>
      </c>
      <c r="BB1" s="168" t="s">
        <v>2</v>
      </c>
      <c r="BC1" s="169" t="s">
        <v>2</v>
      </c>
      <c r="BD1" s="170" t="s">
        <v>2</v>
      </c>
      <c r="BE1" s="171" t="s">
        <v>2</v>
      </c>
      <c r="BF1" s="172" t="s">
        <v>3</v>
      </c>
      <c r="BG1" s="173" t="s">
        <v>3</v>
      </c>
      <c r="BH1" s="174" t="s">
        <v>3</v>
      </c>
      <c r="BI1" s="175" t="s">
        <v>3</v>
      </c>
      <c r="BJ1" s="176" t="s">
        <v>3</v>
      </c>
      <c r="BK1" s="177" t="s">
        <v>3</v>
      </c>
    </row>
    <row r="2" spans="1:63" ht="15.75" thickBot="1">
      <c r="A2" s="82"/>
      <c r="B2" s="50" t="s">
        <v>97</v>
      </c>
      <c r="C2" s="207"/>
      <c r="D2" s="140"/>
      <c r="E2" s="139"/>
      <c r="F2" s="139"/>
      <c r="G2" s="125"/>
      <c r="H2" s="125"/>
      <c r="I2" s="125">
        <f t="shared" ref="I2:I65" si="0">SUM(D2:H2)</f>
        <v>0</v>
      </c>
      <c r="J2" s="125"/>
      <c r="K2" s="125">
        <f t="shared" ref="K2:K65" si="1">I2-J2</f>
        <v>0</v>
      </c>
      <c r="L2" s="190"/>
      <c r="M2" s="190"/>
      <c r="N2" s="190"/>
      <c r="O2" s="194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X2" s="125"/>
      <c r="AY2" s="125"/>
      <c r="AZ2" s="13"/>
      <c r="BA2" s="14"/>
      <c r="BB2" s="20"/>
      <c r="BC2" s="26"/>
      <c r="BD2" s="32"/>
      <c r="BE2" s="38"/>
      <c r="BF2" s="8"/>
      <c r="BG2" s="17"/>
      <c r="BH2" s="23"/>
      <c r="BI2" s="30"/>
      <c r="BJ2" s="37"/>
      <c r="BK2" s="43"/>
    </row>
    <row r="3" spans="1:63" ht="18.75" thickBot="1">
      <c r="A3" s="46" t="s">
        <v>35</v>
      </c>
      <c r="B3" s="195" t="s">
        <v>392</v>
      </c>
      <c r="C3" s="208" t="s">
        <v>416</v>
      </c>
      <c r="D3" s="6"/>
      <c r="E3" s="126">
        <v>50</v>
      </c>
      <c r="F3" s="126"/>
      <c r="G3" s="72"/>
      <c r="H3" s="72"/>
      <c r="I3" s="125">
        <f t="shared" si="0"/>
        <v>50</v>
      </c>
      <c r="J3" s="91">
        <v>43</v>
      </c>
      <c r="K3" s="125">
        <f t="shared" si="1"/>
        <v>7</v>
      </c>
      <c r="L3" s="190"/>
      <c r="M3" s="190"/>
      <c r="N3" s="190"/>
      <c r="O3" s="186"/>
      <c r="P3" s="190"/>
      <c r="Q3" s="190"/>
      <c r="R3" s="91"/>
      <c r="S3" s="91"/>
      <c r="T3" s="91"/>
      <c r="U3" s="91"/>
      <c r="V3" s="91"/>
      <c r="W3" s="91"/>
      <c r="X3" s="91">
        <v>1</v>
      </c>
      <c r="Y3" s="91"/>
      <c r="Z3" s="91"/>
      <c r="AA3" s="91"/>
      <c r="AB3" s="91"/>
      <c r="AC3" s="91"/>
      <c r="AD3" s="91">
        <v>1</v>
      </c>
      <c r="AE3" s="91">
        <v>1</v>
      </c>
      <c r="AF3" s="91"/>
      <c r="AG3" s="91"/>
      <c r="AH3" s="91"/>
      <c r="AI3" s="91"/>
      <c r="AJ3" s="91"/>
      <c r="AK3" s="91"/>
      <c r="AL3" s="91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X3" s="125">
        <f t="shared" ref="AX3:AX66" si="2">I3-SUM(L3:AV3)</f>
        <v>47</v>
      </c>
      <c r="AY3" s="196">
        <f t="shared" ref="AY3:AY66" si="3">J3-AX3</f>
        <v>-4</v>
      </c>
      <c r="AZ3" s="9">
        <v>176.49</v>
      </c>
      <c r="BA3" s="15">
        <f>AZ3*1.05</f>
        <v>185.31450000000001</v>
      </c>
      <c r="BB3" s="21">
        <f>AZ3*1.1</f>
        <v>194.13900000000004</v>
      </c>
      <c r="BC3" s="27">
        <f>AZ3*1.15</f>
        <v>202.96349999999998</v>
      </c>
      <c r="BD3" s="33">
        <f>AZ3*1.2</f>
        <v>211.78800000000001</v>
      </c>
      <c r="BE3" s="39">
        <f t="shared" ref="BE3:BE9" si="4">AZ3*1.25</f>
        <v>220.61250000000001</v>
      </c>
      <c r="BF3" s="9">
        <f>$D3*AZ3</f>
        <v>0</v>
      </c>
      <c r="BG3" s="15">
        <f>$D3*BA3</f>
        <v>0</v>
      </c>
      <c r="BH3" s="21">
        <f>$D3*BB3</f>
        <v>0</v>
      </c>
      <c r="BI3" s="27">
        <f>$D3*BC3</f>
        <v>0</v>
      </c>
      <c r="BJ3" s="33">
        <f>$D3*BD3</f>
        <v>0</v>
      </c>
      <c r="BK3" s="39">
        <f t="shared" ref="BK3:BK9" si="5">BE3*D3</f>
        <v>0</v>
      </c>
    </row>
    <row r="4" spans="1:63" ht="14.25" customHeight="1" thickBot="1">
      <c r="A4" s="2" t="s">
        <v>8</v>
      </c>
      <c r="B4" s="51" t="s">
        <v>31</v>
      </c>
      <c r="C4" s="208" t="s">
        <v>417</v>
      </c>
      <c r="D4" s="5"/>
      <c r="E4" s="142"/>
      <c r="F4" s="142"/>
      <c r="G4" s="146">
        <v>1</v>
      </c>
      <c r="H4" s="146"/>
      <c r="I4" s="125">
        <f t="shared" si="0"/>
        <v>1</v>
      </c>
      <c r="J4" s="95">
        <v>1</v>
      </c>
      <c r="K4" s="125">
        <f t="shared" si="1"/>
        <v>0</v>
      </c>
      <c r="L4" s="190"/>
      <c r="M4" s="190"/>
      <c r="N4" s="190"/>
      <c r="O4" s="186"/>
      <c r="P4" s="190"/>
      <c r="Q4" s="190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X4" s="125">
        <f t="shared" si="2"/>
        <v>1</v>
      </c>
      <c r="AY4" s="125">
        <f t="shared" si="3"/>
        <v>0</v>
      </c>
      <c r="AZ4" s="9">
        <v>324.19</v>
      </c>
      <c r="BA4" s="15">
        <f t="shared" ref="BA4:BA69" si="6">AZ4*1.05</f>
        <v>340.39949999999999</v>
      </c>
      <c r="BB4" s="21">
        <f t="shared" ref="BB4:BB69" si="7">AZ4*1.1</f>
        <v>356.60900000000004</v>
      </c>
      <c r="BC4" s="27">
        <f t="shared" ref="BC4:BC69" si="8">AZ4*1.15</f>
        <v>372.81849999999997</v>
      </c>
      <c r="BD4" s="33">
        <f t="shared" ref="BD4:BD69" si="9">AZ4*1.2</f>
        <v>389.02799999999996</v>
      </c>
      <c r="BE4" s="39">
        <f t="shared" si="4"/>
        <v>405.23750000000001</v>
      </c>
      <c r="BF4" s="9">
        <f t="shared" ref="BF4:BF69" si="10">$D4*AZ4</f>
        <v>0</v>
      </c>
      <c r="BG4" s="15">
        <f t="shared" ref="BG4:BG69" si="11">$D4*BA4</f>
        <v>0</v>
      </c>
      <c r="BH4" s="21">
        <f t="shared" ref="BH4:BH69" si="12">$D4*BB4</f>
        <v>0</v>
      </c>
      <c r="BI4" s="27">
        <f t="shared" ref="BI4:BI69" si="13">$D4*BC4</f>
        <v>0</v>
      </c>
      <c r="BJ4" s="33">
        <f t="shared" ref="BJ4:BJ69" si="14">$D4*BD4</f>
        <v>0</v>
      </c>
      <c r="BK4" s="39">
        <f t="shared" si="5"/>
        <v>0</v>
      </c>
    </row>
    <row r="5" spans="1:63" ht="14.25" customHeight="1" thickBot="1">
      <c r="A5" s="2" t="s">
        <v>8</v>
      </c>
      <c r="B5" s="52" t="s">
        <v>30</v>
      </c>
      <c r="C5" s="214"/>
      <c r="D5" s="6"/>
      <c r="E5" s="126"/>
      <c r="F5" s="126"/>
      <c r="G5" s="72"/>
      <c r="H5" s="72"/>
      <c r="I5" s="125">
        <f t="shared" si="0"/>
        <v>0</v>
      </c>
      <c r="J5" s="96">
        <v>0</v>
      </c>
      <c r="K5" s="125">
        <f t="shared" si="1"/>
        <v>0</v>
      </c>
      <c r="L5" s="190"/>
      <c r="M5" s="190"/>
      <c r="N5" s="190"/>
      <c r="O5" s="186"/>
      <c r="P5" s="190"/>
      <c r="Q5" s="190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X5" s="125">
        <f t="shared" si="2"/>
        <v>0</v>
      </c>
      <c r="AY5" s="125">
        <f t="shared" si="3"/>
        <v>0</v>
      </c>
      <c r="AZ5" s="9">
        <v>553.38</v>
      </c>
      <c r="BA5" s="15">
        <f t="shared" si="6"/>
        <v>581.04899999999998</v>
      </c>
      <c r="BB5" s="21">
        <f t="shared" si="7"/>
        <v>608.71800000000007</v>
      </c>
      <c r="BC5" s="27">
        <f t="shared" si="8"/>
        <v>636.38699999999994</v>
      </c>
      <c r="BD5" s="33">
        <f t="shared" si="9"/>
        <v>664.05599999999993</v>
      </c>
      <c r="BE5" s="39">
        <f t="shared" si="4"/>
        <v>691.72500000000002</v>
      </c>
      <c r="BF5" s="9">
        <f t="shared" si="10"/>
        <v>0</v>
      </c>
      <c r="BG5" s="15">
        <f t="shared" si="11"/>
        <v>0</v>
      </c>
      <c r="BH5" s="21">
        <f t="shared" si="12"/>
        <v>0</v>
      </c>
      <c r="BI5" s="27">
        <f t="shared" si="13"/>
        <v>0</v>
      </c>
      <c r="BJ5" s="33">
        <f t="shared" si="14"/>
        <v>0</v>
      </c>
      <c r="BK5" s="39">
        <f t="shared" si="5"/>
        <v>0</v>
      </c>
    </row>
    <row r="6" spans="1:63" ht="14.25" customHeight="1" thickBot="1">
      <c r="A6" s="2" t="s">
        <v>8</v>
      </c>
      <c r="B6" s="52" t="s">
        <v>27</v>
      </c>
      <c r="C6" s="214"/>
      <c r="D6" s="6"/>
      <c r="E6" s="126"/>
      <c r="F6" s="126"/>
      <c r="G6" s="72"/>
      <c r="H6" s="72"/>
      <c r="I6" s="125">
        <f t="shared" si="0"/>
        <v>0</v>
      </c>
      <c r="J6" s="96">
        <v>0</v>
      </c>
      <c r="K6" s="125">
        <f t="shared" si="1"/>
        <v>0</v>
      </c>
      <c r="L6" s="190"/>
      <c r="M6" s="190"/>
      <c r="N6" s="190"/>
      <c r="O6" s="186"/>
      <c r="P6" s="190"/>
      <c r="Q6" s="19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X6" s="125">
        <f t="shared" si="2"/>
        <v>0</v>
      </c>
      <c r="AY6" s="125">
        <f t="shared" si="3"/>
        <v>0</v>
      </c>
      <c r="AZ6" s="9">
        <v>154.55000000000001</v>
      </c>
      <c r="BA6" s="15">
        <f t="shared" si="6"/>
        <v>162.27750000000003</v>
      </c>
      <c r="BB6" s="21">
        <f t="shared" si="7"/>
        <v>170.00500000000002</v>
      </c>
      <c r="BC6" s="27">
        <f t="shared" si="8"/>
        <v>177.73249999999999</v>
      </c>
      <c r="BD6" s="33">
        <f t="shared" si="9"/>
        <v>185.46</v>
      </c>
      <c r="BE6" s="39">
        <f t="shared" si="4"/>
        <v>193.1875</v>
      </c>
      <c r="BF6" s="9">
        <f t="shared" si="10"/>
        <v>0</v>
      </c>
      <c r="BG6" s="15">
        <f t="shared" si="11"/>
        <v>0</v>
      </c>
      <c r="BH6" s="21">
        <f t="shared" si="12"/>
        <v>0</v>
      </c>
      <c r="BI6" s="27">
        <f t="shared" si="13"/>
        <v>0</v>
      </c>
      <c r="BJ6" s="33">
        <f t="shared" si="14"/>
        <v>0</v>
      </c>
      <c r="BK6" s="39">
        <f t="shared" si="5"/>
        <v>0</v>
      </c>
    </row>
    <row r="7" spans="1:63" ht="14.25" customHeight="1" thickBot="1">
      <c r="A7" s="2" t="s">
        <v>8</v>
      </c>
      <c r="B7" s="52" t="s">
        <v>28</v>
      </c>
      <c r="C7" s="214"/>
      <c r="D7" s="6"/>
      <c r="E7" s="126"/>
      <c r="F7" s="126"/>
      <c r="G7" s="72"/>
      <c r="H7" s="72"/>
      <c r="I7" s="125">
        <f t="shared" si="0"/>
        <v>0</v>
      </c>
      <c r="J7" s="96">
        <v>0</v>
      </c>
      <c r="K7" s="125">
        <f t="shared" si="1"/>
        <v>0</v>
      </c>
      <c r="L7" s="190"/>
      <c r="M7" s="190"/>
      <c r="N7" s="190"/>
      <c r="O7" s="186"/>
      <c r="P7" s="190"/>
      <c r="Q7" s="19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X7" s="125">
        <f t="shared" si="2"/>
        <v>0</v>
      </c>
      <c r="AY7" s="125">
        <f t="shared" si="3"/>
        <v>0</v>
      </c>
      <c r="AZ7" s="9">
        <v>171.52</v>
      </c>
      <c r="BA7" s="15">
        <f t="shared" si="6"/>
        <v>180.09600000000003</v>
      </c>
      <c r="BB7" s="21">
        <f t="shared" si="7"/>
        <v>188.67200000000003</v>
      </c>
      <c r="BC7" s="27">
        <f t="shared" si="8"/>
        <v>197.24799999999999</v>
      </c>
      <c r="BD7" s="33">
        <f t="shared" si="9"/>
        <v>205.82400000000001</v>
      </c>
      <c r="BE7" s="39">
        <f t="shared" si="4"/>
        <v>214.4</v>
      </c>
      <c r="BF7" s="9">
        <f t="shared" si="10"/>
        <v>0</v>
      </c>
      <c r="BG7" s="15">
        <f t="shared" si="11"/>
        <v>0</v>
      </c>
      <c r="BH7" s="21">
        <f t="shared" si="12"/>
        <v>0</v>
      </c>
      <c r="BI7" s="27">
        <f t="shared" si="13"/>
        <v>0</v>
      </c>
      <c r="BJ7" s="33">
        <f t="shared" si="14"/>
        <v>0</v>
      </c>
      <c r="BK7" s="39">
        <f t="shared" si="5"/>
        <v>0</v>
      </c>
    </row>
    <row r="8" spans="1:63" ht="14.25" customHeight="1" thickBot="1">
      <c r="A8" s="2" t="s">
        <v>8</v>
      </c>
      <c r="B8" s="52" t="s">
        <v>29</v>
      </c>
      <c r="C8" s="214"/>
      <c r="D8" s="6"/>
      <c r="E8" s="126"/>
      <c r="F8" s="126"/>
      <c r="G8" s="72"/>
      <c r="H8" s="72"/>
      <c r="I8" s="125">
        <f t="shared" si="0"/>
        <v>0</v>
      </c>
      <c r="J8" s="96">
        <v>0</v>
      </c>
      <c r="K8" s="125">
        <f t="shared" si="1"/>
        <v>0</v>
      </c>
      <c r="L8" s="190"/>
      <c r="M8" s="190"/>
      <c r="N8" s="190"/>
      <c r="O8" s="186"/>
      <c r="P8" s="190"/>
      <c r="Q8" s="19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X8" s="125">
        <f t="shared" si="2"/>
        <v>0</v>
      </c>
      <c r="AY8" s="125">
        <f t="shared" si="3"/>
        <v>0</v>
      </c>
      <c r="AZ8" s="9">
        <v>213.97</v>
      </c>
      <c r="BA8" s="15">
        <f t="shared" si="6"/>
        <v>224.66849999999999</v>
      </c>
      <c r="BB8" s="21">
        <f t="shared" si="7"/>
        <v>235.36700000000002</v>
      </c>
      <c r="BC8" s="27">
        <f t="shared" si="8"/>
        <v>246.06549999999999</v>
      </c>
      <c r="BD8" s="33">
        <f t="shared" si="9"/>
        <v>256.76400000000001</v>
      </c>
      <c r="BE8" s="39">
        <f t="shared" si="4"/>
        <v>267.46249999999998</v>
      </c>
      <c r="BF8" s="9">
        <f t="shared" si="10"/>
        <v>0</v>
      </c>
      <c r="BG8" s="15">
        <f t="shared" si="11"/>
        <v>0</v>
      </c>
      <c r="BH8" s="21">
        <f t="shared" si="12"/>
        <v>0</v>
      </c>
      <c r="BI8" s="27">
        <f t="shared" si="13"/>
        <v>0</v>
      </c>
      <c r="BJ8" s="33">
        <f t="shared" si="14"/>
        <v>0</v>
      </c>
      <c r="BK8" s="39">
        <f t="shared" si="5"/>
        <v>0</v>
      </c>
    </row>
    <row r="9" spans="1:63" ht="15.75" thickBot="1">
      <c r="A9" s="2" t="s">
        <v>8</v>
      </c>
      <c r="B9" s="52" t="s">
        <v>34</v>
      </c>
      <c r="C9" s="214"/>
      <c r="D9" s="6"/>
      <c r="E9" s="126"/>
      <c r="F9" s="126"/>
      <c r="G9" s="72"/>
      <c r="H9" s="72"/>
      <c r="I9" s="125">
        <f t="shared" si="0"/>
        <v>0</v>
      </c>
      <c r="J9" s="96">
        <v>0</v>
      </c>
      <c r="K9" s="125">
        <f t="shared" si="1"/>
        <v>0</v>
      </c>
      <c r="L9" s="190"/>
      <c r="M9" s="190"/>
      <c r="N9" s="190"/>
      <c r="O9" s="186"/>
      <c r="P9" s="190"/>
      <c r="Q9" s="190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X9" s="125">
        <f t="shared" si="2"/>
        <v>0</v>
      </c>
      <c r="AY9" s="125">
        <f t="shared" si="3"/>
        <v>0</v>
      </c>
      <c r="AZ9" s="9">
        <v>146</v>
      </c>
      <c r="BA9" s="15">
        <f t="shared" si="6"/>
        <v>153.30000000000001</v>
      </c>
      <c r="BB9" s="21">
        <f t="shared" si="7"/>
        <v>160.60000000000002</v>
      </c>
      <c r="BC9" s="27">
        <f t="shared" si="8"/>
        <v>167.89999999999998</v>
      </c>
      <c r="BD9" s="33">
        <f t="shared" si="9"/>
        <v>175.2</v>
      </c>
      <c r="BE9" s="39">
        <f t="shared" si="4"/>
        <v>182.5</v>
      </c>
      <c r="BF9" s="9">
        <f t="shared" si="10"/>
        <v>0</v>
      </c>
      <c r="BG9" s="15">
        <f t="shared" si="11"/>
        <v>0</v>
      </c>
      <c r="BH9" s="21">
        <f t="shared" si="12"/>
        <v>0</v>
      </c>
      <c r="BI9" s="27">
        <f t="shared" si="13"/>
        <v>0</v>
      </c>
      <c r="BJ9" s="33">
        <f t="shared" si="14"/>
        <v>0</v>
      </c>
      <c r="BK9" s="39">
        <f t="shared" si="5"/>
        <v>0</v>
      </c>
    </row>
    <row r="10" spans="1:63" ht="15.75" thickBot="1">
      <c r="A10" s="2" t="s">
        <v>8</v>
      </c>
      <c r="B10" s="51" t="s">
        <v>81</v>
      </c>
      <c r="C10" s="208" t="s">
        <v>417</v>
      </c>
      <c r="D10" s="6"/>
      <c r="E10" s="126"/>
      <c r="F10" s="126"/>
      <c r="G10" s="72">
        <v>3</v>
      </c>
      <c r="H10" s="72"/>
      <c r="I10" s="125">
        <f t="shared" si="0"/>
        <v>3</v>
      </c>
      <c r="J10" s="80">
        <v>3</v>
      </c>
      <c r="K10" s="125">
        <f t="shared" si="1"/>
        <v>0</v>
      </c>
      <c r="L10" s="190"/>
      <c r="M10" s="190"/>
      <c r="N10" s="190"/>
      <c r="O10" s="186"/>
      <c r="P10" s="190"/>
      <c r="Q10" s="19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X10" s="125">
        <f t="shared" si="2"/>
        <v>3</v>
      </c>
      <c r="AY10" s="125">
        <f t="shared" si="3"/>
        <v>0</v>
      </c>
      <c r="AZ10" s="9"/>
      <c r="BA10" s="15"/>
      <c r="BB10" s="21"/>
      <c r="BC10" s="27"/>
      <c r="BD10" s="33"/>
      <c r="BE10" s="39"/>
      <c r="BF10" s="9"/>
      <c r="BG10" s="15"/>
      <c r="BH10" s="21"/>
      <c r="BI10" s="27"/>
      <c r="BJ10" s="33"/>
      <c r="BK10" s="39"/>
    </row>
    <row r="11" spans="1:63" ht="15.75" thickBot="1">
      <c r="A11" s="48" t="s">
        <v>83</v>
      </c>
      <c r="B11" s="51" t="s">
        <v>82</v>
      </c>
      <c r="C11" s="208" t="s">
        <v>417</v>
      </c>
      <c r="D11" s="6"/>
      <c r="E11" s="126"/>
      <c r="F11" s="126"/>
      <c r="G11" s="72">
        <v>1</v>
      </c>
      <c r="H11" s="72"/>
      <c r="I11" s="125">
        <f t="shared" si="0"/>
        <v>1</v>
      </c>
      <c r="J11" s="80">
        <v>1</v>
      </c>
      <c r="K11" s="125">
        <f t="shared" si="1"/>
        <v>0</v>
      </c>
      <c r="L11" s="190"/>
      <c r="M11" s="190"/>
      <c r="N11" s="190"/>
      <c r="O11" s="186"/>
      <c r="P11" s="190"/>
      <c r="Q11" s="19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X11" s="125">
        <f t="shared" si="2"/>
        <v>1</v>
      </c>
      <c r="AY11" s="125">
        <f t="shared" si="3"/>
        <v>0</v>
      </c>
      <c r="AZ11" s="9"/>
      <c r="BA11" s="15"/>
      <c r="BB11" s="21"/>
      <c r="BC11" s="27"/>
      <c r="BD11" s="33"/>
      <c r="BE11" s="39"/>
      <c r="BF11" s="9"/>
      <c r="BG11" s="15"/>
      <c r="BH11" s="21"/>
      <c r="BI11" s="27"/>
      <c r="BJ11" s="33"/>
      <c r="BK11" s="39"/>
    </row>
    <row r="12" spans="1:63" ht="15.75" thickBot="1">
      <c r="A12" s="3" t="s">
        <v>84</v>
      </c>
      <c r="B12" s="51" t="s">
        <v>85</v>
      </c>
      <c r="C12" s="208" t="s">
        <v>417</v>
      </c>
      <c r="D12" s="6"/>
      <c r="E12" s="126"/>
      <c r="F12" s="126"/>
      <c r="G12" s="72">
        <v>1</v>
      </c>
      <c r="H12" s="72"/>
      <c r="I12" s="125">
        <f t="shared" si="0"/>
        <v>1</v>
      </c>
      <c r="J12" s="80">
        <v>1</v>
      </c>
      <c r="K12" s="125">
        <f t="shared" si="1"/>
        <v>0</v>
      </c>
      <c r="L12" s="190"/>
      <c r="M12" s="190"/>
      <c r="N12" s="190"/>
      <c r="O12" s="186"/>
      <c r="P12" s="190"/>
      <c r="Q12" s="19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X12" s="125">
        <f t="shared" si="2"/>
        <v>1</v>
      </c>
      <c r="AY12" s="125">
        <f t="shared" si="3"/>
        <v>0</v>
      </c>
      <c r="AZ12" s="9"/>
      <c r="BA12" s="15"/>
      <c r="BB12" s="21"/>
      <c r="BC12" s="27"/>
      <c r="BD12" s="33"/>
      <c r="BE12" s="39"/>
      <c r="BF12" s="9"/>
      <c r="BG12" s="15"/>
      <c r="BH12" s="21"/>
      <c r="BI12" s="27"/>
      <c r="BJ12" s="33"/>
      <c r="BK12" s="39"/>
    </row>
    <row r="13" spans="1:63" ht="15.75" thickBot="1">
      <c r="A13" s="46" t="s">
        <v>35</v>
      </c>
      <c r="B13" s="51" t="s">
        <v>52</v>
      </c>
      <c r="C13" s="208" t="s">
        <v>418</v>
      </c>
      <c r="D13" s="6"/>
      <c r="E13" s="126">
        <v>50</v>
      </c>
      <c r="F13" s="126"/>
      <c r="G13" s="72"/>
      <c r="H13" s="72"/>
      <c r="I13" s="125">
        <f t="shared" si="0"/>
        <v>50</v>
      </c>
      <c r="J13" s="91">
        <v>50</v>
      </c>
      <c r="K13" s="125">
        <f t="shared" si="1"/>
        <v>0</v>
      </c>
      <c r="L13" s="190"/>
      <c r="M13" s="190"/>
      <c r="N13" s="190"/>
      <c r="O13" s="186"/>
      <c r="P13" s="190"/>
      <c r="Q13" s="19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X13" s="125">
        <f t="shared" si="2"/>
        <v>50</v>
      </c>
      <c r="AY13" s="125">
        <f t="shared" si="3"/>
        <v>0</v>
      </c>
      <c r="AZ13" s="9">
        <v>53.79</v>
      </c>
      <c r="BA13" s="15">
        <f t="shared" si="6"/>
        <v>56.479500000000002</v>
      </c>
      <c r="BB13" s="21">
        <f t="shared" si="7"/>
        <v>59.169000000000004</v>
      </c>
      <c r="BC13" s="27">
        <f t="shared" si="8"/>
        <v>61.858499999999992</v>
      </c>
      <c r="BD13" s="33">
        <f t="shared" si="9"/>
        <v>64.548000000000002</v>
      </c>
      <c r="BE13" s="39">
        <f>AZ13*1.25</f>
        <v>67.237499999999997</v>
      </c>
      <c r="BF13" s="9">
        <f t="shared" si="10"/>
        <v>0</v>
      </c>
      <c r="BG13" s="15">
        <f t="shared" si="11"/>
        <v>0</v>
      </c>
      <c r="BH13" s="21">
        <f t="shared" si="12"/>
        <v>0</v>
      </c>
      <c r="BI13" s="27">
        <f t="shared" si="13"/>
        <v>0</v>
      </c>
      <c r="BJ13" s="33">
        <f t="shared" si="14"/>
        <v>0</v>
      </c>
      <c r="BK13" s="39">
        <f>BE13*D13</f>
        <v>0</v>
      </c>
    </row>
    <row r="14" spans="1:63" ht="15.75" thickBot="1">
      <c r="A14" s="46" t="s">
        <v>35</v>
      </c>
      <c r="B14" s="195" t="s">
        <v>53</v>
      </c>
      <c r="C14" s="208" t="s">
        <v>419</v>
      </c>
      <c r="D14" s="6"/>
      <c r="E14" s="126">
        <v>20</v>
      </c>
      <c r="F14" s="126"/>
      <c r="G14" s="72"/>
      <c r="H14" s="72"/>
      <c r="I14" s="125">
        <f t="shared" si="0"/>
        <v>20</v>
      </c>
      <c r="J14" s="91">
        <v>16</v>
      </c>
      <c r="K14" s="125">
        <f t="shared" si="1"/>
        <v>4</v>
      </c>
      <c r="L14" s="190"/>
      <c r="M14" s="190"/>
      <c r="N14" s="190"/>
      <c r="O14" s="186"/>
      <c r="P14" s="190"/>
      <c r="Q14" s="1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X14" s="125">
        <f t="shared" si="2"/>
        <v>20</v>
      </c>
      <c r="AY14" s="196">
        <f t="shared" si="3"/>
        <v>-4</v>
      </c>
      <c r="AZ14" s="9">
        <v>165.31</v>
      </c>
      <c r="BA14" s="15">
        <f t="shared" si="6"/>
        <v>173.57550000000001</v>
      </c>
      <c r="BB14" s="21">
        <f t="shared" si="7"/>
        <v>181.84100000000001</v>
      </c>
      <c r="BC14" s="27">
        <f t="shared" si="8"/>
        <v>190.10649999999998</v>
      </c>
      <c r="BD14" s="33">
        <f t="shared" si="9"/>
        <v>198.37199999999999</v>
      </c>
      <c r="BE14" s="39">
        <f>AZ14*1.25</f>
        <v>206.63749999999999</v>
      </c>
      <c r="BF14" s="9">
        <f t="shared" si="10"/>
        <v>0</v>
      </c>
      <c r="BG14" s="15">
        <f t="shared" si="11"/>
        <v>0</v>
      </c>
      <c r="BH14" s="21">
        <f t="shared" si="12"/>
        <v>0</v>
      </c>
      <c r="BI14" s="27">
        <f t="shared" si="13"/>
        <v>0</v>
      </c>
      <c r="BJ14" s="33">
        <f t="shared" si="14"/>
        <v>0</v>
      </c>
      <c r="BK14" s="39">
        <f>BE14*D14</f>
        <v>0</v>
      </c>
    </row>
    <row r="15" spans="1:63" ht="15.75" thickBot="1">
      <c r="A15" s="46" t="s">
        <v>35</v>
      </c>
      <c r="B15" s="51" t="s">
        <v>54</v>
      </c>
      <c r="C15" s="208" t="s">
        <v>420</v>
      </c>
      <c r="D15" s="6"/>
      <c r="E15" s="126">
        <v>20</v>
      </c>
      <c r="F15" s="126"/>
      <c r="G15" s="72"/>
      <c r="H15" s="72"/>
      <c r="I15" s="125">
        <f t="shared" si="0"/>
        <v>20</v>
      </c>
      <c r="J15" s="91">
        <v>20</v>
      </c>
      <c r="K15" s="125">
        <f t="shared" si="1"/>
        <v>0</v>
      </c>
      <c r="L15" s="190"/>
      <c r="M15" s="190"/>
      <c r="N15" s="190"/>
      <c r="O15" s="186"/>
      <c r="P15" s="190"/>
      <c r="Q15" s="1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X15" s="125">
        <f t="shared" si="2"/>
        <v>20</v>
      </c>
      <c r="AY15" s="125">
        <f t="shared" si="3"/>
        <v>0</v>
      </c>
      <c r="AZ15" s="9">
        <v>56.346874999999997</v>
      </c>
      <c r="BA15" s="15">
        <f t="shared" si="6"/>
        <v>59.164218749999996</v>
      </c>
      <c r="BB15" s="21">
        <f t="shared" si="7"/>
        <v>61.981562500000003</v>
      </c>
      <c r="BC15" s="27">
        <f t="shared" si="8"/>
        <v>64.798906249999987</v>
      </c>
      <c r="BD15" s="33">
        <f t="shared" si="9"/>
        <v>67.616249999999994</v>
      </c>
      <c r="BE15" s="39">
        <f>AZ15*1.25</f>
        <v>70.43359375</v>
      </c>
      <c r="BF15" s="9">
        <f t="shared" si="10"/>
        <v>0</v>
      </c>
      <c r="BG15" s="15">
        <f t="shared" si="11"/>
        <v>0</v>
      </c>
      <c r="BH15" s="21">
        <f t="shared" si="12"/>
        <v>0</v>
      </c>
      <c r="BI15" s="27">
        <f t="shared" si="13"/>
        <v>0</v>
      </c>
      <c r="BJ15" s="33">
        <f t="shared" si="14"/>
        <v>0</v>
      </c>
      <c r="BK15" s="39">
        <f>BE15*D15</f>
        <v>0</v>
      </c>
    </row>
    <row r="16" spans="1:63" ht="15.75" thickBot="1">
      <c r="A16" s="46" t="s">
        <v>35</v>
      </c>
      <c r="B16" s="195" t="s">
        <v>55</v>
      </c>
      <c r="C16" s="208" t="s">
        <v>418</v>
      </c>
      <c r="D16" s="6"/>
      <c r="E16" s="126">
        <v>50</v>
      </c>
      <c r="F16" s="126"/>
      <c r="G16" s="72"/>
      <c r="H16" s="72"/>
      <c r="I16" s="125">
        <f t="shared" si="0"/>
        <v>50</v>
      </c>
      <c r="J16" s="91">
        <v>44</v>
      </c>
      <c r="K16" s="125">
        <f t="shared" si="1"/>
        <v>6</v>
      </c>
      <c r="L16" s="190"/>
      <c r="M16" s="190"/>
      <c r="N16" s="190"/>
      <c r="O16" s="186"/>
      <c r="P16" s="190"/>
      <c r="Q16" s="190"/>
      <c r="R16" s="91"/>
      <c r="S16" s="91"/>
      <c r="T16" s="91"/>
      <c r="U16" s="91"/>
      <c r="V16" s="91"/>
      <c r="W16" s="91"/>
      <c r="X16" s="91">
        <v>1</v>
      </c>
      <c r="Y16" s="91"/>
      <c r="Z16" s="91"/>
      <c r="AA16" s="91"/>
      <c r="AB16" s="91"/>
      <c r="AC16" s="91"/>
      <c r="AD16" s="91"/>
      <c r="AE16" s="91">
        <v>1</v>
      </c>
      <c r="AF16" s="91"/>
      <c r="AG16" s="91"/>
      <c r="AH16" s="91"/>
      <c r="AI16" s="91"/>
      <c r="AJ16" s="91"/>
      <c r="AK16" s="91"/>
      <c r="AL16" s="91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X16" s="125">
        <f t="shared" si="2"/>
        <v>48</v>
      </c>
      <c r="AY16" s="196">
        <f t="shared" si="3"/>
        <v>-4</v>
      </c>
      <c r="AZ16" s="9">
        <v>62.515625</v>
      </c>
      <c r="BA16" s="15">
        <f t="shared" si="6"/>
        <v>65.641406250000003</v>
      </c>
      <c r="BB16" s="21">
        <f t="shared" si="7"/>
        <v>68.767187500000006</v>
      </c>
      <c r="BC16" s="27">
        <f t="shared" si="8"/>
        <v>71.892968749999994</v>
      </c>
      <c r="BD16" s="33">
        <f t="shared" si="9"/>
        <v>75.018749999999997</v>
      </c>
      <c r="BE16" s="39">
        <f>AZ16*1.25</f>
        <v>78.14453125</v>
      </c>
      <c r="BF16" s="9">
        <f t="shared" si="10"/>
        <v>0</v>
      </c>
      <c r="BG16" s="15">
        <f t="shared" si="11"/>
        <v>0</v>
      </c>
      <c r="BH16" s="21">
        <f t="shared" si="12"/>
        <v>0</v>
      </c>
      <c r="BI16" s="27">
        <f t="shared" si="13"/>
        <v>0</v>
      </c>
      <c r="BJ16" s="33">
        <f t="shared" si="14"/>
        <v>0</v>
      </c>
      <c r="BK16" s="39">
        <f>BE16*D16</f>
        <v>0</v>
      </c>
    </row>
    <row r="17" spans="1:63" ht="15.75" thickBot="1">
      <c r="A17" s="46" t="s">
        <v>8</v>
      </c>
      <c r="B17" s="51" t="s">
        <v>86</v>
      </c>
      <c r="C17" s="208" t="s">
        <v>417</v>
      </c>
      <c r="D17" s="6"/>
      <c r="E17" s="126"/>
      <c r="F17" s="126"/>
      <c r="G17" s="72">
        <v>1</v>
      </c>
      <c r="H17" s="72"/>
      <c r="I17" s="125">
        <f t="shared" si="0"/>
        <v>1</v>
      </c>
      <c r="J17" s="80">
        <v>1</v>
      </c>
      <c r="K17" s="125">
        <f t="shared" si="1"/>
        <v>0</v>
      </c>
      <c r="L17" s="190"/>
      <c r="M17" s="190"/>
      <c r="N17" s="190"/>
      <c r="O17" s="186"/>
      <c r="P17" s="190"/>
      <c r="Q17" s="19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X17" s="125">
        <f t="shared" si="2"/>
        <v>1</v>
      </c>
      <c r="AY17" s="125">
        <f t="shared" si="3"/>
        <v>0</v>
      </c>
      <c r="AZ17" s="9"/>
      <c r="BA17" s="15"/>
      <c r="BB17" s="21"/>
      <c r="BC17" s="27"/>
      <c r="BD17" s="33"/>
      <c r="BE17" s="39"/>
      <c r="BF17" s="9"/>
      <c r="BG17" s="15"/>
      <c r="BH17" s="21"/>
      <c r="BI17" s="27"/>
      <c r="BJ17" s="33"/>
      <c r="BK17" s="39"/>
    </row>
    <row r="18" spans="1:63" ht="15.75" thickBot="1">
      <c r="A18" s="2" t="s">
        <v>8</v>
      </c>
      <c r="B18" s="52" t="s">
        <v>40</v>
      </c>
      <c r="C18" s="214"/>
      <c r="D18" s="6"/>
      <c r="E18" s="126"/>
      <c r="F18" s="126"/>
      <c r="G18" s="72"/>
      <c r="H18" s="72"/>
      <c r="I18" s="125">
        <f t="shared" si="0"/>
        <v>0</v>
      </c>
      <c r="J18" s="79">
        <v>0</v>
      </c>
      <c r="K18" s="125">
        <f t="shared" si="1"/>
        <v>0</v>
      </c>
      <c r="L18" s="190"/>
      <c r="M18" s="190"/>
      <c r="N18" s="190"/>
      <c r="O18" s="186"/>
      <c r="P18" s="190"/>
      <c r="Q18" s="190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X18" s="125">
        <f t="shared" si="2"/>
        <v>0</v>
      </c>
      <c r="AY18" s="125">
        <f t="shared" si="3"/>
        <v>0</v>
      </c>
      <c r="AZ18" s="9">
        <v>78.239999999999995</v>
      </c>
      <c r="BA18" s="15">
        <f t="shared" si="6"/>
        <v>82.152000000000001</v>
      </c>
      <c r="BB18" s="21">
        <f t="shared" si="7"/>
        <v>86.064000000000007</v>
      </c>
      <c r="BC18" s="27">
        <f t="shared" si="8"/>
        <v>89.975999999999985</v>
      </c>
      <c r="BD18" s="33">
        <f t="shared" si="9"/>
        <v>93.887999999999991</v>
      </c>
      <c r="BE18" s="39">
        <f>AZ18*1.25</f>
        <v>97.8</v>
      </c>
      <c r="BF18" s="9">
        <f t="shared" si="10"/>
        <v>0</v>
      </c>
      <c r="BG18" s="15">
        <f t="shared" si="11"/>
        <v>0</v>
      </c>
      <c r="BH18" s="21">
        <f t="shared" si="12"/>
        <v>0</v>
      </c>
      <c r="BI18" s="27">
        <f t="shared" si="13"/>
        <v>0</v>
      </c>
      <c r="BJ18" s="33">
        <f t="shared" si="14"/>
        <v>0</v>
      </c>
      <c r="BK18" s="39">
        <f>BE18*D18</f>
        <v>0</v>
      </c>
    </row>
    <row r="19" spans="1:63" ht="15.75" thickBot="1">
      <c r="A19" s="48" t="s">
        <v>83</v>
      </c>
      <c r="B19" s="51" t="s">
        <v>87</v>
      </c>
      <c r="C19" s="208" t="s">
        <v>417</v>
      </c>
      <c r="D19" s="6"/>
      <c r="E19" s="126"/>
      <c r="F19" s="126"/>
      <c r="G19" s="72">
        <v>4</v>
      </c>
      <c r="H19" s="72"/>
      <c r="I19" s="125">
        <f t="shared" si="0"/>
        <v>4</v>
      </c>
      <c r="J19" s="80">
        <v>4</v>
      </c>
      <c r="K19" s="125">
        <f t="shared" si="1"/>
        <v>0</v>
      </c>
      <c r="L19" s="190"/>
      <c r="M19" s="190"/>
      <c r="N19" s="190"/>
      <c r="O19" s="186"/>
      <c r="P19" s="190"/>
      <c r="Q19" s="19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X19" s="125">
        <f t="shared" si="2"/>
        <v>4</v>
      </c>
      <c r="AY19" s="125">
        <f t="shared" si="3"/>
        <v>0</v>
      </c>
      <c r="AZ19" s="9"/>
      <c r="BA19" s="15"/>
      <c r="BB19" s="21"/>
      <c r="BC19" s="27"/>
      <c r="BD19" s="33"/>
      <c r="BE19" s="39"/>
      <c r="BF19" s="9"/>
      <c r="BG19" s="15"/>
      <c r="BH19" s="21"/>
      <c r="BI19" s="27"/>
      <c r="BJ19" s="33"/>
      <c r="BK19" s="39"/>
    </row>
    <row r="20" spans="1:63" ht="15.75" thickBot="1">
      <c r="A20" s="57"/>
      <c r="B20" s="49" t="s">
        <v>92</v>
      </c>
      <c r="C20" s="213"/>
      <c r="D20" s="151"/>
      <c r="E20" s="153"/>
      <c r="F20" s="153"/>
      <c r="G20" s="105"/>
      <c r="H20" s="105"/>
      <c r="I20" s="125">
        <f t="shared" si="0"/>
        <v>0</v>
      </c>
      <c r="J20" s="104"/>
      <c r="K20" s="125">
        <f t="shared" si="1"/>
        <v>0</v>
      </c>
      <c r="L20" s="190"/>
      <c r="M20" s="190"/>
      <c r="N20" s="190"/>
      <c r="O20" s="194"/>
      <c r="P20" s="125"/>
      <c r="Q20" s="125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X20" s="125">
        <f t="shared" si="2"/>
        <v>0</v>
      </c>
      <c r="AY20" s="125">
        <f t="shared" si="3"/>
        <v>0</v>
      </c>
      <c r="AZ20" s="9"/>
      <c r="BA20" s="15"/>
      <c r="BB20" s="21"/>
      <c r="BC20" s="27"/>
      <c r="BD20" s="33"/>
      <c r="BE20" s="39"/>
      <c r="BF20" s="9"/>
      <c r="BG20" s="15"/>
      <c r="BH20" s="21"/>
      <c r="BI20" s="27"/>
      <c r="BJ20" s="33"/>
      <c r="BK20" s="39"/>
    </row>
    <row r="21" spans="1:63" ht="15.75" thickBot="1">
      <c r="A21" s="2" t="s">
        <v>8</v>
      </c>
      <c r="B21" s="51" t="s">
        <v>32</v>
      </c>
      <c r="C21" s="208" t="s">
        <v>417</v>
      </c>
      <c r="D21" s="6"/>
      <c r="E21" s="126"/>
      <c r="F21" s="126"/>
      <c r="G21" s="72">
        <v>20</v>
      </c>
      <c r="H21" s="72"/>
      <c r="I21" s="125">
        <f t="shared" si="0"/>
        <v>20</v>
      </c>
      <c r="J21" s="80">
        <v>20</v>
      </c>
      <c r="K21" s="125">
        <f t="shared" si="1"/>
        <v>0</v>
      </c>
      <c r="L21" s="190"/>
      <c r="M21" s="190"/>
      <c r="N21" s="190"/>
      <c r="O21" s="186"/>
      <c r="P21" s="190"/>
      <c r="Q21" s="190"/>
      <c r="R21" s="80"/>
      <c r="S21" s="80"/>
      <c r="T21" s="80"/>
      <c r="U21" s="80"/>
      <c r="V21" s="80"/>
      <c r="W21" s="80"/>
      <c r="X21" s="80"/>
      <c r="Y21" s="80"/>
      <c r="Z21" s="80">
        <v>7</v>
      </c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30"/>
      <c r="AN21" s="230"/>
      <c r="AO21" s="230">
        <v>1</v>
      </c>
      <c r="AP21" s="230"/>
      <c r="AQ21" s="230"/>
      <c r="AR21" s="230"/>
      <c r="AS21" s="230"/>
      <c r="AT21" s="230"/>
      <c r="AU21" s="230"/>
      <c r="AV21" s="230"/>
      <c r="AX21" s="125">
        <f t="shared" si="2"/>
        <v>12</v>
      </c>
      <c r="AY21" s="125">
        <f t="shared" si="3"/>
        <v>8</v>
      </c>
      <c r="AZ21" s="9">
        <v>41.02</v>
      </c>
      <c r="BA21" s="15">
        <f t="shared" si="6"/>
        <v>43.071000000000005</v>
      </c>
      <c r="BB21" s="21">
        <f t="shared" si="7"/>
        <v>45.122000000000007</v>
      </c>
      <c r="BC21" s="27">
        <f t="shared" si="8"/>
        <v>47.173000000000002</v>
      </c>
      <c r="BD21" s="33">
        <f t="shared" si="9"/>
        <v>49.224000000000004</v>
      </c>
      <c r="BE21" s="39">
        <f t="shared" ref="BE21:BE28" si="15">AZ21*1.25</f>
        <v>51.275000000000006</v>
      </c>
      <c r="BF21" s="9">
        <f t="shared" si="10"/>
        <v>0</v>
      </c>
      <c r="BG21" s="15">
        <f t="shared" si="11"/>
        <v>0</v>
      </c>
      <c r="BH21" s="21">
        <f t="shared" si="12"/>
        <v>0</v>
      </c>
      <c r="BI21" s="27">
        <f t="shared" si="13"/>
        <v>0</v>
      </c>
      <c r="BJ21" s="33">
        <f t="shared" si="14"/>
        <v>0</v>
      </c>
      <c r="BK21" s="39">
        <f t="shared" ref="BK21:BK28" si="16">BE21*D21</f>
        <v>0</v>
      </c>
    </row>
    <row r="22" spans="1:63" ht="15.75" thickBot="1">
      <c r="A22" s="2" t="s">
        <v>8</v>
      </c>
      <c r="B22" s="51" t="s">
        <v>88</v>
      </c>
      <c r="C22" s="208" t="s">
        <v>417</v>
      </c>
      <c r="D22" s="6"/>
      <c r="E22" s="126"/>
      <c r="F22" s="126"/>
      <c r="G22" s="72">
        <v>20</v>
      </c>
      <c r="H22" s="72"/>
      <c r="I22" s="125">
        <f t="shared" si="0"/>
        <v>20</v>
      </c>
      <c r="J22" s="80">
        <v>20</v>
      </c>
      <c r="K22" s="125">
        <f t="shared" si="1"/>
        <v>0</v>
      </c>
      <c r="L22" s="190"/>
      <c r="M22" s="190">
        <v>1</v>
      </c>
      <c r="N22" s="190"/>
      <c r="O22" s="186"/>
      <c r="P22" s="190"/>
      <c r="Q22" s="19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>
        <v>1</v>
      </c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X22" s="125">
        <f t="shared" si="2"/>
        <v>18</v>
      </c>
      <c r="AY22" s="125">
        <f t="shared" si="3"/>
        <v>2</v>
      </c>
      <c r="AZ22" s="9">
        <v>43.26</v>
      </c>
      <c r="BA22" s="15">
        <f t="shared" si="6"/>
        <v>45.423000000000002</v>
      </c>
      <c r="BB22" s="21">
        <f t="shared" si="7"/>
        <v>47.585999999999999</v>
      </c>
      <c r="BC22" s="27">
        <f t="shared" si="8"/>
        <v>49.748999999999995</v>
      </c>
      <c r="BD22" s="33">
        <f t="shared" si="9"/>
        <v>51.911999999999999</v>
      </c>
      <c r="BE22" s="39">
        <f t="shared" si="15"/>
        <v>54.074999999999996</v>
      </c>
      <c r="BF22" s="9">
        <f t="shared" si="10"/>
        <v>0</v>
      </c>
      <c r="BG22" s="15">
        <f t="shared" si="11"/>
        <v>0</v>
      </c>
      <c r="BH22" s="21">
        <f t="shared" si="12"/>
        <v>0</v>
      </c>
      <c r="BI22" s="27">
        <f t="shared" si="13"/>
        <v>0</v>
      </c>
      <c r="BJ22" s="33">
        <f>$M22*BD22</f>
        <v>51.911999999999999</v>
      </c>
      <c r="BK22" s="39">
        <f t="shared" si="16"/>
        <v>0</v>
      </c>
    </row>
    <row r="23" spans="1:63" ht="18.75" thickBot="1">
      <c r="A23" s="46" t="s">
        <v>35</v>
      </c>
      <c r="B23" s="195" t="s">
        <v>56</v>
      </c>
      <c r="C23" s="208" t="s">
        <v>421</v>
      </c>
      <c r="D23" s="6"/>
      <c r="E23" s="126">
        <v>312</v>
      </c>
      <c r="F23" s="126"/>
      <c r="G23" s="72"/>
      <c r="H23" s="72"/>
      <c r="I23" s="125">
        <f t="shared" si="0"/>
        <v>312</v>
      </c>
      <c r="J23" s="91">
        <v>296</v>
      </c>
      <c r="K23" s="125">
        <f t="shared" si="1"/>
        <v>16</v>
      </c>
      <c r="L23" s="190"/>
      <c r="M23" s="190"/>
      <c r="N23" s="190"/>
      <c r="O23" s="186"/>
      <c r="P23" s="190"/>
      <c r="Q23" s="1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>
        <v>5</v>
      </c>
      <c r="AE23" s="91"/>
      <c r="AF23" s="91"/>
      <c r="AG23" s="91"/>
      <c r="AH23" s="91"/>
      <c r="AI23" s="91"/>
      <c r="AJ23" s="91"/>
      <c r="AK23" s="91"/>
      <c r="AL23" s="91"/>
      <c r="AM23" s="229"/>
      <c r="AN23" s="229"/>
      <c r="AO23" s="229"/>
      <c r="AP23" s="229"/>
      <c r="AQ23" s="229">
        <v>1</v>
      </c>
      <c r="AR23" s="229"/>
      <c r="AS23" s="229"/>
      <c r="AT23" s="229"/>
      <c r="AU23" s="229"/>
      <c r="AV23" s="229"/>
      <c r="AX23" s="125">
        <f t="shared" si="2"/>
        <v>306</v>
      </c>
      <c r="AY23" s="196">
        <f t="shared" si="3"/>
        <v>-10</v>
      </c>
      <c r="AZ23" s="9">
        <v>34.94</v>
      </c>
      <c r="BA23" s="15">
        <f t="shared" si="6"/>
        <v>36.686999999999998</v>
      </c>
      <c r="BB23" s="21">
        <f t="shared" si="7"/>
        <v>38.433999999999997</v>
      </c>
      <c r="BC23" s="27">
        <f t="shared" si="8"/>
        <v>40.180999999999997</v>
      </c>
      <c r="BD23" s="33">
        <f t="shared" si="9"/>
        <v>41.927999999999997</v>
      </c>
      <c r="BE23" s="39">
        <f t="shared" si="15"/>
        <v>43.674999999999997</v>
      </c>
      <c r="BF23" s="9">
        <f t="shared" si="10"/>
        <v>0</v>
      </c>
      <c r="BG23" s="15">
        <f t="shared" si="11"/>
        <v>0</v>
      </c>
      <c r="BH23" s="21">
        <f t="shared" si="12"/>
        <v>0</v>
      </c>
      <c r="BI23" s="27">
        <f t="shared" si="13"/>
        <v>0</v>
      </c>
      <c r="BJ23" s="33">
        <f t="shared" si="14"/>
        <v>0</v>
      </c>
      <c r="BK23" s="39">
        <f t="shared" si="16"/>
        <v>0</v>
      </c>
    </row>
    <row r="24" spans="1:63" ht="16.5" thickBot="1">
      <c r="A24" s="46" t="s">
        <v>35</v>
      </c>
      <c r="B24" s="195" t="s">
        <v>57</v>
      </c>
      <c r="C24" s="208" t="s">
        <v>422</v>
      </c>
      <c r="D24" s="6"/>
      <c r="E24" s="126">
        <v>48</v>
      </c>
      <c r="F24" s="126"/>
      <c r="G24" s="72"/>
      <c r="H24" s="72"/>
      <c r="I24" s="125">
        <f t="shared" si="0"/>
        <v>48</v>
      </c>
      <c r="J24" s="91">
        <v>40</v>
      </c>
      <c r="K24" s="125">
        <f t="shared" si="1"/>
        <v>8</v>
      </c>
      <c r="L24" s="190"/>
      <c r="M24" s="190"/>
      <c r="N24" s="190"/>
      <c r="O24" s="186"/>
      <c r="P24" s="190"/>
      <c r="Q24" s="1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>
        <v>1</v>
      </c>
      <c r="AE24" s="91">
        <v>1</v>
      </c>
      <c r="AF24" s="91"/>
      <c r="AG24" s="91"/>
      <c r="AH24" s="91"/>
      <c r="AI24" s="91"/>
      <c r="AJ24" s="91"/>
      <c r="AK24" s="91"/>
      <c r="AL24" s="91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X24" s="125">
        <f t="shared" si="2"/>
        <v>46</v>
      </c>
      <c r="AY24" s="196">
        <f t="shared" si="3"/>
        <v>-6</v>
      </c>
      <c r="AZ24" s="9">
        <v>38.5</v>
      </c>
      <c r="BA24" s="15">
        <f t="shared" si="6"/>
        <v>40.425000000000004</v>
      </c>
      <c r="BB24" s="21">
        <f t="shared" si="7"/>
        <v>42.35</v>
      </c>
      <c r="BC24" s="27">
        <f t="shared" si="8"/>
        <v>44.274999999999999</v>
      </c>
      <c r="BD24" s="33">
        <f t="shared" si="9"/>
        <v>46.199999999999996</v>
      </c>
      <c r="BE24" s="39">
        <f t="shared" si="15"/>
        <v>48.125</v>
      </c>
      <c r="BF24" s="9">
        <f t="shared" si="10"/>
        <v>0</v>
      </c>
      <c r="BG24" s="15">
        <f t="shared" si="11"/>
        <v>0</v>
      </c>
      <c r="BH24" s="21">
        <f t="shared" si="12"/>
        <v>0</v>
      </c>
      <c r="BI24" s="27">
        <f t="shared" si="13"/>
        <v>0</v>
      </c>
      <c r="BJ24" s="33">
        <f t="shared" si="14"/>
        <v>0</v>
      </c>
      <c r="BK24" s="39">
        <f t="shared" si="16"/>
        <v>0</v>
      </c>
    </row>
    <row r="25" spans="1:63" ht="16.5" thickBot="1">
      <c r="A25" s="46" t="s">
        <v>35</v>
      </c>
      <c r="B25" s="195" t="s">
        <v>58</v>
      </c>
      <c r="C25" s="208" t="s">
        <v>422</v>
      </c>
      <c r="D25" s="6"/>
      <c r="E25" s="126">
        <v>120</v>
      </c>
      <c r="F25" s="126"/>
      <c r="G25" s="72"/>
      <c r="H25" s="72"/>
      <c r="I25" s="125">
        <f t="shared" si="0"/>
        <v>120</v>
      </c>
      <c r="J25" s="91">
        <v>101</v>
      </c>
      <c r="K25" s="125">
        <f t="shared" si="1"/>
        <v>19</v>
      </c>
      <c r="L25" s="190"/>
      <c r="M25" s="190"/>
      <c r="N25" s="190"/>
      <c r="O25" s="186"/>
      <c r="P25" s="190">
        <v>2</v>
      </c>
      <c r="Q25" s="190"/>
      <c r="R25" s="91"/>
      <c r="S25" s="91"/>
      <c r="T25" s="91"/>
      <c r="U25" s="91">
        <v>2</v>
      </c>
      <c r="V25" s="91"/>
      <c r="W25" s="91"/>
      <c r="X25" s="91">
        <v>8</v>
      </c>
      <c r="Y25" s="91"/>
      <c r="Z25" s="91"/>
      <c r="AA25" s="91"/>
      <c r="AB25" s="91"/>
      <c r="AC25" s="91"/>
      <c r="AD25" s="91"/>
      <c r="AE25" s="91">
        <v>5</v>
      </c>
      <c r="AF25" s="91"/>
      <c r="AG25" s="91"/>
      <c r="AH25" s="91"/>
      <c r="AI25" s="91"/>
      <c r="AJ25" s="91">
        <v>1</v>
      </c>
      <c r="AK25" s="91"/>
      <c r="AL25" s="91"/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X25" s="125">
        <f t="shared" si="2"/>
        <v>102</v>
      </c>
      <c r="AY25" s="196">
        <f t="shared" si="3"/>
        <v>-1</v>
      </c>
      <c r="AZ25" s="9">
        <v>34.94</v>
      </c>
      <c r="BA25" s="15">
        <f t="shared" si="6"/>
        <v>36.686999999999998</v>
      </c>
      <c r="BB25" s="21">
        <f t="shared" si="7"/>
        <v>38.433999999999997</v>
      </c>
      <c r="BC25" s="27">
        <f t="shared" si="8"/>
        <v>40.180999999999997</v>
      </c>
      <c r="BD25" s="33">
        <f t="shared" si="9"/>
        <v>41.927999999999997</v>
      </c>
      <c r="BE25" s="39">
        <f t="shared" si="15"/>
        <v>43.674999999999997</v>
      </c>
      <c r="BF25" s="9">
        <f t="shared" si="10"/>
        <v>0</v>
      </c>
      <c r="BG25" s="15">
        <f t="shared" si="11"/>
        <v>0</v>
      </c>
      <c r="BH25" s="21">
        <f t="shared" si="12"/>
        <v>0</v>
      </c>
      <c r="BI25" s="27">
        <f t="shared" si="13"/>
        <v>0</v>
      </c>
      <c r="BJ25" s="33">
        <f t="shared" si="14"/>
        <v>0</v>
      </c>
      <c r="BK25" s="39">
        <f t="shared" si="16"/>
        <v>0</v>
      </c>
    </row>
    <row r="26" spans="1:63" ht="16.5" thickBot="1">
      <c r="A26" s="46" t="s">
        <v>35</v>
      </c>
      <c r="B26" s="195" t="s">
        <v>59</v>
      </c>
      <c r="C26" s="208" t="s">
        <v>422</v>
      </c>
      <c r="D26" s="6"/>
      <c r="E26" s="126">
        <v>48</v>
      </c>
      <c r="F26" s="126"/>
      <c r="G26" s="72"/>
      <c r="H26" s="72"/>
      <c r="I26" s="125">
        <f t="shared" si="0"/>
        <v>48</v>
      </c>
      <c r="J26" s="91">
        <v>45</v>
      </c>
      <c r="K26" s="125">
        <f t="shared" si="1"/>
        <v>3</v>
      </c>
      <c r="L26" s="190"/>
      <c r="M26" s="190"/>
      <c r="N26" s="190"/>
      <c r="O26" s="186"/>
      <c r="P26" s="190"/>
      <c r="Q26" s="1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229"/>
      <c r="AN26" s="229"/>
      <c r="AO26" s="229"/>
      <c r="AP26" s="229"/>
      <c r="AQ26" s="229"/>
      <c r="AR26" s="229"/>
      <c r="AS26" s="229"/>
      <c r="AT26" s="229"/>
      <c r="AU26" s="229">
        <v>1</v>
      </c>
      <c r="AV26" s="229"/>
      <c r="AX26" s="125">
        <f t="shared" si="2"/>
        <v>47</v>
      </c>
      <c r="AY26" s="196">
        <f t="shared" si="3"/>
        <v>-2</v>
      </c>
      <c r="AZ26" s="9">
        <v>38.5</v>
      </c>
      <c r="BA26" s="15">
        <f t="shared" si="6"/>
        <v>40.425000000000004</v>
      </c>
      <c r="BB26" s="21">
        <f t="shared" si="7"/>
        <v>42.35</v>
      </c>
      <c r="BC26" s="27">
        <f t="shared" si="8"/>
        <v>44.274999999999999</v>
      </c>
      <c r="BD26" s="33">
        <f t="shared" si="9"/>
        <v>46.199999999999996</v>
      </c>
      <c r="BE26" s="39">
        <f t="shared" si="15"/>
        <v>48.125</v>
      </c>
      <c r="BF26" s="9">
        <f t="shared" si="10"/>
        <v>0</v>
      </c>
      <c r="BG26" s="15">
        <f t="shared" si="11"/>
        <v>0</v>
      </c>
      <c r="BH26" s="21">
        <f t="shared" si="12"/>
        <v>0</v>
      </c>
      <c r="BI26" s="27">
        <f t="shared" si="13"/>
        <v>0</v>
      </c>
      <c r="BJ26" s="33">
        <f t="shared" si="14"/>
        <v>0</v>
      </c>
      <c r="BK26" s="39">
        <f t="shared" si="16"/>
        <v>0</v>
      </c>
    </row>
    <row r="27" spans="1:63" ht="15.75" thickBot="1">
      <c r="A27" s="46" t="s">
        <v>35</v>
      </c>
      <c r="B27" s="195" t="s">
        <v>39</v>
      </c>
      <c r="C27" s="208" t="s">
        <v>438</v>
      </c>
      <c r="D27" s="6"/>
      <c r="E27" s="126">
        <v>10</v>
      </c>
      <c r="F27" s="126"/>
      <c r="G27" s="72"/>
      <c r="H27" s="72"/>
      <c r="I27" s="125">
        <f t="shared" si="0"/>
        <v>10</v>
      </c>
      <c r="J27" s="91" t="s">
        <v>150</v>
      </c>
      <c r="K27" s="125">
        <f t="shared" si="1"/>
        <v>2</v>
      </c>
      <c r="L27" s="190"/>
      <c r="M27" s="190"/>
      <c r="N27" s="190"/>
      <c r="O27" s="186"/>
      <c r="P27" s="190"/>
      <c r="Q27" s="1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229"/>
      <c r="AN27" s="229"/>
      <c r="AO27" s="229"/>
      <c r="AP27" s="229"/>
      <c r="AQ27" s="229"/>
      <c r="AR27" s="229"/>
      <c r="AS27" s="229"/>
      <c r="AT27" s="229"/>
      <c r="AU27" s="229"/>
      <c r="AV27" s="229"/>
      <c r="AX27" s="125">
        <f t="shared" si="2"/>
        <v>10</v>
      </c>
      <c r="AY27" s="196">
        <f t="shared" si="3"/>
        <v>-2</v>
      </c>
      <c r="AZ27" s="9">
        <v>7.5</v>
      </c>
      <c r="BA27" s="15">
        <f t="shared" si="6"/>
        <v>7.875</v>
      </c>
      <c r="BB27" s="21">
        <f t="shared" si="7"/>
        <v>8.25</v>
      </c>
      <c r="BC27" s="27">
        <f t="shared" si="8"/>
        <v>8.625</v>
      </c>
      <c r="BD27" s="33">
        <f t="shared" si="9"/>
        <v>9</v>
      </c>
      <c r="BE27" s="39">
        <f t="shared" si="15"/>
        <v>9.375</v>
      </c>
      <c r="BF27" s="9">
        <f t="shared" si="10"/>
        <v>0</v>
      </c>
      <c r="BG27" s="15">
        <f t="shared" si="11"/>
        <v>0</v>
      </c>
      <c r="BH27" s="21">
        <f t="shared" si="12"/>
        <v>0</v>
      </c>
      <c r="BI27" s="27">
        <f t="shared" si="13"/>
        <v>0</v>
      </c>
      <c r="BJ27" s="33">
        <f t="shared" si="14"/>
        <v>0</v>
      </c>
      <c r="BK27" s="39">
        <f t="shared" si="16"/>
        <v>0</v>
      </c>
    </row>
    <row r="28" spans="1:63" ht="15.75" thickBot="1">
      <c r="A28" s="2" t="s">
        <v>8</v>
      </c>
      <c r="B28" s="51" t="s">
        <v>33</v>
      </c>
      <c r="C28" s="208" t="s">
        <v>417</v>
      </c>
      <c r="D28" s="6"/>
      <c r="E28" s="126"/>
      <c r="F28" s="126"/>
      <c r="G28" s="72">
        <v>1</v>
      </c>
      <c r="H28" s="72"/>
      <c r="I28" s="125">
        <f t="shared" si="0"/>
        <v>1</v>
      </c>
      <c r="J28" s="80">
        <v>1</v>
      </c>
      <c r="K28" s="125">
        <f t="shared" si="1"/>
        <v>0</v>
      </c>
      <c r="L28" s="190"/>
      <c r="M28" s="190"/>
      <c r="N28" s="190"/>
      <c r="O28" s="186"/>
      <c r="P28" s="190"/>
      <c r="Q28" s="19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X28" s="125">
        <f t="shared" si="2"/>
        <v>1</v>
      </c>
      <c r="AY28" s="125">
        <f t="shared" si="3"/>
        <v>0</v>
      </c>
      <c r="AZ28" s="9">
        <v>170.44</v>
      </c>
      <c r="BA28" s="15">
        <f t="shared" si="6"/>
        <v>178.96200000000002</v>
      </c>
      <c r="BB28" s="21">
        <f t="shared" si="7"/>
        <v>187.48400000000001</v>
      </c>
      <c r="BC28" s="27">
        <f t="shared" si="8"/>
        <v>196.00599999999997</v>
      </c>
      <c r="BD28" s="33">
        <f t="shared" si="9"/>
        <v>204.52799999999999</v>
      </c>
      <c r="BE28" s="39">
        <f t="shared" si="15"/>
        <v>213.05</v>
      </c>
      <c r="BF28" s="9">
        <f t="shared" si="10"/>
        <v>0</v>
      </c>
      <c r="BG28" s="15">
        <f t="shared" si="11"/>
        <v>0</v>
      </c>
      <c r="BH28" s="21">
        <f t="shared" si="12"/>
        <v>0</v>
      </c>
      <c r="BI28" s="27">
        <f t="shared" si="13"/>
        <v>0</v>
      </c>
      <c r="BJ28" s="33">
        <f t="shared" si="14"/>
        <v>0</v>
      </c>
      <c r="BK28" s="39">
        <f t="shared" si="16"/>
        <v>0</v>
      </c>
    </row>
    <row r="29" spans="1:63" ht="15.75" thickBot="1">
      <c r="A29" s="2" t="s">
        <v>8</v>
      </c>
      <c r="B29" s="53" t="s">
        <v>89</v>
      </c>
      <c r="C29" s="208" t="s">
        <v>417</v>
      </c>
      <c r="D29" s="6"/>
      <c r="E29" s="126"/>
      <c r="F29" s="126"/>
      <c r="G29" s="72">
        <v>9</v>
      </c>
      <c r="H29" s="72"/>
      <c r="I29" s="125">
        <f t="shared" si="0"/>
        <v>9</v>
      </c>
      <c r="J29" s="80">
        <v>9</v>
      </c>
      <c r="K29" s="125">
        <f t="shared" si="1"/>
        <v>0</v>
      </c>
      <c r="L29" s="190"/>
      <c r="M29" s="190"/>
      <c r="N29" s="190"/>
      <c r="O29" s="186"/>
      <c r="P29" s="190"/>
      <c r="Q29" s="19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X29" s="125">
        <f t="shared" si="2"/>
        <v>9</v>
      </c>
      <c r="AY29" s="125">
        <f t="shared" si="3"/>
        <v>0</v>
      </c>
      <c r="AZ29" s="9"/>
      <c r="BA29" s="15"/>
      <c r="BB29" s="21"/>
      <c r="BC29" s="27"/>
      <c r="BD29" s="33"/>
      <c r="BE29" s="39"/>
      <c r="BF29" s="9"/>
      <c r="BG29" s="15"/>
      <c r="BH29" s="21"/>
      <c r="BI29" s="27"/>
      <c r="BJ29" s="33"/>
      <c r="BK29" s="39"/>
    </row>
    <row r="30" spans="1:63" ht="15.75" thickBot="1">
      <c r="A30" s="2" t="s">
        <v>8</v>
      </c>
      <c r="B30" s="53" t="s">
        <v>90</v>
      </c>
      <c r="C30" s="208" t="s">
        <v>417</v>
      </c>
      <c r="D30" s="6"/>
      <c r="E30" s="126"/>
      <c r="F30" s="126"/>
      <c r="G30" s="72">
        <v>4</v>
      </c>
      <c r="H30" s="72"/>
      <c r="I30" s="125">
        <f t="shared" si="0"/>
        <v>4</v>
      </c>
      <c r="J30" s="80">
        <v>4</v>
      </c>
      <c r="K30" s="125">
        <f t="shared" si="1"/>
        <v>0</v>
      </c>
      <c r="L30" s="190"/>
      <c r="M30" s="190"/>
      <c r="N30" s="190"/>
      <c r="O30" s="186"/>
      <c r="P30" s="190"/>
      <c r="Q30" s="19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X30" s="125">
        <f t="shared" si="2"/>
        <v>4</v>
      </c>
      <c r="AY30" s="125">
        <f t="shared" si="3"/>
        <v>0</v>
      </c>
      <c r="AZ30" s="9"/>
      <c r="BA30" s="15"/>
      <c r="BB30" s="21"/>
      <c r="BC30" s="27"/>
      <c r="BD30" s="33"/>
      <c r="BE30" s="39"/>
      <c r="BF30" s="9"/>
      <c r="BG30" s="15"/>
      <c r="BH30" s="21"/>
      <c r="BI30" s="27"/>
      <c r="BJ30" s="33"/>
      <c r="BK30" s="39"/>
    </row>
    <row r="31" spans="1:63" ht="15.75" thickBot="1">
      <c r="A31" s="2" t="s">
        <v>8</v>
      </c>
      <c r="B31" s="53" t="s">
        <v>91</v>
      </c>
      <c r="C31" s="208" t="s">
        <v>417</v>
      </c>
      <c r="D31" s="6"/>
      <c r="E31" s="126"/>
      <c r="F31" s="126"/>
      <c r="G31" s="72">
        <v>2</v>
      </c>
      <c r="H31" s="72"/>
      <c r="I31" s="125">
        <f t="shared" si="0"/>
        <v>2</v>
      </c>
      <c r="J31" s="80">
        <v>2</v>
      </c>
      <c r="K31" s="125">
        <f t="shared" si="1"/>
        <v>0</v>
      </c>
      <c r="L31" s="190"/>
      <c r="M31" s="190"/>
      <c r="N31" s="190"/>
      <c r="O31" s="186"/>
      <c r="P31" s="190"/>
      <c r="Q31" s="19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X31" s="125">
        <f t="shared" si="2"/>
        <v>2</v>
      </c>
      <c r="AY31" s="125">
        <f t="shared" si="3"/>
        <v>0</v>
      </c>
      <c r="AZ31" s="9"/>
      <c r="BA31" s="15"/>
      <c r="BB31" s="21"/>
      <c r="BC31" s="27"/>
      <c r="BD31" s="33"/>
      <c r="BE31" s="39"/>
      <c r="BF31" s="9"/>
      <c r="BG31" s="15"/>
      <c r="BH31" s="21"/>
      <c r="BI31" s="27"/>
      <c r="BJ31" s="33"/>
      <c r="BK31" s="39"/>
    </row>
    <row r="32" spans="1:63" ht="14.25" customHeight="1" thickBot="1">
      <c r="A32" s="58"/>
      <c r="B32" s="49" t="s">
        <v>93</v>
      </c>
      <c r="C32" s="213"/>
      <c r="D32" s="151"/>
      <c r="E32" s="153"/>
      <c r="F32" s="153"/>
      <c r="G32" s="105"/>
      <c r="H32" s="105"/>
      <c r="I32" s="125">
        <f t="shared" si="0"/>
        <v>0</v>
      </c>
      <c r="J32" s="104"/>
      <c r="K32" s="125">
        <f t="shared" si="1"/>
        <v>0</v>
      </c>
      <c r="L32" s="190"/>
      <c r="M32" s="190"/>
      <c r="N32" s="190"/>
      <c r="O32" s="194"/>
      <c r="P32" s="125"/>
      <c r="Q32" s="125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X32" s="125">
        <f t="shared" si="2"/>
        <v>0</v>
      </c>
      <c r="AY32" s="125">
        <f t="shared" si="3"/>
        <v>0</v>
      </c>
      <c r="AZ32" s="9"/>
      <c r="BA32" s="15"/>
      <c r="BB32" s="21"/>
      <c r="BC32" s="27"/>
      <c r="BD32" s="33"/>
      <c r="BE32" s="39"/>
      <c r="BF32" s="9"/>
      <c r="BG32" s="15"/>
      <c r="BH32" s="21"/>
      <c r="BI32" s="27"/>
      <c r="BJ32" s="33"/>
      <c r="BK32" s="39"/>
    </row>
    <row r="33" spans="1:63" ht="15.75" thickBot="1">
      <c r="A33" s="47" t="s">
        <v>36</v>
      </c>
      <c r="B33" s="52" t="s">
        <v>475</v>
      </c>
      <c r="C33" s="214"/>
      <c r="D33" s="6"/>
      <c r="E33" s="126">
        <v>0</v>
      </c>
      <c r="F33" s="126"/>
      <c r="G33" s="72"/>
      <c r="H33" s="72"/>
      <c r="I33" s="125">
        <f t="shared" si="0"/>
        <v>0</v>
      </c>
      <c r="J33" s="79">
        <v>0</v>
      </c>
      <c r="K33" s="125">
        <f t="shared" si="1"/>
        <v>0</v>
      </c>
      <c r="L33" s="190"/>
      <c r="M33" s="190"/>
      <c r="N33" s="190"/>
      <c r="O33" s="186"/>
      <c r="P33" s="190"/>
      <c r="Q33" s="190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X33" s="125">
        <f t="shared" si="2"/>
        <v>0</v>
      </c>
      <c r="AY33" s="125">
        <f t="shared" si="3"/>
        <v>0</v>
      </c>
      <c r="AZ33" s="9">
        <v>1.2598781249999997</v>
      </c>
      <c r="BA33" s="15">
        <f t="shared" si="6"/>
        <v>1.3228720312499997</v>
      </c>
      <c r="BB33" s="21">
        <f t="shared" si="7"/>
        <v>1.3858659374999998</v>
      </c>
      <c r="BC33" s="27">
        <f t="shared" si="8"/>
        <v>1.4488598437499995</v>
      </c>
      <c r="BD33" s="33">
        <f t="shared" si="9"/>
        <v>1.5118537499999996</v>
      </c>
      <c r="BE33" s="39">
        <f t="shared" ref="BE33:BE76" si="17">AZ33*1.25</f>
        <v>1.5748476562499998</v>
      </c>
      <c r="BF33" s="9">
        <f t="shared" si="10"/>
        <v>0</v>
      </c>
      <c r="BG33" s="15">
        <f t="shared" si="11"/>
        <v>0</v>
      </c>
      <c r="BH33" s="21">
        <f t="shared" si="12"/>
        <v>0</v>
      </c>
      <c r="BI33" s="27">
        <f t="shared" si="13"/>
        <v>0</v>
      </c>
      <c r="BJ33" s="33">
        <f t="shared" si="14"/>
        <v>0</v>
      </c>
      <c r="BK33" s="39">
        <f t="shared" ref="BK33:BK76" si="18">BE33*D33</f>
        <v>0</v>
      </c>
    </row>
    <row r="34" spans="1:63" ht="15.75" thickBot="1">
      <c r="A34" s="47" t="s">
        <v>36</v>
      </c>
      <c r="B34" s="195" t="s">
        <v>290</v>
      </c>
      <c r="C34" s="208" t="s">
        <v>424</v>
      </c>
      <c r="D34" s="6"/>
      <c r="E34" s="126">
        <v>160</v>
      </c>
      <c r="F34" s="126"/>
      <c r="G34" s="72"/>
      <c r="H34" s="72"/>
      <c r="I34" s="125">
        <f t="shared" si="0"/>
        <v>160</v>
      </c>
      <c r="J34" s="91">
        <v>151</v>
      </c>
      <c r="K34" s="125">
        <f t="shared" si="1"/>
        <v>9</v>
      </c>
      <c r="L34" s="190"/>
      <c r="M34" s="190"/>
      <c r="N34" s="190"/>
      <c r="O34" s="186"/>
      <c r="P34" s="190"/>
      <c r="Q34" s="190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229"/>
      <c r="AN34" s="229"/>
      <c r="AO34" s="229"/>
      <c r="AP34" s="229"/>
      <c r="AQ34" s="229"/>
      <c r="AR34" s="229"/>
      <c r="AS34" s="229">
        <v>1</v>
      </c>
      <c r="AT34" s="229"/>
      <c r="AU34" s="229"/>
      <c r="AV34" s="229"/>
      <c r="AX34" s="125">
        <f t="shared" si="2"/>
        <v>159</v>
      </c>
      <c r="AY34" s="196">
        <f t="shared" si="3"/>
        <v>-8</v>
      </c>
      <c r="AZ34" s="9">
        <v>1.2598781249999997</v>
      </c>
      <c r="BA34" s="15">
        <f t="shared" si="6"/>
        <v>1.3228720312499997</v>
      </c>
      <c r="BB34" s="21">
        <f t="shared" si="7"/>
        <v>1.3858659374999998</v>
      </c>
      <c r="BC34" s="27">
        <f t="shared" si="8"/>
        <v>1.4488598437499995</v>
      </c>
      <c r="BD34" s="33">
        <f t="shared" si="9"/>
        <v>1.5118537499999996</v>
      </c>
      <c r="BE34" s="39">
        <f t="shared" si="17"/>
        <v>1.5748476562499998</v>
      </c>
      <c r="BF34" s="9">
        <f t="shared" si="10"/>
        <v>0</v>
      </c>
      <c r="BG34" s="15">
        <f t="shared" si="11"/>
        <v>0</v>
      </c>
      <c r="BH34" s="21">
        <f t="shared" si="12"/>
        <v>0</v>
      </c>
      <c r="BI34" s="27">
        <f t="shared" si="13"/>
        <v>0</v>
      </c>
      <c r="BJ34" s="33">
        <f t="shared" si="14"/>
        <v>0</v>
      </c>
      <c r="BK34" s="39">
        <f t="shared" si="18"/>
        <v>0</v>
      </c>
    </row>
    <row r="35" spans="1:63" ht="15.75" thickBot="1">
      <c r="A35" s="47" t="s">
        <v>36</v>
      </c>
      <c r="B35" s="51" t="s">
        <v>291</v>
      </c>
      <c r="C35" s="208" t="s">
        <v>425</v>
      </c>
      <c r="D35" s="6"/>
      <c r="E35" s="126">
        <v>150</v>
      </c>
      <c r="F35" s="126"/>
      <c r="G35" s="72"/>
      <c r="H35" s="72"/>
      <c r="I35" s="125">
        <f t="shared" si="0"/>
        <v>150</v>
      </c>
      <c r="J35" s="91">
        <v>125</v>
      </c>
      <c r="K35" s="125">
        <f t="shared" si="1"/>
        <v>25</v>
      </c>
      <c r="L35" s="190"/>
      <c r="M35" s="190"/>
      <c r="N35" s="190"/>
      <c r="O35" s="186"/>
      <c r="P35" s="190"/>
      <c r="Q35" s="190"/>
      <c r="R35" s="91"/>
      <c r="S35" s="91"/>
      <c r="T35" s="91"/>
      <c r="U35" s="91"/>
      <c r="V35" s="91"/>
      <c r="W35" s="91"/>
      <c r="X35" s="91">
        <v>11</v>
      </c>
      <c r="Y35" s="91">
        <v>5</v>
      </c>
      <c r="Z35" s="91"/>
      <c r="AA35" s="91"/>
      <c r="AB35" s="91"/>
      <c r="AC35" s="91"/>
      <c r="AD35" s="91">
        <v>7</v>
      </c>
      <c r="AE35" s="91">
        <v>5</v>
      </c>
      <c r="AF35" s="91"/>
      <c r="AG35" s="91"/>
      <c r="AH35" s="91"/>
      <c r="AI35" s="91"/>
      <c r="AJ35" s="91"/>
      <c r="AK35" s="91"/>
      <c r="AL35" s="91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X35" s="125">
        <f t="shared" si="2"/>
        <v>122</v>
      </c>
      <c r="AY35" s="125">
        <f t="shared" si="3"/>
        <v>3</v>
      </c>
      <c r="AZ35" s="9">
        <v>1.2598781249999997</v>
      </c>
      <c r="BA35" s="15">
        <f t="shared" si="6"/>
        <v>1.3228720312499997</v>
      </c>
      <c r="BB35" s="21">
        <f t="shared" si="7"/>
        <v>1.3858659374999998</v>
      </c>
      <c r="BC35" s="27">
        <f t="shared" si="8"/>
        <v>1.4488598437499995</v>
      </c>
      <c r="BD35" s="33">
        <f t="shared" si="9"/>
        <v>1.5118537499999996</v>
      </c>
      <c r="BE35" s="39">
        <f t="shared" si="17"/>
        <v>1.5748476562499998</v>
      </c>
      <c r="BF35" s="9">
        <f t="shared" si="10"/>
        <v>0</v>
      </c>
      <c r="BG35" s="15">
        <f t="shared" si="11"/>
        <v>0</v>
      </c>
      <c r="BH35" s="21">
        <f t="shared" si="12"/>
        <v>0</v>
      </c>
      <c r="BI35" s="27">
        <f t="shared" si="13"/>
        <v>0</v>
      </c>
      <c r="BJ35" s="33">
        <f t="shared" si="14"/>
        <v>0</v>
      </c>
      <c r="BK35" s="39">
        <f t="shared" si="18"/>
        <v>0</v>
      </c>
    </row>
    <row r="36" spans="1:63" ht="15.75" thickBot="1">
      <c r="A36" s="47" t="s">
        <v>36</v>
      </c>
      <c r="B36" s="52" t="s">
        <v>476</v>
      </c>
      <c r="C36" s="214"/>
      <c r="D36" s="6"/>
      <c r="E36" s="126">
        <v>0</v>
      </c>
      <c r="F36" s="126"/>
      <c r="G36" s="72"/>
      <c r="H36" s="72"/>
      <c r="I36" s="125">
        <f t="shared" si="0"/>
        <v>0</v>
      </c>
      <c r="J36" s="79">
        <v>0</v>
      </c>
      <c r="K36" s="125">
        <f t="shared" si="1"/>
        <v>0</v>
      </c>
      <c r="L36" s="190"/>
      <c r="M36" s="190"/>
      <c r="N36" s="190"/>
      <c r="O36" s="186"/>
      <c r="P36" s="190"/>
      <c r="Q36" s="190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X36" s="125">
        <f t="shared" si="2"/>
        <v>0</v>
      </c>
      <c r="AY36" s="125">
        <f t="shared" si="3"/>
        <v>0</v>
      </c>
      <c r="AZ36" s="9">
        <v>1.6757881249999997</v>
      </c>
      <c r="BA36" s="15">
        <f t="shared" si="6"/>
        <v>1.7595775312499997</v>
      </c>
      <c r="BB36" s="21">
        <f t="shared" si="7"/>
        <v>1.8433669374999999</v>
      </c>
      <c r="BC36" s="27">
        <f t="shared" si="8"/>
        <v>1.9271563437499994</v>
      </c>
      <c r="BD36" s="33">
        <f t="shared" si="9"/>
        <v>2.0109457499999994</v>
      </c>
      <c r="BE36" s="39">
        <f t="shared" si="17"/>
        <v>2.0947351562499996</v>
      </c>
      <c r="BF36" s="9">
        <f t="shared" si="10"/>
        <v>0</v>
      </c>
      <c r="BG36" s="15">
        <f t="shared" si="11"/>
        <v>0</v>
      </c>
      <c r="BH36" s="21">
        <f t="shared" si="12"/>
        <v>0</v>
      </c>
      <c r="BI36" s="27">
        <f t="shared" si="13"/>
        <v>0</v>
      </c>
      <c r="BJ36" s="33">
        <f t="shared" si="14"/>
        <v>0</v>
      </c>
      <c r="BK36" s="39">
        <f t="shared" si="18"/>
        <v>0</v>
      </c>
    </row>
    <row r="37" spans="1:63" ht="15.75" thickBot="1">
      <c r="A37" s="47" t="s">
        <v>36</v>
      </c>
      <c r="B37" s="51" t="s">
        <v>292</v>
      </c>
      <c r="C37" s="208" t="s">
        <v>425</v>
      </c>
      <c r="D37" s="6"/>
      <c r="E37" s="126">
        <v>120</v>
      </c>
      <c r="F37" s="126"/>
      <c r="G37" s="72"/>
      <c r="H37" s="72"/>
      <c r="I37" s="125">
        <f t="shared" si="0"/>
        <v>120</v>
      </c>
      <c r="J37" s="91">
        <v>110</v>
      </c>
      <c r="K37" s="125">
        <f t="shared" si="1"/>
        <v>10</v>
      </c>
      <c r="L37" s="190"/>
      <c r="M37" s="190"/>
      <c r="N37" s="190"/>
      <c r="O37" s="186"/>
      <c r="P37" s="190"/>
      <c r="Q37" s="190">
        <v>10</v>
      </c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229"/>
      <c r="AN37" s="229"/>
      <c r="AO37" s="229"/>
      <c r="AP37" s="229"/>
      <c r="AQ37" s="229"/>
      <c r="AR37" s="229"/>
      <c r="AS37" s="229"/>
      <c r="AT37" s="229"/>
      <c r="AU37" s="229"/>
      <c r="AV37" s="229"/>
      <c r="AX37" s="125">
        <f t="shared" si="2"/>
        <v>110</v>
      </c>
      <c r="AY37" s="125">
        <f t="shared" si="3"/>
        <v>0</v>
      </c>
      <c r="AZ37" s="9">
        <v>1.6757881249999997</v>
      </c>
      <c r="BA37" s="15">
        <f t="shared" si="6"/>
        <v>1.7595775312499997</v>
      </c>
      <c r="BB37" s="21">
        <f t="shared" si="7"/>
        <v>1.8433669374999999</v>
      </c>
      <c r="BC37" s="27">
        <f t="shared" si="8"/>
        <v>1.9271563437499994</v>
      </c>
      <c r="BD37" s="33">
        <f t="shared" si="9"/>
        <v>2.0109457499999994</v>
      </c>
      <c r="BE37" s="39">
        <f t="shared" si="17"/>
        <v>2.0947351562499996</v>
      </c>
      <c r="BF37" s="9">
        <f t="shared" si="10"/>
        <v>0</v>
      </c>
      <c r="BG37" s="15">
        <f t="shared" si="11"/>
        <v>0</v>
      </c>
      <c r="BH37" s="21">
        <f t="shared" si="12"/>
        <v>0</v>
      </c>
      <c r="BI37" s="27">
        <f t="shared" si="13"/>
        <v>0</v>
      </c>
      <c r="BJ37" s="33">
        <f t="shared" si="14"/>
        <v>0</v>
      </c>
      <c r="BK37" s="39">
        <f t="shared" si="18"/>
        <v>0</v>
      </c>
    </row>
    <row r="38" spans="1:63" ht="15" customHeight="1" thickBot="1">
      <c r="A38" s="47" t="s">
        <v>36</v>
      </c>
      <c r="B38" s="195" t="s">
        <v>293</v>
      </c>
      <c r="C38" s="208" t="s">
        <v>424</v>
      </c>
      <c r="D38" s="6"/>
      <c r="E38" s="126">
        <v>100</v>
      </c>
      <c r="F38" s="126"/>
      <c r="G38" s="72"/>
      <c r="H38" s="72"/>
      <c r="I38" s="125">
        <f t="shared" si="0"/>
        <v>100</v>
      </c>
      <c r="J38" s="91">
        <v>78</v>
      </c>
      <c r="K38" s="125">
        <f t="shared" si="1"/>
        <v>22</v>
      </c>
      <c r="L38" s="190"/>
      <c r="M38" s="190">
        <v>2</v>
      </c>
      <c r="N38" s="190"/>
      <c r="O38" s="186"/>
      <c r="P38" s="190"/>
      <c r="Q38" s="190">
        <v>9</v>
      </c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>
        <v>1</v>
      </c>
      <c r="AC38" s="91"/>
      <c r="AD38" s="91"/>
      <c r="AE38" s="91">
        <v>9</v>
      </c>
      <c r="AF38" s="91"/>
      <c r="AG38" s="91"/>
      <c r="AH38" s="91"/>
      <c r="AI38" s="91"/>
      <c r="AJ38" s="91">
        <v>7</v>
      </c>
      <c r="AK38" s="91"/>
      <c r="AL38" s="91">
        <v>2</v>
      </c>
      <c r="AM38" s="229">
        <v>2</v>
      </c>
      <c r="AN38" s="229"/>
      <c r="AO38" s="229">
        <v>1</v>
      </c>
      <c r="AP38" s="229"/>
      <c r="AQ38" s="229"/>
      <c r="AR38" s="229"/>
      <c r="AS38" s="229"/>
      <c r="AT38" s="229"/>
      <c r="AU38" s="229"/>
      <c r="AV38" s="229"/>
      <c r="AX38" s="125">
        <f t="shared" si="2"/>
        <v>67</v>
      </c>
      <c r="AY38" s="196">
        <f t="shared" si="3"/>
        <v>11</v>
      </c>
      <c r="AZ38" s="9">
        <v>1.6757881249999997</v>
      </c>
      <c r="BA38" s="15">
        <f t="shared" si="6"/>
        <v>1.7595775312499997</v>
      </c>
      <c r="BB38" s="21">
        <f t="shared" si="7"/>
        <v>1.8433669374999999</v>
      </c>
      <c r="BC38" s="27">
        <f t="shared" si="8"/>
        <v>1.9271563437499994</v>
      </c>
      <c r="BD38" s="33">
        <f t="shared" si="9"/>
        <v>2.0109457499999994</v>
      </c>
      <c r="BE38" s="39">
        <f t="shared" si="17"/>
        <v>2.0947351562499996</v>
      </c>
      <c r="BF38" s="9">
        <f t="shared" si="10"/>
        <v>0</v>
      </c>
      <c r="BG38" s="15">
        <f t="shared" si="11"/>
        <v>0</v>
      </c>
      <c r="BH38" s="21">
        <f t="shared" si="12"/>
        <v>0</v>
      </c>
      <c r="BI38" s="27">
        <f t="shared" si="13"/>
        <v>0</v>
      </c>
      <c r="BJ38" s="33">
        <f>$M38*BD38</f>
        <v>4.0218914999999988</v>
      </c>
      <c r="BK38" s="39">
        <f t="shared" si="18"/>
        <v>0</v>
      </c>
    </row>
    <row r="39" spans="1:63" ht="15.75" thickBot="1">
      <c r="A39" s="47" t="s">
        <v>36</v>
      </c>
      <c r="B39" s="51" t="s">
        <v>294</v>
      </c>
      <c r="C39" s="208" t="s">
        <v>426</v>
      </c>
      <c r="D39" s="6"/>
      <c r="E39" s="126">
        <v>180</v>
      </c>
      <c r="F39" s="126"/>
      <c r="G39" s="72"/>
      <c r="H39" s="72"/>
      <c r="I39" s="125">
        <f t="shared" si="0"/>
        <v>180</v>
      </c>
      <c r="J39" s="158">
        <v>150</v>
      </c>
      <c r="K39" s="125">
        <f t="shared" si="1"/>
        <v>30</v>
      </c>
      <c r="L39" s="190"/>
      <c r="M39" s="190"/>
      <c r="N39" s="190"/>
      <c r="O39" s="186"/>
      <c r="P39" s="190"/>
      <c r="Q39" s="190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X39" s="125">
        <f t="shared" si="2"/>
        <v>180</v>
      </c>
      <c r="AY39" s="196">
        <f t="shared" si="3"/>
        <v>-30</v>
      </c>
      <c r="AZ39" s="9">
        <v>1.236104375</v>
      </c>
      <c r="BA39" s="15">
        <f t="shared" si="6"/>
        <v>1.29790959375</v>
      </c>
      <c r="BB39" s="21">
        <f t="shared" si="7"/>
        <v>1.3597148125</v>
      </c>
      <c r="BC39" s="27">
        <f t="shared" si="8"/>
        <v>1.42152003125</v>
      </c>
      <c r="BD39" s="33">
        <f t="shared" si="9"/>
        <v>1.48332525</v>
      </c>
      <c r="BE39" s="39">
        <f t="shared" si="17"/>
        <v>1.54513046875</v>
      </c>
      <c r="BF39" s="9">
        <f>$D39*AZ39</f>
        <v>0</v>
      </c>
      <c r="BG39" s="15">
        <f t="shared" si="11"/>
        <v>0</v>
      </c>
      <c r="BH39" s="21">
        <f t="shared" si="12"/>
        <v>0</v>
      </c>
      <c r="BI39" s="27">
        <f t="shared" si="13"/>
        <v>0</v>
      </c>
      <c r="BJ39" s="33">
        <f t="shared" si="14"/>
        <v>0</v>
      </c>
      <c r="BK39" s="39">
        <f t="shared" si="18"/>
        <v>0</v>
      </c>
    </row>
    <row r="40" spans="1:63" ht="15.75" thickBot="1">
      <c r="A40" s="47" t="s">
        <v>36</v>
      </c>
      <c r="B40" s="227" t="s">
        <v>469</v>
      </c>
      <c r="C40" s="208" t="s">
        <v>426</v>
      </c>
      <c r="D40" s="6"/>
      <c r="E40" s="126">
        <v>180</v>
      </c>
      <c r="F40" s="126"/>
      <c r="G40" s="72"/>
      <c r="H40" s="72"/>
      <c r="I40" s="125">
        <f t="shared" si="0"/>
        <v>180</v>
      </c>
      <c r="J40" s="79">
        <v>178</v>
      </c>
      <c r="K40" s="125">
        <f t="shared" si="1"/>
        <v>2</v>
      </c>
      <c r="L40" s="190"/>
      <c r="M40" s="190"/>
      <c r="N40" s="190"/>
      <c r="O40" s="186"/>
      <c r="P40" s="190"/>
      <c r="Q40" s="190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X40" s="125">
        <f t="shared" si="2"/>
        <v>180</v>
      </c>
      <c r="AY40" s="196">
        <f t="shared" si="3"/>
        <v>-2</v>
      </c>
      <c r="AZ40" s="9">
        <v>1.236104375</v>
      </c>
      <c r="BA40" s="15">
        <f t="shared" si="6"/>
        <v>1.29790959375</v>
      </c>
      <c r="BB40" s="21">
        <f t="shared" si="7"/>
        <v>1.3597148125</v>
      </c>
      <c r="BC40" s="27">
        <f t="shared" si="8"/>
        <v>1.42152003125</v>
      </c>
      <c r="BD40" s="33">
        <f t="shared" si="9"/>
        <v>1.48332525</v>
      </c>
      <c r="BE40" s="39">
        <f t="shared" si="17"/>
        <v>1.54513046875</v>
      </c>
      <c r="BF40" s="9">
        <f t="shared" si="10"/>
        <v>0</v>
      </c>
      <c r="BG40" s="15">
        <f t="shared" si="11"/>
        <v>0</v>
      </c>
      <c r="BH40" s="21">
        <f t="shared" si="12"/>
        <v>0</v>
      </c>
      <c r="BI40" s="27">
        <f t="shared" si="13"/>
        <v>0</v>
      </c>
      <c r="BJ40" s="33">
        <f t="shared" si="14"/>
        <v>0</v>
      </c>
      <c r="BK40" s="39">
        <f t="shared" si="18"/>
        <v>0</v>
      </c>
    </row>
    <row r="41" spans="1:63" ht="15.75" thickBot="1">
      <c r="A41" s="47" t="s">
        <v>36</v>
      </c>
      <c r="B41" s="224" t="s">
        <v>483</v>
      </c>
      <c r="C41" s="228"/>
      <c r="D41" s="6"/>
      <c r="E41" s="225">
        <v>150</v>
      </c>
      <c r="F41" s="126"/>
      <c r="G41" s="72"/>
      <c r="H41" s="72"/>
      <c r="I41" s="226">
        <f t="shared" si="0"/>
        <v>150</v>
      </c>
      <c r="J41" s="91">
        <v>0</v>
      </c>
      <c r="K41" s="125">
        <f t="shared" si="1"/>
        <v>150</v>
      </c>
      <c r="L41" s="190"/>
      <c r="M41" s="190"/>
      <c r="N41" s="190"/>
      <c r="O41" s="186"/>
      <c r="P41" s="190"/>
      <c r="Q41" s="19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229"/>
      <c r="AN41" s="229"/>
      <c r="AO41" s="229"/>
      <c r="AP41" s="229"/>
      <c r="AQ41" s="229"/>
      <c r="AR41" s="229"/>
      <c r="AS41" s="229"/>
      <c r="AT41" s="229"/>
      <c r="AU41" s="229"/>
      <c r="AV41" s="229"/>
      <c r="AX41" s="125">
        <f t="shared" si="2"/>
        <v>150</v>
      </c>
      <c r="AY41" s="226">
        <f t="shared" si="3"/>
        <v>-150</v>
      </c>
      <c r="AZ41" s="9">
        <v>1.236104375</v>
      </c>
      <c r="BA41" s="15">
        <f t="shared" si="6"/>
        <v>1.29790959375</v>
      </c>
      <c r="BB41" s="21">
        <f t="shared" si="7"/>
        <v>1.3597148125</v>
      </c>
      <c r="BC41" s="27">
        <f t="shared" si="8"/>
        <v>1.42152003125</v>
      </c>
      <c r="BD41" s="33">
        <f t="shared" si="9"/>
        <v>1.48332525</v>
      </c>
      <c r="BE41" s="39">
        <f t="shared" si="17"/>
        <v>1.54513046875</v>
      </c>
      <c r="BF41" s="9">
        <f t="shared" si="10"/>
        <v>0</v>
      </c>
      <c r="BG41" s="15">
        <f t="shared" si="11"/>
        <v>0</v>
      </c>
      <c r="BH41" s="21">
        <f t="shared" si="12"/>
        <v>0</v>
      </c>
      <c r="BI41" s="27">
        <f t="shared" si="13"/>
        <v>0</v>
      </c>
      <c r="BJ41" s="33">
        <f t="shared" si="14"/>
        <v>0</v>
      </c>
      <c r="BK41" s="39">
        <f t="shared" si="18"/>
        <v>0</v>
      </c>
    </row>
    <row r="42" spans="1:63" ht="15.75" thickBot="1">
      <c r="A42" s="47" t="s">
        <v>36</v>
      </c>
      <c r="B42" s="52" t="s">
        <v>470</v>
      </c>
      <c r="C42" s="214"/>
      <c r="D42" s="6"/>
      <c r="E42" s="126">
        <v>0</v>
      </c>
      <c r="F42" s="126"/>
      <c r="G42" s="72"/>
      <c r="H42" s="72"/>
      <c r="I42" s="125">
        <f t="shared" si="0"/>
        <v>0</v>
      </c>
      <c r="J42" s="79">
        <v>0</v>
      </c>
      <c r="K42" s="125">
        <f t="shared" si="1"/>
        <v>0</v>
      </c>
      <c r="L42" s="190"/>
      <c r="M42" s="190"/>
      <c r="N42" s="190"/>
      <c r="O42" s="186"/>
      <c r="P42" s="190"/>
      <c r="Q42" s="190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X42" s="125">
        <f t="shared" si="2"/>
        <v>0</v>
      </c>
      <c r="AY42" s="125">
        <f t="shared" si="3"/>
        <v>0</v>
      </c>
      <c r="AZ42" s="9">
        <v>1.6757881249999997</v>
      </c>
      <c r="BA42" s="15">
        <f t="shared" si="6"/>
        <v>1.7595775312499997</v>
      </c>
      <c r="BB42" s="21">
        <f t="shared" si="7"/>
        <v>1.8433669374999999</v>
      </c>
      <c r="BC42" s="27">
        <f t="shared" si="8"/>
        <v>1.9271563437499994</v>
      </c>
      <c r="BD42" s="33">
        <f t="shared" si="9"/>
        <v>2.0109457499999994</v>
      </c>
      <c r="BE42" s="39">
        <f t="shared" si="17"/>
        <v>2.0947351562499996</v>
      </c>
      <c r="BF42" s="9">
        <f t="shared" si="10"/>
        <v>0</v>
      </c>
      <c r="BG42" s="15">
        <f t="shared" si="11"/>
        <v>0</v>
      </c>
      <c r="BH42" s="21">
        <f t="shared" si="12"/>
        <v>0</v>
      </c>
      <c r="BI42" s="27">
        <f t="shared" si="13"/>
        <v>0</v>
      </c>
      <c r="BJ42" s="33">
        <f t="shared" si="14"/>
        <v>0</v>
      </c>
      <c r="BK42" s="39">
        <f t="shared" si="18"/>
        <v>0</v>
      </c>
    </row>
    <row r="43" spans="1:63" ht="15.75" thickBot="1">
      <c r="A43" s="47" t="s">
        <v>36</v>
      </c>
      <c r="B43" s="195" t="s">
        <v>466</v>
      </c>
      <c r="C43" s="208" t="s">
        <v>425</v>
      </c>
      <c r="D43" s="6"/>
      <c r="E43" s="126">
        <v>100</v>
      </c>
      <c r="F43" s="126"/>
      <c r="G43" s="72"/>
      <c r="H43" s="72"/>
      <c r="I43" s="125">
        <f t="shared" si="0"/>
        <v>100</v>
      </c>
      <c r="J43" s="91">
        <v>93</v>
      </c>
      <c r="K43" s="125">
        <f t="shared" si="1"/>
        <v>7</v>
      </c>
      <c r="L43" s="190"/>
      <c r="M43" s="190"/>
      <c r="N43" s="190"/>
      <c r="O43" s="186"/>
      <c r="P43" s="190"/>
      <c r="Q43" s="190">
        <v>4</v>
      </c>
      <c r="R43" s="91"/>
      <c r="S43" s="91"/>
      <c r="T43" s="91"/>
      <c r="U43" s="91"/>
      <c r="V43" s="91"/>
      <c r="W43" s="91"/>
      <c r="X43" s="91"/>
      <c r="Y43" s="91"/>
      <c r="Z43" s="91">
        <v>1</v>
      </c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229"/>
      <c r="AN43" s="229"/>
      <c r="AO43" s="229"/>
      <c r="AP43" s="229"/>
      <c r="AQ43" s="229"/>
      <c r="AR43" s="229"/>
      <c r="AS43" s="229"/>
      <c r="AT43" s="229"/>
      <c r="AU43" s="229"/>
      <c r="AV43" s="229"/>
      <c r="AX43" s="125">
        <f t="shared" si="2"/>
        <v>95</v>
      </c>
      <c r="AY43" s="196">
        <f t="shared" si="3"/>
        <v>-2</v>
      </c>
      <c r="AZ43" s="9">
        <v>1.6757881249999997</v>
      </c>
      <c r="BA43" s="15">
        <f t="shared" si="6"/>
        <v>1.7595775312499997</v>
      </c>
      <c r="BB43" s="21">
        <f t="shared" si="7"/>
        <v>1.8433669374999999</v>
      </c>
      <c r="BC43" s="27">
        <f t="shared" si="8"/>
        <v>1.9271563437499994</v>
      </c>
      <c r="BD43" s="33">
        <f t="shared" si="9"/>
        <v>2.0109457499999994</v>
      </c>
      <c r="BE43" s="39">
        <f t="shared" si="17"/>
        <v>2.0947351562499996</v>
      </c>
      <c r="BF43" s="9">
        <f t="shared" si="10"/>
        <v>0</v>
      </c>
      <c r="BG43" s="15">
        <f t="shared" si="11"/>
        <v>0</v>
      </c>
      <c r="BH43" s="21">
        <f t="shared" si="12"/>
        <v>0</v>
      </c>
      <c r="BI43" s="27">
        <f t="shared" si="13"/>
        <v>0</v>
      </c>
      <c r="BJ43" s="33">
        <f t="shared" si="14"/>
        <v>0</v>
      </c>
      <c r="BK43" s="39">
        <f t="shared" si="18"/>
        <v>0</v>
      </c>
    </row>
    <row r="44" spans="1:63" ht="15.75" thickBot="1">
      <c r="A44" s="47" t="s">
        <v>36</v>
      </c>
      <c r="B44" s="51" t="s">
        <v>295</v>
      </c>
      <c r="C44" s="208" t="s">
        <v>426</v>
      </c>
      <c r="D44" s="6"/>
      <c r="E44" s="126">
        <v>100</v>
      </c>
      <c r="F44" s="126"/>
      <c r="G44" s="72"/>
      <c r="H44" s="72"/>
      <c r="I44" s="125">
        <f t="shared" si="0"/>
        <v>100</v>
      </c>
      <c r="J44" s="91">
        <v>100</v>
      </c>
      <c r="K44" s="125">
        <f t="shared" si="1"/>
        <v>0</v>
      </c>
      <c r="L44" s="190"/>
      <c r="M44" s="190"/>
      <c r="N44" s="190"/>
      <c r="O44" s="186"/>
      <c r="P44" s="190"/>
      <c r="Q44" s="19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229"/>
      <c r="AN44" s="229"/>
      <c r="AO44" s="229"/>
      <c r="AP44" s="229"/>
      <c r="AQ44" s="229"/>
      <c r="AR44" s="229"/>
      <c r="AS44" s="229"/>
      <c r="AT44" s="229"/>
      <c r="AU44" s="229"/>
      <c r="AV44" s="229"/>
      <c r="AX44" s="125">
        <f t="shared" si="2"/>
        <v>100</v>
      </c>
      <c r="AY44" s="125">
        <f t="shared" si="3"/>
        <v>0</v>
      </c>
      <c r="AZ44" s="9">
        <v>1.6757881249999997</v>
      </c>
      <c r="BA44" s="15">
        <f t="shared" si="6"/>
        <v>1.7595775312499997</v>
      </c>
      <c r="BB44" s="21">
        <f t="shared" si="7"/>
        <v>1.8433669374999999</v>
      </c>
      <c r="BC44" s="27">
        <f t="shared" si="8"/>
        <v>1.9271563437499994</v>
      </c>
      <c r="BD44" s="33">
        <f t="shared" si="9"/>
        <v>2.0109457499999994</v>
      </c>
      <c r="BE44" s="39">
        <f t="shared" si="17"/>
        <v>2.0947351562499996</v>
      </c>
      <c r="BF44" s="9">
        <f t="shared" si="10"/>
        <v>0</v>
      </c>
      <c r="BG44" s="15">
        <f t="shared" si="11"/>
        <v>0</v>
      </c>
      <c r="BH44" s="21">
        <f t="shared" si="12"/>
        <v>0</v>
      </c>
      <c r="BI44" s="27">
        <f t="shared" si="13"/>
        <v>0</v>
      </c>
      <c r="BJ44" s="33">
        <f t="shared" si="14"/>
        <v>0</v>
      </c>
      <c r="BK44" s="39">
        <f t="shared" si="18"/>
        <v>0</v>
      </c>
    </row>
    <row r="45" spans="1:63" ht="15.75" thickBot="1">
      <c r="A45" s="47" t="s">
        <v>36</v>
      </c>
      <c r="B45" s="195" t="s">
        <v>50</v>
      </c>
      <c r="C45" s="208" t="s">
        <v>427</v>
      </c>
      <c r="D45" s="6"/>
      <c r="E45" s="126">
        <v>100</v>
      </c>
      <c r="F45" s="126"/>
      <c r="G45" s="72">
        <v>8</v>
      </c>
      <c r="H45" s="72"/>
      <c r="I45" s="125">
        <f t="shared" si="0"/>
        <v>108</v>
      </c>
      <c r="J45" s="91">
        <v>92</v>
      </c>
      <c r="K45" s="125">
        <f t="shared" si="1"/>
        <v>16</v>
      </c>
      <c r="L45" s="190"/>
      <c r="M45" s="190"/>
      <c r="N45" s="190"/>
      <c r="O45" s="186"/>
      <c r="P45" s="190"/>
      <c r="Q45" s="190"/>
      <c r="R45" s="91"/>
      <c r="S45" s="91"/>
      <c r="T45" s="91">
        <v>1</v>
      </c>
      <c r="U45" s="91"/>
      <c r="V45" s="91"/>
      <c r="W45" s="91"/>
      <c r="X45" s="91">
        <v>3</v>
      </c>
      <c r="Y45" s="91"/>
      <c r="Z45" s="91">
        <v>2</v>
      </c>
      <c r="AA45" s="91"/>
      <c r="AB45" s="91"/>
      <c r="AC45" s="91"/>
      <c r="AD45" s="91"/>
      <c r="AE45" s="91">
        <v>1</v>
      </c>
      <c r="AF45" s="91"/>
      <c r="AG45" s="91"/>
      <c r="AH45" s="91"/>
      <c r="AI45" s="91"/>
      <c r="AJ45" s="91"/>
      <c r="AK45" s="91"/>
      <c r="AL45" s="91"/>
      <c r="AM45" s="229"/>
      <c r="AN45" s="229"/>
      <c r="AO45" s="229">
        <v>1</v>
      </c>
      <c r="AP45" s="229">
        <v>3</v>
      </c>
      <c r="AQ45" s="229">
        <v>2</v>
      </c>
      <c r="AR45" s="229"/>
      <c r="AS45" s="229"/>
      <c r="AT45" s="229"/>
      <c r="AU45" s="229"/>
      <c r="AV45" s="229"/>
      <c r="AX45" s="125">
        <f t="shared" si="2"/>
        <v>95</v>
      </c>
      <c r="AY45" s="196">
        <f t="shared" si="3"/>
        <v>-3</v>
      </c>
      <c r="AZ45" s="9">
        <v>2.246358125</v>
      </c>
      <c r="BA45" s="15">
        <f t="shared" ref="BA45:BA50" si="19">AZ45*1.05</f>
        <v>2.3586760312499999</v>
      </c>
      <c r="BB45" s="21">
        <f t="shared" ref="BB45:BB50" si="20">AZ45*1.1</f>
        <v>2.4709939375000003</v>
      </c>
      <c r="BC45" s="27">
        <f t="shared" ref="BC45:BC50" si="21">AZ45*1.15</f>
        <v>2.5833118437499998</v>
      </c>
      <c r="BD45" s="33">
        <f t="shared" ref="BD45:BD50" si="22">AZ45*1.2</f>
        <v>2.6956297499999997</v>
      </c>
      <c r="BE45" s="39">
        <f t="shared" si="17"/>
        <v>2.8079476562500001</v>
      </c>
      <c r="BF45" s="9">
        <f t="shared" ref="BF45:BJ50" si="23">$D45*AZ45</f>
        <v>0</v>
      </c>
      <c r="BG45" s="15">
        <f t="shared" si="23"/>
        <v>0</v>
      </c>
      <c r="BH45" s="21">
        <f t="shared" si="23"/>
        <v>0</v>
      </c>
      <c r="BI45" s="27">
        <f t="shared" si="23"/>
        <v>0</v>
      </c>
      <c r="BJ45" s="33">
        <f t="shared" si="23"/>
        <v>0</v>
      </c>
      <c r="BK45" s="39">
        <f t="shared" si="18"/>
        <v>0</v>
      </c>
    </row>
    <row r="46" spans="1:63" ht="15.75" thickBot="1">
      <c r="A46" s="47" t="s">
        <v>36</v>
      </c>
      <c r="B46" s="51" t="s">
        <v>51</v>
      </c>
      <c r="C46" s="208" t="s">
        <v>427</v>
      </c>
      <c r="D46" s="6"/>
      <c r="E46" s="126">
        <v>100</v>
      </c>
      <c r="F46" s="126"/>
      <c r="G46" s="72"/>
      <c r="H46" s="72"/>
      <c r="I46" s="125">
        <f t="shared" si="0"/>
        <v>100</v>
      </c>
      <c r="J46" s="91">
        <v>98</v>
      </c>
      <c r="K46" s="125">
        <f t="shared" si="1"/>
        <v>2</v>
      </c>
      <c r="L46" s="190"/>
      <c r="M46" s="190"/>
      <c r="N46" s="190"/>
      <c r="O46" s="186"/>
      <c r="P46" s="190"/>
      <c r="Q46" s="190"/>
      <c r="R46" s="91"/>
      <c r="S46" s="91"/>
      <c r="T46" s="91"/>
      <c r="U46" s="91"/>
      <c r="V46" s="91"/>
      <c r="W46" s="91"/>
      <c r="X46" s="91"/>
      <c r="Y46" s="91"/>
      <c r="Z46" s="91">
        <v>1</v>
      </c>
      <c r="AA46" s="91"/>
      <c r="AB46" s="91"/>
      <c r="AC46" s="91"/>
      <c r="AD46" s="91"/>
      <c r="AE46" s="91">
        <v>1</v>
      </c>
      <c r="AF46" s="91"/>
      <c r="AG46" s="91"/>
      <c r="AH46" s="91"/>
      <c r="AI46" s="91"/>
      <c r="AJ46" s="91">
        <v>1</v>
      </c>
      <c r="AK46" s="91"/>
      <c r="AL46" s="91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X46" s="125">
        <f t="shared" si="2"/>
        <v>97</v>
      </c>
      <c r="AY46" s="125">
        <f t="shared" si="3"/>
        <v>1</v>
      </c>
      <c r="AZ46" s="9">
        <v>2.8643450000000001</v>
      </c>
      <c r="BA46" s="15">
        <f t="shared" si="19"/>
        <v>3.0075622500000003</v>
      </c>
      <c r="BB46" s="21">
        <f t="shared" si="20"/>
        <v>3.1507795000000005</v>
      </c>
      <c r="BC46" s="27">
        <f t="shared" si="21"/>
        <v>3.2939967499999998</v>
      </c>
      <c r="BD46" s="33">
        <f t="shared" si="22"/>
        <v>3.437214</v>
      </c>
      <c r="BE46" s="39">
        <f t="shared" si="17"/>
        <v>3.5804312500000002</v>
      </c>
      <c r="BF46" s="9">
        <f t="shared" si="23"/>
        <v>0</v>
      </c>
      <c r="BG46" s="15">
        <f t="shared" si="23"/>
        <v>0</v>
      </c>
      <c r="BH46" s="21">
        <f t="shared" si="23"/>
        <v>0</v>
      </c>
      <c r="BI46" s="27">
        <f t="shared" si="23"/>
        <v>0</v>
      </c>
      <c r="BJ46" s="33">
        <f t="shared" si="23"/>
        <v>0</v>
      </c>
      <c r="BK46" s="39">
        <f t="shared" si="18"/>
        <v>0</v>
      </c>
    </row>
    <row r="47" spans="1:63" ht="15.75" thickBot="1">
      <c r="A47" s="47" t="s">
        <v>36</v>
      </c>
      <c r="B47" s="195" t="s">
        <v>42</v>
      </c>
      <c r="C47" s="208" t="s">
        <v>427</v>
      </c>
      <c r="D47" s="6"/>
      <c r="E47" s="126">
        <v>70</v>
      </c>
      <c r="F47" s="126"/>
      <c r="G47" s="72">
        <v>10</v>
      </c>
      <c r="H47" s="72"/>
      <c r="I47" s="125">
        <f t="shared" si="0"/>
        <v>80</v>
      </c>
      <c r="J47" s="80">
        <v>56</v>
      </c>
      <c r="K47" s="125">
        <f t="shared" si="1"/>
        <v>24</v>
      </c>
      <c r="L47" s="190"/>
      <c r="M47" s="190"/>
      <c r="N47" s="190"/>
      <c r="O47" s="186"/>
      <c r="P47" s="190"/>
      <c r="Q47" s="19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>
        <v>4</v>
      </c>
      <c r="AF47" s="80"/>
      <c r="AG47" s="80"/>
      <c r="AH47" s="80"/>
      <c r="AI47" s="80"/>
      <c r="AJ47" s="80">
        <v>4</v>
      </c>
      <c r="AK47" s="80"/>
      <c r="AL47" s="80"/>
      <c r="AM47" s="230">
        <v>1</v>
      </c>
      <c r="AN47" s="230"/>
      <c r="AO47" s="230"/>
      <c r="AP47" s="230"/>
      <c r="AQ47" s="230"/>
      <c r="AR47" s="230"/>
      <c r="AS47" s="230"/>
      <c r="AT47" s="230"/>
      <c r="AU47" s="230"/>
      <c r="AV47" s="230"/>
      <c r="AX47" s="125">
        <f t="shared" si="2"/>
        <v>71</v>
      </c>
      <c r="AY47" s="196">
        <f t="shared" si="3"/>
        <v>-15</v>
      </c>
      <c r="AZ47" s="9">
        <v>3.43</v>
      </c>
      <c r="BA47" s="15">
        <f>AZ47*1.05</f>
        <v>3.6015000000000001</v>
      </c>
      <c r="BB47" s="21">
        <f>AZ47*1.1</f>
        <v>3.7730000000000006</v>
      </c>
      <c r="BC47" s="27">
        <f>AZ47*1.15</f>
        <v>3.9444999999999997</v>
      </c>
      <c r="BD47" s="33">
        <f>AZ47*1.2</f>
        <v>4.1159999999999997</v>
      </c>
      <c r="BE47" s="39">
        <f t="shared" si="17"/>
        <v>4.2875000000000005</v>
      </c>
      <c r="BF47" s="9">
        <f>$D47*AZ47</f>
        <v>0</v>
      </c>
      <c r="BG47" s="15">
        <f>$D47*BA47</f>
        <v>0</v>
      </c>
      <c r="BH47" s="21">
        <f>$D47*BB47</f>
        <v>0</v>
      </c>
      <c r="BI47" s="27">
        <f>$D47*BC47</f>
        <v>0</v>
      </c>
      <c r="BJ47" s="33">
        <f>$D47*BD47</f>
        <v>0</v>
      </c>
      <c r="BK47" s="39">
        <f t="shared" si="18"/>
        <v>0</v>
      </c>
    </row>
    <row r="48" spans="1:63" ht="15.75" thickBot="1">
      <c r="A48" s="47" t="s">
        <v>36</v>
      </c>
      <c r="B48" s="51" t="s">
        <v>296</v>
      </c>
      <c r="C48" s="208" t="s">
        <v>426</v>
      </c>
      <c r="D48" s="6"/>
      <c r="E48" s="126">
        <v>120</v>
      </c>
      <c r="F48" s="126"/>
      <c r="G48" s="72"/>
      <c r="H48" s="72"/>
      <c r="I48" s="125">
        <f t="shared" si="0"/>
        <v>120</v>
      </c>
      <c r="J48" s="91">
        <v>120</v>
      </c>
      <c r="K48" s="125">
        <f t="shared" si="1"/>
        <v>0</v>
      </c>
      <c r="L48" s="190"/>
      <c r="M48" s="190"/>
      <c r="N48" s="190"/>
      <c r="O48" s="186"/>
      <c r="P48" s="190"/>
      <c r="Q48" s="190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X48" s="125">
        <f t="shared" si="2"/>
        <v>120</v>
      </c>
      <c r="AY48" s="125">
        <f t="shared" si="3"/>
        <v>0</v>
      </c>
      <c r="AZ48" s="9">
        <v>2.1750368749999995</v>
      </c>
      <c r="BA48" s="15">
        <f t="shared" si="19"/>
        <v>2.2837887187499994</v>
      </c>
      <c r="BB48" s="21">
        <f t="shared" si="20"/>
        <v>2.3925405624999998</v>
      </c>
      <c r="BC48" s="27">
        <f t="shared" si="21"/>
        <v>2.5012924062499993</v>
      </c>
      <c r="BD48" s="33">
        <f t="shared" si="22"/>
        <v>2.6100442499999992</v>
      </c>
      <c r="BE48" s="39">
        <f t="shared" si="17"/>
        <v>2.7187960937499995</v>
      </c>
      <c r="BF48" s="9">
        <f t="shared" si="23"/>
        <v>0</v>
      </c>
      <c r="BG48" s="15">
        <f t="shared" si="23"/>
        <v>0</v>
      </c>
      <c r="BH48" s="21">
        <f t="shared" si="23"/>
        <v>0</v>
      </c>
      <c r="BI48" s="27">
        <f t="shared" si="23"/>
        <v>0</v>
      </c>
      <c r="BJ48" s="33">
        <f t="shared" si="23"/>
        <v>0</v>
      </c>
      <c r="BK48" s="39">
        <f t="shared" si="18"/>
        <v>0</v>
      </c>
    </row>
    <row r="49" spans="1:63" ht="15.75" thickBot="1">
      <c r="A49" s="47" t="s">
        <v>36</v>
      </c>
      <c r="B49" s="195" t="s">
        <v>297</v>
      </c>
      <c r="C49" s="208" t="s">
        <v>428</v>
      </c>
      <c r="D49" s="6"/>
      <c r="E49" s="126">
        <v>120</v>
      </c>
      <c r="F49" s="126"/>
      <c r="G49" s="72"/>
      <c r="H49" s="72"/>
      <c r="I49" s="125">
        <f t="shared" si="0"/>
        <v>120</v>
      </c>
      <c r="J49" s="91">
        <v>117</v>
      </c>
      <c r="K49" s="125">
        <f t="shared" si="1"/>
        <v>3</v>
      </c>
      <c r="L49" s="190"/>
      <c r="M49" s="190"/>
      <c r="N49" s="190"/>
      <c r="O49" s="186"/>
      <c r="P49" s="190"/>
      <c r="Q49" s="190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X49" s="125">
        <f t="shared" si="2"/>
        <v>120</v>
      </c>
      <c r="AY49" s="196">
        <f t="shared" si="3"/>
        <v>-3</v>
      </c>
      <c r="AZ49" s="9">
        <v>2.1750368749999995</v>
      </c>
      <c r="BA49" s="15">
        <f t="shared" si="19"/>
        <v>2.2837887187499994</v>
      </c>
      <c r="BB49" s="21">
        <f t="shared" si="20"/>
        <v>2.3925405624999998</v>
      </c>
      <c r="BC49" s="27">
        <f t="shared" si="21"/>
        <v>2.5012924062499993</v>
      </c>
      <c r="BD49" s="33">
        <f t="shared" si="22"/>
        <v>2.6100442499999992</v>
      </c>
      <c r="BE49" s="39">
        <f t="shared" si="17"/>
        <v>2.7187960937499995</v>
      </c>
      <c r="BF49" s="9">
        <f t="shared" si="23"/>
        <v>0</v>
      </c>
      <c r="BG49" s="15">
        <f t="shared" si="23"/>
        <v>0</v>
      </c>
      <c r="BH49" s="21">
        <f t="shared" si="23"/>
        <v>0</v>
      </c>
      <c r="BI49" s="27">
        <f t="shared" si="23"/>
        <v>0</v>
      </c>
      <c r="BJ49" s="33">
        <f t="shared" si="23"/>
        <v>0</v>
      </c>
      <c r="BK49" s="39">
        <f t="shared" si="18"/>
        <v>0</v>
      </c>
    </row>
    <row r="50" spans="1:63" ht="15.75" thickBot="1">
      <c r="A50" s="47" t="s">
        <v>36</v>
      </c>
      <c r="B50" s="51" t="s">
        <v>298</v>
      </c>
      <c r="C50" s="208" t="s">
        <v>424</v>
      </c>
      <c r="D50" s="6"/>
      <c r="E50" s="126">
        <v>90</v>
      </c>
      <c r="F50" s="126"/>
      <c r="G50" s="72"/>
      <c r="H50" s="72"/>
      <c r="I50" s="125">
        <f t="shared" si="0"/>
        <v>90</v>
      </c>
      <c r="J50" s="91">
        <v>86</v>
      </c>
      <c r="K50" s="125">
        <f t="shared" si="1"/>
        <v>4</v>
      </c>
      <c r="L50" s="190"/>
      <c r="M50" s="190"/>
      <c r="N50" s="190"/>
      <c r="O50" s="186"/>
      <c r="P50" s="190"/>
      <c r="Q50" s="190">
        <v>4</v>
      </c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X50" s="125">
        <f t="shared" si="2"/>
        <v>86</v>
      </c>
      <c r="AY50" s="125">
        <f t="shared" si="3"/>
        <v>0</v>
      </c>
      <c r="AZ50" s="9">
        <v>3.5893137499999996</v>
      </c>
      <c r="BA50" s="15">
        <f t="shared" si="19"/>
        <v>3.7687794374999997</v>
      </c>
      <c r="BB50" s="21">
        <f t="shared" si="20"/>
        <v>3.9482451250000001</v>
      </c>
      <c r="BC50" s="27">
        <f t="shared" si="21"/>
        <v>4.1277108124999993</v>
      </c>
      <c r="BD50" s="33">
        <f t="shared" si="22"/>
        <v>4.3071764999999997</v>
      </c>
      <c r="BE50" s="39">
        <f t="shared" si="17"/>
        <v>4.4866421874999993</v>
      </c>
      <c r="BF50" s="9">
        <f t="shared" si="23"/>
        <v>0</v>
      </c>
      <c r="BG50" s="15">
        <f t="shared" si="23"/>
        <v>0</v>
      </c>
      <c r="BH50" s="21">
        <f t="shared" si="23"/>
        <v>0</v>
      </c>
      <c r="BI50" s="27">
        <f t="shared" si="23"/>
        <v>0</v>
      </c>
      <c r="BJ50" s="33">
        <f t="shared" si="23"/>
        <v>0</v>
      </c>
      <c r="BK50" s="39">
        <f t="shared" si="18"/>
        <v>0</v>
      </c>
    </row>
    <row r="51" spans="1:63" ht="15.75" thickBot="1">
      <c r="A51" s="47" t="s">
        <v>36</v>
      </c>
      <c r="B51" s="51" t="s">
        <v>299</v>
      </c>
      <c r="C51" s="208" t="s">
        <v>425</v>
      </c>
      <c r="D51" s="6"/>
      <c r="E51" s="126">
        <v>120</v>
      </c>
      <c r="F51" s="126"/>
      <c r="G51" s="72"/>
      <c r="H51" s="72"/>
      <c r="I51" s="125">
        <f t="shared" si="0"/>
        <v>120</v>
      </c>
      <c r="J51" s="91">
        <v>120</v>
      </c>
      <c r="K51" s="125">
        <f t="shared" si="1"/>
        <v>0</v>
      </c>
      <c r="L51" s="190"/>
      <c r="M51" s="190"/>
      <c r="N51" s="190"/>
      <c r="O51" s="186"/>
      <c r="P51" s="190"/>
      <c r="Q51" s="19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X51" s="125">
        <f t="shared" si="2"/>
        <v>120</v>
      </c>
      <c r="AY51" s="125">
        <f t="shared" si="3"/>
        <v>0</v>
      </c>
      <c r="AZ51" s="9">
        <v>2.1750368749999995</v>
      </c>
      <c r="BA51" s="15">
        <f t="shared" si="6"/>
        <v>2.2837887187499994</v>
      </c>
      <c r="BB51" s="21">
        <f t="shared" si="7"/>
        <v>2.3925405624999998</v>
      </c>
      <c r="BC51" s="27">
        <f t="shared" si="8"/>
        <v>2.5012924062499993</v>
      </c>
      <c r="BD51" s="33">
        <f t="shared" si="9"/>
        <v>2.6100442499999992</v>
      </c>
      <c r="BE51" s="39">
        <f t="shared" si="17"/>
        <v>2.7187960937499995</v>
      </c>
      <c r="BF51" s="9">
        <f t="shared" si="10"/>
        <v>0</v>
      </c>
      <c r="BG51" s="15">
        <f t="shared" si="11"/>
        <v>0</v>
      </c>
      <c r="BH51" s="21">
        <f t="shared" si="12"/>
        <v>0</v>
      </c>
      <c r="BI51" s="27">
        <f t="shared" si="13"/>
        <v>0</v>
      </c>
      <c r="BJ51" s="33">
        <f t="shared" si="14"/>
        <v>0</v>
      </c>
      <c r="BK51" s="39">
        <f t="shared" si="18"/>
        <v>0</v>
      </c>
    </row>
    <row r="52" spans="1:63" ht="15.75" thickBot="1">
      <c r="A52" s="47" t="s">
        <v>36</v>
      </c>
      <c r="B52" s="51" t="s">
        <v>300</v>
      </c>
      <c r="C52" s="208" t="s">
        <v>429</v>
      </c>
      <c r="D52" s="6"/>
      <c r="E52" s="126">
        <v>90</v>
      </c>
      <c r="F52" s="126"/>
      <c r="G52" s="72"/>
      <c r="H52" s="72"/>
      <c r="I52" s="125">
        <f t="shared" si="0"/>
        <v>90</v>
      </c>
      <c r="J52" s="91">
        <v>90</v>
      </c>
      <c r="K52" s="125">
        <f t="shared" si="1"/>
        <v>0</v>
      </c>
      <c r="L52" s="190"/>
      <c r="M52" s="190"/>
      <c r="N52" s="190"/>
      <c r="O52" s="186"/>
      <c r="P52" s="190"/>
      <c r="Q52" s="190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X52" s="125">
        <f t="shared" si="2"/>
        <v>90</v>
      </c>
      <c r="AY52" s="125">
        <f t="shared" si="3"/>
        <v>0</v>
      </c>
      <c r="AZ52" s="9">
        <v>3.5893137499999996</v>
      </c>
      <c r="BA52" s="15">
        <f t="shared" si="6"/>
        <v>3.7687794374999997</v>
      </c>
      <c r="BB52" s="21">
        <f t="shared" si="7"/>
        <v>3.9482451250000001</v>
      </c>
      <c r="BC52" s="27">
        <f t="shared" si="8"/>
        <v>4.1277108124999993</v>
      </c>
      <c r="BD52" s="33">
        <f t="shared" si="9"/>
        <v>4.3071764999999997</v>
      </c>
      <c r="BE52" s="39">
        <f t="shared" si="17"/>
        <v>4.4866421874999993</v>
      </c>
      <c r="BF52" s="9">
        <f t="shared" si="10"/>
        <v>0</v>
      </c>
      <c r="BG52" s="15">
        <f t="shared" si="11"/>
        <v>0</v>
      </c>
      <c r="BH52" s="21">
        <f t="shared" si="12"/>
        <v>0</v>
      </c>
      <c r="BI52" s="27">
        <f t="shared" si="13"/>
        <v>0</v>
      </c>
      <c r="BJ52" s="33">
        <f t="shared" si="14"/>
        <v>0</v>
      </c>
      <c r="BK52" s="39">
        <f t="shared" si="18"/>
        <v>0</v>
      </c>
    </row>
    <row r="53" spans="1:63" ht="15.75" thickBot="1">
      <c r="A53" s="47" t="s">
        <v>36</v>
      </c>
      <c r="B53" s="195" t="s">
        <v>301</v>
      </c>
      <c r="C53" s="208" t="s">
        <v>429</v>
      </c>
      <c r="D53" s="6"/>
      <c r="E53" s="126">
        <v>120</v>
      </c>
      <c r="F53" s="126"/>
      <c r="G53" s="72"/>
      <c r="H53" s="72"/>
      <c r="I53" s="125">
        <f t="shared" si="0"/>
        <v>120</v>
      </c>
      <c r="J53" s="91">
        <v>98</v>
      </c>
      <c r="K53" s="125">
        <f t="shared" si="1"/>
        <v>22</v>
      </c>
      <c r="L53" s="190"/>
      <c r="M53" s="190"/>
      <c r="N53" s="190"/>
      <c r="O53" s="186"/>
      <c r="P53" s="190"/>
      <c r="Q53" s="190"/>
      <c r="R53" s="91"/>
      <c r="S53" s="91"/>
      <c r="T53" s="91"/>
      <c r="U53" s="91"/>
      <c r="V53" s="91"/>
      <c r="W53" s="91"/>
      <c r="X53" s="91">
        <v>5</v>
      </c>
      <c r="Y53" s="91"/>
      <c r="Z53" s="91"/>
      <c r="AA53" s="91"/>
      <c r="AB53" s="91">
        <v>1</v>
      </c>
      <c r="AC53" s="91"/>
      <c r="AD53" s="91">
        <v>6</v>
      </c>
      <c r="AE53" s="91">
        <v>6</v>
      </c>
      <c r="AF53" s="91"/>
      <c r="AG53" s="91"/>
      <c r="AH53" s="91"/>
      <c r="AI53" s="91"/>
      <c r="AJ53" s="91"/>
      <c r="AK53" s="91"/>
      <c r="AL53" s="91"/>
      <c r="AM53" s="229"/>
      <c r="AN53" s="229"/>
      <c r="AO53" s="229">
        <v>2</v>
      </c>
      <c r="AP53" s="229">
        <v>2</v>
      </c>
      <c r="AQ53" s="229">
        <v>8</v>
      </c>
      <c r="AR53" s="229"/>
      <c r="AS53" s="229">
        <v>1</v>
      </c>
      <c r="AT53" s="229"/>
      <c r="AU53" s="229"/>
      <c r="AV53" s="229"/>
      <c r="AX53" s="125">
        <f t="shared" si="2"/>
        <v>89</v>
      </c>
      <c r="AY53" s="196">
        <f t="shared" si="3"/>
        <v>9</v>
      </c>
      <c r="AZ53" s="9">
        <v>2.41</v>
      </c>
      <c r="BA53" s="15">
        <f t="shared" si="6"/>
        <v>2.5305000000000004</v>
      </c>
      <c r="BB53" s="21">
        <f t="shared" si="7"/>
        <v>2.6510000000000002</v>
      </c>
      <c r="BC53" s="27">
        <f t="shared" si="8"/>
        <v>2.7715000000000001</v>
      </c>
      <c r="BD53" s="33">
        <f t="shared" si="9"/>
        <v>2.8919999999999999</v>
      </c>
      <c r="BE53" s="39">
        <f t="shared" si="17"/>
        <v>3.0125000000000002</v>
      </c>
      <c r="BF53" s="9">
        <f t="shared" si="10"/>
        <v>0</v>
      </c>
      <c r="BG53" s="15">
        <f t="shared" si="11"/>
        <v>0</v>
      </c>
      <c r="BH53" s="21">
        <f t="shared" si="12"/>
        <v>0</v>
      </c>
      <c r="BI53" s="27">
        <f t="shared" si="13"/>
        <v>0</v>
      </c>
      <c r="BJ53" s="33">
        <f t="shared" si="14"/>
        <v>0</v>
      </c>
      <c r="BK53" s="39">
        <f t="shared" si="18"/>
        <v>0</v>
      </c>
    </row>
    <row r="54" spans="1:63" s="71" customFormat="1" ht="15.75" thickBot="1">
      <c r="A54" s="47" t="s">
        <v>36</v>
      </c>
      <c r="B54" s="56" t="s">
        <v>471</v>
      </c>
      <c r="C54" s="215"/>
      <c r="D54" s="64"/>
      <c r="E54" s="126">
        <v>0</v>
      </c>
      <c r="F54" s="126"/>
      <c r="G54" s="72"/>
      <c r="H54" s="72"/>
      <c r="I54" s="125">
        <f t="shared" si="0"/>
        <v>0</v>
      </c>
      <c r="J54" s="79">
        <v>0</v>
      </c>
      <c r="K54" s="125">
        <f t="shared" si="1"/>
        <v>0</v>
      </c>
      <c r="L54" s="190"/>
      <c r="M54" s="190"/>
      <c r="N54" s="190"/>
      <c r="O54" s="186"/>
      <c r="P54" s="190"/>
      <c r="Q54" s="190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X54" s="125">
        <f t="shared" si="2"/>
        <v>0</v>
      </c>
      <c r="AY54" s="125">
        <f t="shared" si="3"/>
        <v>0</v>
      </c>
      <c r="AZ54" s="75">
        <v>2.41264375</v>
      </c>
      <c r="BA54" s="66">
        <f t="shared" ref="BA54:BA61" si="24">AZ54*1.05</f>
        <v>2.5332759375</v>
      </c>
      <c r="BB54" s="67">
        <f t="shared" ref="BB54:BB61" si="25">AZ54*1.1</f>
        <v>2.6539081250000001</v>
      </c>
      <c r="BC54" s="68">
        <f t="shared" ref="BC54:BC61" si="26">AZ54*1.15</f>
        <v>2.7745403124999997</v>
      </c>
      <c r="BD54" s="69">
        <f t="shared" ref="BD54:BD61" si="27">AZ54*1.2</f>
        <v>2.8951724999999997</v>
      </c>
      <c r="BE54" s="70">
        <f t="shared" si="17"/>
        <v>3.0158046875000002</v>
      </c>
      <c r="BF54" s="65">
        <f t="shared" ref="BF54:BJ56" si="28">$D54*AZ54</f>
        <v>0</v>
      </c>
      <c r="BG54" s="66">
        <f t="shared" si="28"/>
        <v>0</v>
      </c>
      <c r="BH54" s="67">
        <f t="shared" si="28"/>
        <v>0</v>
      </c>
      <c r="BI54" s="68">
        <f t="shared" si="28"/>
        <v>0</v>
      </c>
      <c r="BJ54" s="69">
        <f t="shared" si="28"/>
        <v>0</v>
      </c>
      <c r="BK54" s="70">
        <f t="shared" si="18"/>
        <v>0</v>
      </c>
    </row>
    <row r="55" spans="1:63" s="71" customFormat="1" ht="15.75" thickBot="1">
      <c r="A55" s="47" t="s">
        <v>36</v>
      </c>
      <c r="B55" s="54" t="s">
        <v>302</v>
      </c>
      <c r="C55" s="209" t="s">
        <v>429</v>
      </c>
      <c r="D55" s="64"/>
      <c r="E55" s="126">
        <v>70</v>
      </c>
      <c r="F55" s="126"/>
      <c r="G55" s="72"/>
      <c r="H55" s="72"/>
      <c r="I55" s="125">
        <f t="shared" si="0"/>
        <v>70</v>
      </c>
      <c r="J55" s="91">
        <v>70</v>
      </c>
      <c r="K55" s="125">
        <f t="shared" si="1"/>
        <v>0</v>
      </c>
      <c r="L55" s="190"/>
      <c r="M55" s="190"/>
      <c r="N55" s="190"/>
      <c r="O55" s="186"/>
      <c r="P55" s="190"/>
      <c r="Q55" s="190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X55" s="125">
        <f t="shared" si="2"/>
        <v>70</v>
      </c>
      <c r="AY55" s="125">
        <f t="shared" si="3"/>
        <v>0</v>
      </c>
      <c r="AZ55" s="75">
        <v>3.55</v>
      </c>
      <c r="BA55" s="66">
        <f t="shared" si="24"/>
        <v>3.7275</v>
      </c>
      <c r="BB55" s="67">
        <f t="shared" si="25"/>
        <v>3.9050000000000002</v>
      </c>
      <c r="BC55" s="68">
        <f t="shared" si="26"/>
        <v>4.0824999999999996</v>
      </c>
      <c r="BD55" s="69">
        <f t="shared" si="27"/>
        <v>4.26</v>
      </c>
      <c r="BE55" s="70">
        <f t="shared" si="17"/>
        <v>4.4375</v>
      </c>
      <c r="BF55" s="65">
        <f t="shared" si="28"/>
        <v>0</v>
      </c>
      <c r="BG55" s="66">
        <f t="shared" si="28"/>
        <v>0</v>
      </c>
      <c r="BH55" s="67">
        <f t="shared" si="28"/>
        <v>0</v>
      </c>
      <c r="BI55" s="68">
        <f t="shared" si="28"/>
        <v>0</v>
      </c>
      <c r="BJ55" s="69">
        <f t="shared" si="28"/>
        <v>0</v>
      </c>
      <c r="BK55" s="70">
        <f t="shared" si="18"/>
        <v>0</v>
      </c>
    </row>
    <row r="56" spans="1:63" s="71" customFormat="1" ht="15.75" thickBot="1">
      <c r="A56" s="47" t="s">
        <v>36</v>
      </c>
      <c r="B56" s="197" t="s">
        <v>303</v>
      </c>
      <c r="C56" s="209" t="s">
        <v>424</v>
      </c>
      <c r="D56" s="64"/>
      <c r="E56" s="126">
        <v>50</v>
      </c>
      <c r="F56" s="126"/>
      <c r="G56" s="72">
        <v>7</v>
      </c>
      <c r="H56" s="72"/>
      <c r="I56" s="125">
        <f t="shared" si="0"/>
        <v>57</v>
      </c>
      <c r="J56" s="91">
        <v>50</v>
      </c>
      <c r="K56" s="125">
        <f t="shared" si="1"/>
        <v>7</v>
      </c>
      <c r="L56" s="190"/>
      <c r="M56" s="190"/>
      <c r="N56" s="190"/>
      <c r="O56" s="186"/>
      <c r="P56" s="190"/>
      <c r="Q56" s="190">
        <v>5</v>
      </c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X56" s="125">
        <f t="shared" si="2"/>
        <v>52</v>
      </c>
      <c r="AY56" s="196">
        <f t="shared" si="3"/>
        <v>-2</v>
      </c>
      <c r="AZ56" s="75">
        <v>3.5536531249999999</v>
      </c>
      <c r="BA56" s="66">
        <f t="shared" si="24"/>
        <v>3.7313357812499999</v>
      </c>
      <c r="BB56" s="67">
        <f t="shared" si="25"/>
        <v>3.9090184375000003</v>
      </c>
      <c r="BC56" s="68">
        <f t="shared" si="26"/>
        <v>4.0867010937499995</v>
      </c>
      <c r="BD56" s="69">
        <f t="shared" si="27"/>
        <v>4.2643837499999995</v>
      </c>
      <c r="BE56" s="70">
        <f t="shared" si="17"/>
        <v>4.4420664062499995</v>
      </c>
      <c r="BF56" s="65">
        <f t="shared" si="28"/>
        <v>0</v>
      </c>
      <c r="BG56" s="66">
        <f t="shared" si="28"/>
        <v>0</v>
      </c>
      <c r="BH56" s="67">
        <f t="shared" si="28"/>
        <v>0</v>
      </c>
      <c r="BI56" s="68">
        <f t="shared" si="28"/>
        <v>0</v>
      </c>
      <c r="BJ56" s="69">
        <f t="shared" si="28"/>
        <v>0</v>
      </c>
      <c r="BK56" s="70">
        <f t="shared" si="18"/>
        <v>0</v>
      </c>
    </row>
    <row r="57" spans="1:63" ht="15.75" thickBot="1">
      <c r="A57" s="47" t="s">
        <v>36</v>
      </c>
      <c r="B57" s="195" t="s">
        <v>304</v>
      </c>
      <c r="C57" s="208" t="s">
        <v>428</v>
      </c>
      <c r="D57" s="6"/>
      <c r="E57" s="126">
        <v>120</v>
      </c>
      <c r="F57" s="126"/>
      <c r="G57" s="72">
        <v>10</v>
      </c>
      <c r="H57" s="72"/>
      <c r="I57" s="125">
        <f t="shared" si="0"/>
        <v>130</v>
      </c>
      <c r="J57" s="91">
        <v>40</v>
      </c>
      <c r="K57" s="125">
        <f t="shared" si="1"/>
        <v>90</v>
      </c>
      <c r="L57" s="190">
        <v>10</v>
      </c>
      <c r="M57" s="190"/>
      <c r="N57" s="190"/>
      <c r="O57" s="186"/>
      <c r="P57" s="190"/>
      <c r="Q57" s="190"/>
      <c r="R57" s="91"/>
      <c r="S57" s="91"/>
      <c r="T57" s="91"/>
      <c r="U57" s="91"/>
      <c r="V57" s="91"/>
      <c r="W57" s="91"/>
      <c r="X57" s="91">
        <v>10</v>
      </c>
      <c r="Y57" s="91"/>
      <c r="Z57" s="91">
        <v>10</v>
      </c>
      <c r="AA57" s="91">
        <v>2</v>
      </c>
      <c r="AB57" s="91">
        <v>6</v>
      </c>
      <c r="AC57" s="91">
        <v>20</v>
      </c>
      <c r="AD57" s="91">
        <v>1</v>
      </c>
      <c r="AE57" s="91">
        <v>2</v>
      </c>
      <c r="AF57" s="91"/>
      <c r="AG57" s="91"/>
      <c r="AH57" s="91">
        <v>6</v>
      </c>
      <c r="AI57" s="91"/>
      <c r="AJ57" s="91"/>
      <c r="AK57" s="91"/>
      <c r="AL57" s="91"/>
      <c r="AM57" s="229">
        <v>4</v>
      </c>
      <c r="AN57" s="229"/>
      <c r="AO57" s="229"/>
      <c r="AP57" s="229"/>
      <c r="AQ57" s="229"/>
      <c r="AR57" s="229"/>
      <c r="AS57" s="229"/>
      <c r="AT57" s="229"/>
      <c r="AU57" s="229"/>
      <c r="AV57" s="229"/>
      <c r="AX57" s="125">
        <f t="shared" si="2"/>
        <v>59</v>
      </c>
      <c r="AY57" s="196">
        <f t="shared" si="3"/>
        <v>-19</v>
      </c>
      <c r="AZ57" s="9">
        <v>2.41</v>
      </c>
      <c r="BA57" s="15">
        <f t="shared" si="24"/>
        <v>2.5305000000000004</v>
      </c>
      <c r="BB57" s="21">
        <f t="shared" si="25"/>
        <v>2.6510000000000002</v>
      </c>
      <c r="BC57" s="27">
        <f t="shared" si="26"/>
        <v>2.7715000000000001</v>
      </c>
      <c r="BD57" s="33">
        <f t="shared" si="27"/>
        <v>2.8919999999999999</v>
      </c>
      <c r="BE57" s="39">
        <f t="shared" si="17"/>
        <v>3.0125000000000002</v>
      </c>
      <c r="BF57" s="9">
        <f t="shared" ref="BF57:BJ59" si="29">$D57*AZ57</f>
        <v>0</v>
      </c>
      <c r="BG57" s="15">
        <f t="shared" si="29"/>
        <v>0</v>
      </c>
      <c r="BH57" s="21">
        <f t="shared" si="29"/>
        <v>0</v>
      </c>
      <c r="BI57" s="27">
        <f t="shared" si="29"/>
        <v>0</v>
      </c>
      <c r="BJ57" s="33">
        <f t="shared" si="29"/>
        <v>0</v>
      </c>
      <c r="BK57" s="39">
        <f t="shared" si="18"/>
        <v>0</v>
      </c>
    </row>
    <row r="58" spans="1:63" ht="15.75" thickBot="1">
      <c r="A58" s="47" t="s">
        <v>36</v>
      </c>
      <c r="B58" s="51" t="s">
        <v>305</v>
      </c>
      <c r="C58" s="208" t="s">
        <v>429</v>
      </c>
      <c r="D58" s="6"/>
      <c r="E58" s="126">
        <v>70</v>
      </c>
      <c r="F58" s="126"/>
      <c r="G58" s="72"/>
      <c r="H58" s="72"/>
      <c r="I58" s="125">
        <f t="shared" si="0"/>
        <v>70</v>
      </c>
      <c r="J58" s="91">
        <v>54</v>
      </c>
      <c r="K58" s="125">
        <f t="shared" si="1"/>
        <v>16</v>
      </c>
      <c r="L58" s="190"/>
      <c r="M58" s="190"/>
      <c r="N58" s="190"/>
      <c r="O58" s="186">
        <v>2</v>
      </c>
      <c r="P58" s="190"/>
      <c r="Q58" s="190">
        <v>14</v>
      </c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X58" s="125">
        <f t="shared" si="2"/>
        <v>54</v>
      </c>
      <c r="AY58" s="125">
        <f t="shared" si="3"/>
        <v>0</v>
      </c>
      <c r="AZ58" s="9">
        <v>3.55</v>
      </c>
      <c r="BA58" s="15">
        <f t="shared" si="24"/>
        <v>3.7275</v>
      </c>
      <c r="BB58" s="21">
        <f t="shared" si="25"/>
        <v>3.9050000000000002</v>
      </c>
      <c r="BC58" s="27">
        <f t="shared" si="26"/>
        <v>4.0824999999999996</v>
      </c>
      <c r="BD58" s="33">
        <f t="shared" si="27"/>
        <v>4.26</v>
      </c>
      <c r="BE58" s="39">
        <f t="shared" si="17"/>
        <v>4.4375</v>
      </c>
      <c r="BF58" s="9">
        <f t="shared" si="29"/>
        <v>0</v>
      </c>
      <c r="BG58" s="15">
        <f t="shared" si="29"/>
        <v>0</v>
      </c>
      <c r="BH58" s="21">
        <f t="shared" si="29"/>
        <v>0</v>
      </c>
      <c r="BI58" s="27">
        <f t="shared" si="29"/>
        <v>0</v>
      </c>
      <c r="BJ58" s="33">
        <f t="shared" si="29"/>
        <v>0</v>
      </c>
      <c r="BK58" s="39">
        <f t="shared" si="18"/>
        <v>0</v>
      </c>
    </row>
    <row r="59" spans="1:63" ht="15.75" thickBot="1">
      <c r="A59" s="47" t="s">
        <v>36</v>
      </c>
      <c r="B59" s="51" t="s">
        <v>306</v>
      </c>
      <c r="C59" s="208" t="s">
        <v>430</v>
      </c>
      <c r="D59" s="6"/>
      <c r="E59" s="126">
        <v>70</v>
      </c>
      <c r="F59" s="126"/>
      <c r="G59" s="72"/>
      <c r="H59" s="72"/>
      <c r="I59" s="125">
        <f t="shared" si="0"/>
        <v>70</v>
      </c>
      <c r="J59" s="91">
        <v>70</v>
      </c>
      <c r="K59" s="125">
        <f t="shared" si="1"/>
        <v>0</v>
      </c>
      <c r="L59" s="190"/>
      <c r="M59" s="190"/>
      <c r="N59" s="190"/>
      <c r="O59" s="186"/>
      <c r="P59" s="190"/>
      <c r="Q59" s="190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X59" s="125">
        <f t="shared" si="2"/>
        <v>70</v>
      </c>
      <c r="AY59" s="125">
        <f t="shared" si="3"/>
        <v>0</v>
      </c>
      <c r="AZ59" s="9">
        <v>3.29</v>
      </c>
      <c r="BA59" s="15">
        <f t="shared" si="24"/>
        <v>3.4545000000000003</v>
      </c>
      <c r="BB59" s="21">
        <f t="shared" si="25"/>
        <v>3.6190000000000002</v>
      </c>
      <c r="BC59" s="27">
        <f t="shared" si="26"/>
        <v>3.7834999999999996</v>
      </c>
      <c r="BD59" s="33">
        <f t="shared" si="27"/>
        <v>3.948</v>
      </c>
      <c r="BE59" s="39">
        <f t="shared" si="17"/>
        <v>4.1124999999999998</v>
      </c>
      <c r="BF59" s="9">
        <f t="shared" si="29"/>
        <v>0</v>
      </c>
      <c r="BG59" s="15">
        <f t="shared" si="29"/>
        <v>0</v>
      </c>
      <c r="BH59" s="21">
        <f t="shared" si="29"/>
        <v>0</v>
      </c>
      <c r="BI59" s="27">
        <f t="shared" si="29"/>
        <v>0</v>
      </c>
      <c r="BJ59" s="33">
        <f t="shared" si="29"/>
        <v>0</v>
      </c>
      <c r="BK59" s="39">
        <f t="shared" si="18"/>
        <v>0</v>
      </c>
    </row>
    <row r="60" spans="1:63" ht="15.75" thickBot="1">
      <c r="A60" s="47" t="s">
        <v>36</v>
      </c>
      <c r="B60" s="51" t="s">
        <v>307</v>
      </c>
      <c r="C60" s="208" t="s">
        <v>430</v>
      </c>
      <c r="D60" s="6"/>
      <c r="E60" s="126">
        <v>70</v>
      </c>
      <c r="F60" s="126"/>
      <c r="G60" s="72"/>
      <c r="H60" s="72"/>
      <c r="I60" s="125">
        <f t="shared" si="0"/>
        <v>70</v>
      </c>
      <c r="J60" s="91">
        <v>67</v>
      </c>
      <c r="K60" s="125">
        <f t="shared" si="1"/>
        <v>3</v>
      </c>
      <c r="L60" s="190"/>
      <c r="M60" s="190"/>
      <c r="N60" s="190"/>
      <c r="O60" s="186"/>
      <c r="P60" s="190"/>
      <c r="Q60" s="190"/>
      <c r="R60" s="91"/>
      <c r="S60" s="91"/>
      <c r="T60" s="91">
        <v>3</v>
      </c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X60" s="125">
        <f t="shared" si="2"/>
        <v>67</v>
      </c>
      <c r="AY60" s="125">
        <f t="shared" si="3"/>
        <v>0</v>
      </c>
      <c r="AZ60" s="9">
        <v>2.71</v>
      </c>
      <c r="BA60" s="15">
        <f t="shared" si="24"/>
        <v>2.8454999999999999</v>
      </c>
      <c r="BB60" s="21">
        <f t="shared" si="25"/>
        <v>2.9810000000000003</v>
      </c>
      <c r="BC60" s="27">
        <f t="shared" si="26"/>
        <v>3.1164999999999998</v>
      </c>
      <c r="BD60" s="33">
        <f t="shared" si="27"/>
        <v>3.2519999999999998</v>
      </c>
      <c r="BE60" s="39">
        <f t="shared" si="17"/>
        <v>3.3875000000000002</v>
      </c>
      <c r="BF60" s="9">
        <f t="shared" ref="BF60:BJ61" si="30">$D60*AZ60</f>
        <v>0</v>
      </c>
      <c r="BG60" s="15">
        <f t="shared" si="30"/>
        <v>0</v>
      </c>
      <c r="BH60" s="21">
        <f t="shared" si="30"/>
        <v>0</v>
      </c>
      <c r="BI60" s="27">
        <f t="shared" si="30"/>
        <v>0</v>
      </c>
      <c r="BJ60" s="33">
        <f t="shared" si="30"/>
        <v>0</v>
      </c>
      <c r="BK60" s="39">
        <f t="shared" si="18"/>
        <v>0</v>
      </c>
    </row>
    <row r="61" spans="1:63" s="78" customFormat="1" ht="15.75" thickBot="1">
      <c r="A61" s="47" t="s">
        <v>36</v>
      </c>
      <c r="B61" s="56" t="s">
        <v>472</v>
      </c>
      <c r="C61" s="215"/>
      <c r="D61" s="94"/>
      <c r="E61" s="127">
        <v>0</v>
      </c>
      <c r="F61" s="127"/>
      <c r="G61" s="141"/>
      <c r="H61" s="141"/>
      <c r="I61" s="125">
        <f t="shared" si="0"/>
        <v>0</v>
      </c>
      <c r="J61" s="79">
        <v>0</v>
      </c>
      <c r="K61" s="125">
        <f t="shared" si="1"/>
        <v>0</v>
      </c>
      <c r="L61" s="190"/>
      <c r="M61" s="190"/>
      <c r="N61" s="190"/>
      <c r="O61" s="186"/>
      <c r="P61" s="190"/>
      <c r="Q61" s="190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X61" s="125">
        <f t="shared" si="2"/>
        <v>0</v>
      </c>
      <c r="AY61" s="125">
        <f t="shared" si="3"/>
        <v>0</v>
      </c>
      <c r="AZ61" s="76">
        <v>4.7184362499999999</v>
      </c>
      <c r="BA61" s="77">
        <f t="shared" si="24"/>
        <v>4.9543580624999999</v>
      </c>
      <c r="BB61" s="77">
        <f t="shared" si="25"/>
        <v>5.1902798749999999</v>
      </c>
      <c r="BC61" s="77">
        <f t="shared" si="26"/>
        <v>5.4262016874999999</v>
      </c>
      <c r="BD61" s="77">
        <f t="shared" si="27"/>
        <v>5.6621234999999999</v>
      </c>
      <c r="BE61" s="77">
        <f t="shared" si="17"/>
        <v>5.8980453124999999</v>
      </c>
      <c r="BF61" s="77">
        <f t="shared" si="30"/>
        <v>0</v>
      </c>
      <c r="BG61" s="77">
        <f t="shared" si="30"/>
        <v>0</v>
      </c>
      <c r="BH61" s="77">
        <f t="shared" si="30"/>
        <v>0</v>
      </c>
      <c r="BI61" s="77">
        <f t="shared" si="30"/>
        <v>0</v>
      </c>
      <c r="BJ61" s="77">
        <f t="shared" si="30"/>
        <v>0</v>
      </c>
      <c r="BK61" s="77">
        <f t="shared" si="18"/>
        <v>0</v>
      </c>
    </row>
    <row r="62" spans="1:63" ht="15.75" thickBot="1">
      <c r="A62" s="47" t="s">
        <v>36</v>
      </c>
      <c r="B62" s="56" t="s">
        <v>473</v>
      </c>
      <c r="C62" s="215"/>
      <c r="D62" s="6"/>
      <c r="E62" s="126">
        <v>0</v>
      </c>
      <c r="F62" s="126"/>
      <c r="G62" s="72"/>
      <c r="H62" s="72"/>
      <c r="I62" s="125">
        <f t="shared" si="0"/>
        <v>0</v>
      </c>
      <c r="J62" s="79" t="s">
        <v>103</v>
      </c>
      <c r="K62" s="125">
        <f t="shared" si="1"/>
        <v>0</v>
      </c>
      <c r="L62" s="190"/>
      <c r="M62" s="190"/>
      <c r="N62" s="190"/>
      <c r="O62" s="186"/>
      <c r="P62" s="190"/>
      <c r="Q62" s="190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X62" s="125">
        <f t="shared" si="2"/>
        <v>0</v>
      </c>
      <c r="AY62" s="125">
        <f t="shared" si="3"/>
        <v>0</v>
      </c>
      <c r="AZ62" s="9">
        <v>4.72</v>
      </c>
      <c r="BA62" s="15">
        <f t="shared" si="6"/>
        <v>4.9559999999999995</v>
      </c>
      <c r="BB62" s="21">
        <f t="shared" si="7"/>
        <v>5.1920000000000002</v>
      </c>
      <c r="BC62" s="27">
        <f t="shared" si="8"/>
        <v>5.427999999999999</v>
      </c>
      <c r="BD62" s="33">
        <f t="shared" si="9"/>
        <v>5.6639999999999997</v>
      </c>
      <c r="BE62" s="39">
        <f t="shared" si="17"/>
        <v>5.8999999999999995</v>
      </c>
      <c r="BF62" s="9">
        <f t="shared" si="10"/>
        <v>0</v>
      </c>
      <c r="BG62" s="15">
        <f t="shared" si="11"/>
        <v>0</v>
      </c>
      <c r="BH62" s="21">
        <f t="shared" si="12"/>
        <v>0</v>
      </c>
      <c r="BI62" s="27">
        <f t="shared" si="13"/>
        <v>0</v>
      </c>
      <c r="BJ62" s="33">
        <f t="shared" si="14"/>
        <v>0</v>
      </c>
      <c r="BK62" s="39">
        <f t="shared" si="18"/>
        <v>0</v>
      </c>
    </row>
    <row r="63" spans="1:63" ht="15.75" thickBot="1">
      <c r="A63" s="47" t="s">
        <v>36</v>
      </c>
      <c r="B63" s="51" t="s">
        <v>308</v>
      </c>
      <c r="C63" s="208" t="s">
        <v>431</v>
      </c>
      <c r="D63" s="6"/>
      <c r="E63" s="126">
        <v>60</v>
      </c>
      <c r="F63" s="126"/>
      <c r="G63" s="72">
        <v>1</v>
      </c>
      <c r="H63" s="72"/>
      <c r="I63" s="125">
        <f t="shared" si="0"/>
        <v>61</v>
      </c>
      <c r="J63" s="91">
        <v>55</v>
      </c>
      <c r="K63" s="125">
        <f t="shared" si="1"/>
        <v>6</v>
      </c>
      <c r="L63" s="190"/>
      <c r="M63" s="190"/>
      <c r="N63" s="190"/>
      <c r="O63" s="186"/>
      <c r="P63" s="190"/>
      <c r="Q63" s="190"/>
      <c r="R63" s="91"/>
      <c r="S63" s="91"/>
      <c r="T63" s="91"/>
      <c r="U63" s="91"/>
      <c r="V63" s="91"/>
      <c r="W63" s="91"/>
      <c r="X63" s="91">
        <v>1</v>
      </c>
      <c r="Y63" s="91">
        <v>1</v>
      </c>
      <c r="Z63" s="91">
        <v>1</v>
      </c>
      <c r="AA63" s="91"/>
      <c r="AB63" s="91"/>
      <c r="AC63" s="91"/>
      <c r="AD63" s="91"/>
      <c r="AE63" s="91">
        <v>3</v>
      </c>
      <c r="AF63" s="91"/>
      <c r="AG63" s="91"/>
      <c r="AH63" s="91"/>
      <c r="AI63" s="91"/>
      <c r="AJ63" s="91">
        <v>3</v>
      </c>
      <c r="AK63" s="91"/>
      <c r="AL63" s="91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X63" s="125">
        <f t="shared" si="2"/>
        <v>52</v>
      </c>
      <c r="AY63" s="125">
        <f t="shared" si="3"/>
        <v>3</v>
      </c>
      <c r="AZ63" s="9">
        <v>3.5</v>
      </c>
      <c r="BA63" s="15">
        <f t="shared" si="6"/>
        <v>3.6750000000000003</v>
      </c>
      <c r="BB63" s="21">
        <f t="shared" si="7"/>
        <v>3.8500000000000005</v>
      </c>
      <c r="BC63" s="27">
        <f t="shared" si="8"/>
        <v>4.0249999999999995</v>
      </c>
      <c r="BD63" s="33">
        <f t="shared" si="9"/>
        <v>4.2</v>
      </c>
      <c r="BE63" s="39">
        <f t="shared" si="17"/>
        <v>4.375</v>
      </c>
      <c r="BF63" s="9">
        <f t="shared" si="10"/>
        <v>0</v>
      </c>
      <c r="BG63" s="15">
        <f t="shared" si="11"/>
        <v>0</v>
      </c>
      <c r="BH63" s="21">
        <f t="shared" si="12"/>
        <v>0</v>
      </c>
      <c r="BI63" s="27">
        <f t="shared" si="13"/>
        <v>0</v>
      </c>
      <c r="BJ63" s="33">
        <f t="shared" si="14"/>
        <v>0</v>
      </c>
      <c r="BK63" s="39">
        <f t="shared" si="18"/>
        <v>0</v>
      </c>
    </row>
    <row r="64" spans="1:63" ht="15.75" thickBot="1">
      <c r="A64" s="47" t="s">
        <v>36</v>
      </c>
      <c r="B64" s="51" t="s">
        <v>309</v>
      </c>
      <c r="C64" s="216" t="s">
        <v>428</v>
      </c>
      <c r="D64" s="6"/>
      <c r="E64" s="126">
        <v>70</v>
      </c>
      <c r="F64" s="126"/>
      <c r="G64" s="72"/>
      <c r="H64" s="72"/>
      <c r="I64" s="125">
        <f t="shared" si="0"/>
        <v>70</v>
      </c>
      <c r="J64" s="91">
        <v>70</v>
      </c>
      <c r="K64" s="125">
        <f t="shared" si="1"/>
        <v>0</v>
      </c>
      <c r="L64" s="190"/>
      <c r="M64" s="190"/>
      <c r="N64" s="190"/>
      <c r="O64" s="186"/>
      <c r="P64" s="190"/>
      <c r="Q64" s="190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X64" s="125">
        <f t="shared" si="2"/>
        <v>70</v>
      </c>
      <c r="AY64" s="125">
        <f t="shared" si="3"/>
        <v>0</v>
      </c>
      <c r="AZ64" s="9">
        <v>3.17</v>
      </c>
      <c r="BA64" s="15">
        <f t="shared" si="6"/>
        <v>3.3285</v>
      </c>
      <c r="BB64" s="21">
        <f t="shared" si="7"/>
        <v>3.4870000000000001</v>
      </c>
      <c r="BC64" s="27">
        <f t="shared" si="8"/>
        <v>3.6454999999999997</v>
      </c>
      <c r="BD64" s="33">
        <f t="shared" si="9"/>
        <v>3.8039999999999998</v>
      </c>
      <c r="BE64" s="39">
        <f t="shared" si="17"/>
        <v>3.9624999999999999</v>
      </c>
      <c r="BF64" s="9">
        <f t="shared" si="10"/>
        <v>0</v>
      </c>
      <c r="BG64" s="15">
        <f t="shared" si="11"/>
        <v>0</v>
      </c>
      <c r="BH64" s="21">
        <f t="shared" si="12"/>
        <v>0</v>
      </c>
      <c r="BI64" s="27">
        <f t="shared" si="13"/>
        <v>0</v>
      </c>
      <c r="BJ64" s="33">
        <f t="shared" si="14"/>
        <v>0</v>
      </c>
      <c r="BK64" s="39">
        <f t="shared" si="18"/>
        <v>0</v>
      </c>
    </row>
    <row r="65" spans="1:63" ht="15.75" thickBot="1">
      <c r="A65" s="47" t="s">
        <v>36</v>
      </c>
      <c r="B65" s="51" t="s">
        <v>310</v>
      </c>
      <c r="C65" s="208" t="s">
        <v>431</v>
      </c>
      <c r="D65" s="6"/>
      <c r="E65" s="126">
        <v>70</v>
      </c>
      <c r="F65" s="126"/>
      <c r="G65" s="72"/>
      <c r="H65" s="72"/>
      <c r="I65" s="125">
        <f t="shared" si="0"/>
        <v>70</v>
      </c>
      <c r="J65" s="91">
        <v>70</v>
      </c>
      <c r="K65" s="125">
        <f t="shared" si="1"/>
        <v>0</v>
      </c>
      <c r="L65" s="190"/>
      <c r="M65" s="190"/>
      <c r="N65" s="190"/>
      <c r="O65" s="186"/>
      <c r="P65" s="190"/>
      <c r="Q65" s="190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X65" s="125">
        <f t="shared" si="2"/>
        <v>70</v>
      </c>
      <c r="AY65" s="125">
        <f t="shared" si="3"/>
        <v>0</v>
      </c>
      <c r="AZ65" s="9">
        <v>3.17</v>
      </c>
      <c r="BA65" s="15">
        <f t="shared" si="6"/>
        <v>3.3285</v>
      </c>
      <c r="BB65" s="21">
        <f t="shared" si="7"/>
        <v>3.4870000000000001</v>
      </c>
      <c r="BC65" s="27">
        <f t="shared" si="8"/>
        <v>3.6454999999999997</v>
      </c>
      <c r="BD65" s="33">
        <f t="shared" si="9"/>
        <v>3.8039999999999998</v>
      </c>
      <c r="BE65" s="39">
        <f t="shared" si="17"/>
        <v>3.9624999999999999</v>
      </c>
      <c r="BF65" s="9">
        <f t="shared" si="10"/>
        <v>0</v>
      </c>
      <c r="BG65" s="15">
        <f t="shared" si="11"/>
        <v>0</v>
      </c>
      <c r="BH65" s="21">
        <f t="shared" si="12"/>
        <v>0</v>
      </c>
      <c r="BI65" s="27">
        <f t="shared" si="13"/>
        <v>0</v>
      </c>
      <c r="BJ65" s="33">
        <f t="shared" si="14"/>
        <v>0</v>
      </c>
      <c r="BK65" s="39">
        <f t="shared" si="18"/>
        <v>0</v>
      </c>
    </row>
    <row r="66" spans="1:63" ht="15.75" thickBot="1">
      <c r="A66" s="47" t="s">
        <v>36</v>
      </c>
      <c r="B66" s="51" t="s">
        <v>311</v>
      </c>
      <c r="C66" s="208" t="s">
        <v>474</v>
      </c>
      <c r="D66" s="6"/>
      <c r="E66" s="126">
        <v>60</v>
      </c>
      <c r="F66" s="126"/>
      <c r="G66" s="72"/>
      <c r="H66" s="72"/>
      <c r="I66" s="125">
        <f t="shared" ref="I66:I127" si="31">SUM(D66:H66)</f>
        <v>60</v>
      </c>
      <c r="J66" s="91">
        <v>60</v>
      </c>
      <c r="K66" s="125">
        <f t="shared" ref="K66:K127" si="32">I66-J66</f>
        <v>0</v>
      </c>
      <c r="L66" s="190"/>
      <c r="M66" s="190"/>
      <c r="N66" s="190"/>
      <c r="O66" s="186"/>
      <c r="P66" s="190"/>
      <c r="Q66" s="190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X66" s="125">
        <f t="shared" si="2"/>
        <v>60</v>
      </c>
      <c r="AY66" s="125">
        <f t="shared" si="3"/>
        <v>0</v>
      </c>
      <c r="AZ66" s="9">
        <v>3.17</v>
      </c>
      <c r="BA66" s="15">
        <f t="shared" si="6"/>
        <v>3.3285</v>
      </c>
      <c r="BB66" s="21">
        <f t="shared" si="7"/>
        <v>3.4870000000000001</v>
      </c>
      <c r="BC66" s="27">
        <f t="shared" si="8"/>
        <v>3.6454999999999997</v>
      </c>
      <c r="BD66" s="33">
        <f t="shared" si="9"/>
        <v>3.8039999999999998</v>
      </c>
      <c r="BE66" s="39">
        <f t="shared" si="17"/>
        <v>3.9624999999999999</v>
      </c>
      <c r="BF66" s="9">
        <f t="shared" si="10"/>
        <v>0</v>
      </c>
      <c r="BG66" s="15">
        <f t="shared" si="11"/>
        <v>0</v>
      </c>
      <c r="BH66" s="21">
        <f t="shared" si="12"/>
        <v>0</v>
      </c>
      <c r="BI66" s="27">
        <f t="shared" si="13"/>
        <v>0</v>
      </c>
      <c r="BJ66" s="33">
        <f t="shared" si="14"/>
        <v>0</v>
      </c>
      <c r="BK66" s="39">
        <f t="shared" si="18"/>
        <v>0</v>
      </c>
    </row>
    <row r="67" spans="1:63" ht="15.75" thickBot="1">
      <c r="A67" s="47" t="s">
        <v>36</v>
      </c>
      <c r="B67" s="51" t="s">
        <v>312</v>
      </c>
      <c r="C67" s="208" t="s">
        <v>431</v>
      </c>
      <c r="D67" s="6"/>
      <c r="E67" s="126">
        <v>50</v>
      </c>
      <c r="F67" s="126"/>
      <c r="G67" s="72"/>
      <c r="H67" s="72"/>
      <c r="I67" s="125">
        <f t="shared" si="31"/>
        <v>50</v>
      </c>
      <c r="J67" s="91">
        <v>50</v>
      </c>
      <c r="K67" s="125">
        <f t="shared" si="32"/>
        <v>0</v>
      </c>
      <c r="L67" s="190"/>
      <c r="M67" s="190"/>
      <c r="N67" s="190"/>
      <c r="O67" s="186"/>
      <c r="P67" s="190"/>
      <c r="Q67" s="190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229"/>
      <c r="AN67" s="229"/>
      <c r="AO67" s="229"/>
      <c r="AP67" s="229"/>
      <c r="AQ67" s="229">
        <v>1</v>
      </c>
      <c r="AR67" s="229"/>
      <c r="AS67" s="229"/>
      <c r="AT67" s="229"/>
      <c r="AU67" s="229"/>
      <c r="AV67" s="229"/>
      <c r="AX67" s="125">
        <f t="shared" ref="AX67:AX130" si="33">I67-SUM(L67:AV67)</f>
        <v>49</v>
      </c>
      <c r="AY67" s="125">
        <f t="shared" ref="AY67:AY130" si="34">J67-AX67</f>
        <v>1</v>
      </c>
      <c r="AZ67" s="9">
        <v>4.68</v>
      </c>
      <c r="BA67" s="15">
        <f t="shared" si="6"/>
        <v>4.9139999999999997</v>
      </c>
      <c r="BB67" s="21">
        <f t="shared" si="7"/>
        <v>5.1479999999999997</v>
      </c>
      <c r="BC67" s="27">
        <f t="shared" si="8"/>
        <v>5.3819999999999997</v>
      </c>
      <c r="BD67" s="33">
        <f t="shared" si="9"/>
        <v>5.6159999999999997</v>
      </c>
      <c r="BE67" s="39">
        <f t="shared" si="17"/>
        <v>5.85</v>
      </c>
      <c r="BF67" s="9">
        <f t="shared" si="10"/>
        <v>0</v>
      </c>
      <c r="BG67" s="15">
        <f t="shared" si="11"/>
        <v>0</v>
      </c>
      <c r="BH67" s="21">
        <f t="shared" si="12"/>
        <v>0</v>
      </c>
      <c r="BI67" s="27">
        <f t="shared" si="13"/>
        <v>0</v>
      </c>
      <c r="BJ67" s="33">
        <f t="shared" si="14"/>
        <v>0</v>
      </c>
      <c r="BK67" s="39">
        <f t="shared" si="18"/>
        <v>0</v>
      </c>
    </row>
    <row r="68" spans="1:63" ht="15.75" thickBot="1">
      <c r="A68" s="47" t="s">
        <v>36</v>
      </c>
      <c r="B68" s="195" t="s">
        <v>41</v>
      </c>
      <c r="C68" s="208" t="s">
        <v>430</v>
      </c>
      <c r="D68" s="6"/>
      <c r="E68" s="126">
        <v>50</v>
      </c>
      <c r="F68" s="126"/>
      <c r="G68" s="72">
        <v>5</v>
      </c>
      <c r="H68" s="72"/>
      <c r="I68" s="125">
        <f t="shared" si="31"/>
        <v>55</v>
      </c>
      <c r="J68" s="91">
        <v>14</v>
      </c>
      <c r="K68" s="125">
        <f t="shared" si="32"/>
        <v>41</v>
      </c>
      <c r="L68" s="190"/>
      <c r="M68" s="190"/>
      <c r="N68" s="190"/>
      <c r="O68" s="186"/>
      <c r="P68" s="190"/>
      <c r="Q68" s="190"/>
      <c r="R68" s="91"/>
      <c r="S68" s="91"/>
      <c r="T68" s="91"/>
      <c r="U68" s="91"/>
      <c r="V68" s="91"/>
      <c r="W68" s="91"/>
      <c r="X68" s="162"/>
      <c r="Y68" s="91"/>
      <c r="Z68" s="91">
        <v>6</v>
      </c>
      <c r="AA68" s="91"/>
      <c r="AB68" s="91"/>
      <c r="AC68" s="91"/>
      <c r="AD68" s="91">
        <v>1</v>
      </c>
      <c r="AE68" s="91"/>
      <c r="AF68" s="91"/>
      <c r="AG68" s="91"/>
      <c r="AH68" s="91">
        <v>5</v>
      </c>
      <c r="AI68" s="91"/>
      <c r="AJ68" s="91">
        <v>3</v>
      </c>
      <c r="AK68" s="91"/>
      <c r="AL68" s="91"/>
      <c r="AM68" s="229"/>
      <c r="AN68" s="229"/>
      <c r="AO68" s="229">
        <v>1</v>
      </c>
      <c r="AP68" s="229"/>
      <c r="AQ68" s="229"/>
      <c r="AR68" s="229"/>
      <c r="AS68" s="229"/>
      <c r="AT68" s="229"/>
      <c r="AU68" s="229">
        <v>2</v>
      </c>
      <c r="AV68" s="229"/>
      <c r="AX68" s="125">
        <f t="shared" si="33"/>
        <v>37</v>
      </c>
      <c r="AY68" s="196">
        <f t="shared" si="34"/>
        <v>-23</v>
      </c>
      <c r="AZ68" s="9">
        <v>3.41</v>
      </c>
      <c r="BA68" s="15">
        <f t="shared" si="6"/>
        <v>3.5805000000000002</v>
      </c>
      <c r="BB68" s="21">
        <f t="shared" si="7"/>
        <v>3.7510000000000003</v>
      </c>
      <c r="BC68" s="27">
        <f t="shared" si="8"/>
        <v>3.9215</v>
      </c>
      <c r="BD68" s="33">
        <f t="shared" si="9"/>
        <v>4.0919999999999996</v>
      </c>
      <c r="BE68" s="39">
        <f t="shared" si="17"/>
        <v>4.2625000000000002</v>
      </c>
      <c r="BF68" s="9">
        <f t="shared" si="10"/>
        <v>0</v>
      </c>
      <c r="BG68" s="15">
        <f t="shared" si="11"/>
        <v>0</v>
      </c>
      <c r="BH68" s="21">
        <f t="shared" si="12"/>
        <v>0</v>
      </c>
      <c r="BI68" s="27">
        <f t="shared" si="13"/>
        <v>0</v>
      </c>
      <c r="BJ68" s="33">
        <f t="shared" si="14"/>
        <v>0</v>
      </c>
      <c r="BK68" s="39">
        <f t="shared" si="18"/>
        <v>0</v>
      </c>
    </row>
    <row r="69" spans="1:63" ht="15.75" thickBot="1">
      <c r="A69" s="47" t="s">
        <v>36</v>
      </c>
      <c r="B69" s="195" t="s">
        <v>94</v>
      </c>
      <c r="C69" s="208" t="s">
        <v>430</v>
      </c>
      <c r="D69" s="6"/>
      <c r="E69" s="126">
        <v>32</v>
      </c>
      <c r="F69" s="126"/>
      <c r="G69" s="72">
        <v>5</v>
      </c>
      <c r="H69" s="72"/>
      <c r="I69" s="125">
        <f t="shared" si="31"/>
        <v>37</v>
      </c>
      <c r="J69" s="91">
        <v>4</v>
      </c>
      <c r="K69" s="125">
        <f t="shared" si="32"/>
        <v>33</v>
      </c>
      <c r="L69" s="190"/>
      <c r="M69" s="190"/>
      <c r="N69" s="190"/>
      <c r="O69" s="186"/>
      <c r="P69" s="190"/>
      <c r="Q69" s="190">
        <v>9</v>
      </c>
      <c r="R69" s="91"/>
      <c r="S69" s="91"/>
      <c r="T69" s="91"/>
      <c r="U69" s="91"/>
      <c r="V69" s="91"/>
      <c r="W69" s="91"/>
      <c r="X69" s="91">
        <v>1</v>
      </c>
      <c r="Y69" s="91">
        <v>1</v>
      </c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229"/>
      <c r="AN69" s="229"/>
      <c r="AO69" s="229">
        <v>1</v>
      </c>
      <c r="AP69" s="229"/>
      <c r="AQ69" s="229"/>
      <c r="AR69" s="229"/>
      <c r="AS69" s="229"/>
      <c r="AT69" s="229"/>
      <c r="AU69" s="229"/>
      <c r="AV69" s="229"/>
      <c r="AX69" s="125">
        <f t="shared" si="33"/>
        <v>25</v>
      </c>
      <c r="AY69" s="196">
        <f t="shared" si="34"/>
        <v>-21</v>
      </c>
      <c r="AZ69" s="9">
        <v>4.93</v>
      </c>
      <c r="BA69" s="15">
        <f t="shared" si="6"/>
        <v>5.1764999999999999</v>
      </c>
      <c r="BB69" s="21">
        <f t="shared" si="7"/>
        <v>5.423</v>
      </c>
      <c r="BC69" s="27">
        <f t="shared" si="8"/>
        <v>5.6694999999999993</v>
      </c>
      <c r="BD69" s="33">
        <f t="shared" si="9"/>
        <v>5.9159999999999995</v>
      </c>
      <c r="BE69" s="39">
        <f t="shared" si="17"/>
        <v>6.1624999999999996</v>
      </c>
      <c r="BF69" s="9">
        <f t="shared" si="10"/>
        <v>0</v>
      </c>
      <c r="BG69" s="15">
        <f t="shared" si="11"/>
        <v>0</v>
      </c>
      <c r="BH69" s="21">
        <f t="shared" si="12"/>
        <v>0</v>
      </c>
      <c r="BI69" s="27">
        <f t="shared" si="13"/>
        <v>0</v>
      </c>
      <c r="BJ69" s="33">
        <f t="shared" si="14"/>
        <v>0</v>
      </c>
      <c r="BK69" s="39">
        <f t="shared" si="18"/>
        <v>0</v>
      </c>
    </row>
    <row r="70" spans="1:63" ht="15.75" thickBot="1">
      <c r="A70" s="47" t="s">
        <v>36</v>
      </c>
      <c r="B70" s="51" t="s">
        <v>43</v>
      </c>
      <c r="C70" s="208" t="s">
        <v>420</v>
      </c>
      <c r="D70" s="6"/>
      <c r="E70" s="126">
        <v>60</v>
      </c>
      <c r="F70" s="126"/>
      <c r="G70" s="72"/>
      <c r="H70" s="72"/>
      <c r="I70" s="125">
        <f t="shared" si="31"/>
        <v>60</v>
      </c>
      <c r="J70" s="91">
        <v>60</v>
      </c>
      <c r="K70" s="125">
        <f t="shared" si="32"/>
        <v>0</v>
      </c>
      <c r="L70" s="190"/>
      <c r="M70" s="190"/>
      <c r="N70" s="190"/>
      <c r="O70" s="186"/>
      <c r="P70" s="190"/>
      <c r="Q70" s="190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X70" s="125">
        <f t="shared" si="33"/>
        <v>60</v>
      </c>
      <c r="AY70" s="125">
        <f t="shared" si="34"/>
        <v>0</v>
      </c>
      <c r="AZ70" s="9">
        <v>3.9934675000000008</v>
      </c>
      <c r="BA70" s="15">
        <f t="shared" ref="BA70:BA76" si="35">AZ70*1.05</f>
        <v>4.193140875000001</v>
      </c>
      <c r="BB70" s="21">
        <f t="shared" ref="BB70:BB76" si="36">AZ70*1.1</f>
        <v>4.3928142500000016</v>
      </c>
      <c r="BC70" s="27">
        <f t="shared" ref="BC70:BC76" si="37">AZ70*1.15</f>
        <v>4.5924876250000004</v>
      </c>
      <c r="BD70" s="33">
        <f t="shared" ref="BD70:BD76" si="38">AZ70*1.2</f>
        <v>4.792161000000001</v>
      </c>
      <c r="BE70" s="39">
        <f t="shared" si="17"/>
        <v>4.9918343750000007</v>
      </c>
      <c r="BF70" s="9">
        <f t="shared" ref="BF70:BJ76" si="39">$D70*AZ70</f>
        <v>0</v>
      </c>
      <c r="BG70" s="15">
        <f t="shared" si="39"/>
        <v>0</v>
      </c>
      <c r="BH70" s="21">
        <f t="shared" si="39"/>
        <v>0</v>
      </c>
      <c r="BI70" s="27">
        <f t="shared" si="39"/>
        <v>0</v>
      </c>
      <c r="BJ70" s="33">
        <f t="shared" si="39"/>
        <v>0</v>
      </c>
      <c r="BK70" s="39">
        <f t="shared" si="18"/>
        <v>0</v>
      </c>
    </row>
    <row r="71" spans="1:63" ht="15.75" thickBot="1">
      <c r="A71" s="47" t="s">
        <v>36</v>
      </c>
      <c r="B71" s="195" t="s">
        <v>44</v>
      </c>
      <c r="C71" s="208" t="s">
        <v>420</v>
      </c>
      <c r="D71" s="6"/>
      <c r="E71" s="126">
        <v>50</v>
      </c>
      <c r="F71" s="126"/>
      <c r="G71" s="72">
        <v>3</v>
      </c>
      <c r="H71" s="72"/>
      <c r="I71" s="125">
        <f t="shared" si="31"/>
        <v>53</v>
      </c>
      <c r="J71" s="91">
        <v>49</v>
      </c>
      <c r="K71" s="125">
        <f t="shared" si="32"/>
        <v>4</v>
      </c>
      <c r="L71" s="190"/>
      <c r="M71" s="190"/>
      <c r="N71" s="190"/>
      <c r="O71" s="186"/>
      <c r="P71" s="190"/>
      <c r="Q71" s="190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X71" s="125">
        <f t="shared" si="33"/>
        <v>53</v>
      </c>
      <c r="AY71" s="196">
        <f t="shared" si="34"/>
        <v>-4</v>
      </c>
      <c r="AZ71" s="9">
        <v>4.1955443749999999</v>
      </c>
      <c r="BA71" s="15">
        <f t="shared" si="35"/>
        <v>4.4053215937500001</v>
      </c>
      <c r="BB71" s="21">
        <f t="shared" si="36"/>
        <v>4.6150988125000003</v>
      </c>
      <c r="BC71" s="27">
        <f t="shared" si="37"/>
        <v>4.8248760312499996</v>
      </c>
      <c r="BD71" s="33">
        <f t="shared" si="38"/>
        <v>5.0346532499999999</v>
      </c>
      <c r="BE71" s="39">
        <f t="shared" si="17"/>
        <v>5.2444304687500001</v>
      </c>
      <c r="BF71" s="9">
        <f t="shared" si="39"/>
        <v>0</v>
      </c>
      <c r="BG71" s="15">
        <f t="shared" si="39"/>
        <v>0</v>
      </c>
      <c r="BH71" s="21">
        <f t="shared" si="39"/>
        <v>0</v>
      </c>
      <c r="BI71" s="27">
        <f t="shared" si="39"/>
        <v>0</v>
      </c>
      <c r="BJ71" s="33">
        <f t="shared" si="39"/>
        <v>0</v>
      </c>
      <c r="BK71" s="39">
        <f t="shared" si="18"/>
        <v>0</v>
      </c>
    </row>
    <row r="72" spans="1:63" ht="15.75" thickBot="1">
      <c r="A72" s="47" t="s">
        <v>36</v>
      </c>
      <c r="B72" s="51" t="s">
        <v>45</v>
      </c>
      <c r="C72" s="208" t="s">
        <v>430</v>
      </c>
      <c r="D72" s="6"/>
      <c r="E72" s="126">
        <v>50</v>
      </c>
      <c r="F72" s="126"/>
      <c r="G72" s="72"/>
      <c r="H72" s="72"/>
      <c r="I72" s="125">
        <f t="shared" si="31"/>
        <v>50</v>
      </c>
      <c r="J72" s="91">
        <v>48</v>
      </c>
      <c r="K72" s="125">
        <f t="shared" si="32"/>
        <v>2</v>
      </c>
      <c r="L72" s="190"/>
      <c r="M72" s="190"/>
      <c r="N72" s="190"/>
      <c r="O72" s="186"/>
      <c r="P72" s="190"/>
      <c r="Q72" s="190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>
        <v>1</v>
      </c>
      <c r="AC72" s="91"/>
      <c r="AD72" s="91">
        <v>1</v>
      </c>
      <c r="AE72" s="91"/>
      <c r="AF72" s="91"/>
      <c r="AG72" s="91"/>
      <c r="AH72" s="91"/>
      <c r="AI72" s="91"/>
      <c r="AJ72" s="91"/>
      <c r="AK72" s="91"/>
      <c r="AL72" s="91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X72" s="125">
        <f t="shared" si="33"/>
        <v>48</v>
      </c>
      <c r="AY72" s="125">
        <f t="shared" si="34"/>
        <v>0</v>
      </c>
      <c r="AZ72" s="9">
        <v>5.3245362500000004</v>
      </c>
      <c r="BA72" s="15">
        <f t="shared" si="35"/>
        <v>5.5907630625000007</v>
      </c>
      <c r="BB72" s="21">
        <f t="shared" si="36"/>
        <v>5.8569898750000009</v>
      </c>
      <c r="BC72" s="27">
        <f t="shared" si="37"/>
        <v>6.1232166875000003</v>
      </c>
      <c r="BD72" s="33">
        <f t="shared" si="38"/>
        <v>6.3894435000000005</v>
      </c>
      <c r="BE72" s="39">
        <f t="shared" si="17"/>
        <v>6.6556703125000007</v>
      </c>
      <c r="BF72" s="9">
        <f t="shared" si="39"/>
        <v>0</v>
      </c>
      <c r="BG72" s="15">
        <f t="shared" si="39"/>
        <v>0</v>
      </c>
      <c r="BH72" s="21">
        <f t="shared" si="39"/>
        <v>0</v>
      </c>
      <c r="BI72" s="27">
        <f t="shared" si="39"/>
        <v>0</v>
      </c>
      <c r="BJ72" s="33">
        <f t="shared" si="39"/>
        <v>0</v>
      </c>
      <c r="BK72" s="39">
        <f t="shared" si="18"/>
        <v>0</v>
      </c>
    </row>
    <row r="73" spans="1:63" ht="15.75" thickBot="1">
      <c r="A73" s="47" t="s">
        <v>36</v>
      </c>
      <c r="B73" s="51" t="s">
        <v>46</v>
      </c>
      <c r="C73" s="208" t="s">
        <v>432</v>
      </c>
      <c r="D73" s="6"/>
      <c r="E73" s="126">
        <v>200</v>
      </c>
      <c r="F73" s="126"/>
      <c r="G73" s="72"/>
      <c r="H73" s="72"/>
      <c r="I73" s="125">
        <f t="shared" si="31"/>
        <v>200</v>
      </c>
      <c r="J73" s="91">
        <v>193</v>
      </c>
      <c r="K73" s="125">
        <f t="shared" si="32"/>
        <v>7</v>
      </c>
      <c r="L73" s="190">
        <v>10</v>
      </c>
      <c r="M73" s="190"/>
      <c r="N73" s="190"/>
      <c r="O73" s="186"/>
      <c r="P73" s="190"/>
      <c r="Q73" s="190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>
        <v>10</v>
      </c>
      <c r="AD73" s="91"/>
      <c r="AE73" s="91"/>
      <c r="AF73" s="91"/>
      <c r="AG73" s="91"/>
      <c r="AH73" s="91"/>
      <c r="AI73" s="91"/>
      <c r="AJ73" s="91"/>
      <c r="AK73" s="91"/>
      <c r="AL73" s="91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X73" s="125">
        <f t="shared" si="33"/>
        <v>180</v>
      </c>
      <c r="AY73" s="125">
        <f t="shared" si="34"/>
        <v>13</v>
      </c>
      <c r="AZ73" s="9">
        <v>1.36686</v>
      </c>
      <c r="BA73" s="15">
        <f t="shared" si="35"/>
        <v>1.435203</v>
      </c>
      <c r="BB73" s="21">
        <f t="shared" si="36"/>
        <v>1.503546</v>
      </c>
      <c r="BC73" s="27">
        <f t="shared" si="37"/>
        <v>1.5718889999999999</v>
      </c>
      <c r="BD73" s="33">
        <f t="shared" si="38"/>
        <v>1.6402319999999999</v>
      </c>
      <c r="BE73" s="39">
        <f t="shared" si="17"/>
        <v>1.708575</v>
      </c>
      <c r="BF73" s="9">
        <f t="shared" si="39"/>
        <v>0</v>
      </c>
      <c r="BG73" s="15">
        <f t="shared" si="39"/>
        <v>0</v>
      </c>
      <c r="BH73" s="21">
        <f t="shared" si="39"/>
        <v>0</v>
      </c>
      <c r="BI73" s="27">
        <f t="shared" si="39"/>
        <v>0</v>
      </c>
      <c r="BJ73" s="33">
        <f t="shared" si="39"/>
        <v>0</v>
      </c>
      <c r="BK73" s="39">
        <f t="shared" si="18"/>
        <v>0</v>
      </c>
    </row>
    <row r="74" spans="1:63" ht="15.75" thickBot="1">
      <c r="A74" s="47" t="s">
        <v>36</v>
      </c>
      <c r="B74" s="51" t="s">
        <v>47</v>
      </c>
      <c r="C74" s="208" t="s">
        <v>432</v>
      </c>
      <c r="D74" s="6"/>
      <c r="E74" s="126">
        <v>210</v>
      </c>
      <c r="F74" s="126"/>
      <c r="G74" s="72"/>
      <c r="H74" s="72"/>
      <c r="I74" s="125">
        <f t="shared" si="31"/>
        <v>210</v>
      </c>
      <c r="J74" s="91">
        <v>210</v>
      </c>
      <c r="K74" s="125">
        <f t="shared" si="32"/>
        <v>0</v>
      </c>
      <c r="L74" s="190"/>
      <c r="M74" s="190"/>
      <c r="N74" s="190"/>
      <c r="O74" s="186"/>
      <c r="P74" s="190"/>
      <c r="Q74" s="190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X74" s="125">
        <f t="shared" si="33"/>
        <v>210</v>
      </c>
      <c r="AY74" s="125">
        <f t="shared" si="34"/>
        <v>0</v>
      </c>
      <c r="AZ74" s="9">
        <v>1.6995618750000001</v>
      </c>
      <c r="BA74" s="15">
        <f t="shared" si="35"/>
        <v>1.7845399687500001</v>
      </c>
      <c r="BB74" s="21">
        <f t="shared" si="36"/>
        <v>1.8695180625000003</v>
      </c>
      <c r="BC74" s="27">
        <f t="shared" si="37"/>
        <v>1.9544961562500001</v>
      </c>
      <c r="BD74" s="33">
        <f t="shared" si="38"/>
        <v>2.03947425</v>
      </c>
      <c r="BE74" s="39">
        <f t="shared" si="17"/>
        <v>2.1244523437500002</v>
      </c>
      <c r="BF74" s="9">
        <f t="shared" si="39"/>
        <v>0</v>
      </c>
      <c r="BG74" s="15">
        <f t="shared" si="39"/>
        <v>0</v>
      </c>
      <c r="BH74" s="21">
        <f t="shared" si="39"/>
        <v>0</v>
      </c>
      <c r="BI74" s="27">
        <f t="shared" si="39"/>
        <v>0</v>
      </c>
      <c r="BJ74" s="33">
        <f t="shared" si="39"/>
        <v>0</v>
      </c>
      <c r="BK74" s="39">
        <f t="shared" si="18"/>
        <v>0</v>
      </c>
    </row>
    <row r="75" spans="1:63" ht="15.75" thickBot="1">
      <c r="A75" s="47" t="s">
        <v>36</v>
      </c>
      <c r="B75" s="51" t="s">
        <v>48</v>
      </c>
      <c r="C75" s="208" t="s">
        <v>432</v>
      </c>
      <c r="D75" s="6"/>
      <c r="E75" s="126">
        <v>80</v>
      </c>
      <c r="F75" s="126"/>
      <c r="G75" s="72"/>
      <c r="H75" s="72"/>
      <c r="I75" s="125">
        <f t="shared" si="31"/>
        <v>80</v>
      </c>
      <c r="J75" s="91">
        <v>55</v>
      </c>
      <c r="K75" s="125">
        <f t="shared" si="32"/>
        <v>25</v>
      </c>
      <c r="L75" s="190"/>
      <c r="M75" s="190"/>
      <c r="N75" s="190"/>
      <c r="O75" s="186"/>
      <c r="P75" s="190"/>
      <c r="Q75" s="190"/>
      <c r="R75" s="91"/>
      <c r="S75" s="91"/>
      <c r="T75" s="91">
        <v>10</v>
      </c>
      <c r="U75" s="91"/>
      <c r="V75" s="91"/>
      <c r="W75" s="91"/>
      <c r="X75" s="91">
        <v>5</v>
      </c>
      <c r="Y75" s="91">
        <v>2</v>
      </c>
      <c r="Z75" s="91">
        <v>10</v>
      </c>
      <c r="AA75" s="91">
        <v>10</v>
      </c>
      <c r="AB75" s="91"/>
      <c r="AC75" s="91"/>
      <c r="AD75" s="91">
        <v>10</v>
      </c>
      <c r="AE75" s="91"/>
      <c r="AF75" s="91"/>
      <c r="AG75" s="91"/>
      <c r="AH75" s="91"/>
      <c r="AI75" s="91"/>
      <c r="AJ75" s="91"/>
      <c r="AK75" s="91"/>
      <c r="AL75" s="91"/>
      <c r="AM75" s="229"/>
      <c r="AN75" s="229"/>
      <c r="AO75" s="229">
        <v>1</v>
      </c>
      <c r="AP75" s="229">
        <v>2</v>
      </c>
      <c r="AQ75" s="229">
        <v>1</v>
      </c>
      <c r="AR75" s="229"/>
      <c r="AS75" s="229"/>
      <c r="AT75" s="229"/>
      <c r="AU75" s="229"/>
      <c r="AV75" s="229"/>
      <c r="AX75" s="125">
        <f t="shared" si="33"/>
        <v>29</v>
      </c>
      <c r="AY75" s="125">
        <f t="shared" si="34"/>
        <v>26</v>
      </c>
      <c r="AZ75" s="9">
        <v>2.3769831249999998</v>
      </c>
      <c r="BA75" s="15">
        <f t="shared" si="35"/>
        <v>2.4958322812499998</v>
      </c>
      <c r="BB75" s="21">
        <f t="shared" si="36"/>
        <v>2.6146814374999998</v>
      </c>
      <c r="BC75" s="27">
        <f t="shared" si="37"/>
        <v>2.7335305937499994</v>
      </c>
      <c r="BD75" s="33">
        <f t="shared" si="38"/>
        <v>2.8523797499999994</v>
      </c>
      <c r="BE75" s="39">
        <f t="shared" si="17"/>
        <v>2.9712289062499995</v>
      </c>
      <c r="BF75" s="9">
        <f t="shared" si="39"/>
        <v>0</v>
      </c>
      <c r="BG75" s="15">
        <f t="shared" si="39"/>
        <v>0</v>
      </c>
      <c r="BH75" s="21">
        <f t="shared" si="39"/>
        <v>0</v>
      </c>
      <c r="BI75" s="27">
        <f t="shared" si="39"/>
        <v>0</v>
      </c>
      <c r="BJ75" s="33">
        <f t="shared" si="39"/>
        <v>0</v>
      </c>
      <c r="BK75" s="39">
        <f t="shared" si="18"/>
        <v>0</v>
      </c>
    </row>
    <row r="76" spans="1:63" ht="15.75" thickBot="1">
      <c r="A76" s="47" t="s">
        <v>36</v>
      </c>
      <c r="B76" s="195" t="s">
        <v>49</v>
      </c>
      <c r="C76" s="208" t="s">
        <v>428</v>
      </c>
      <c r="D76" s="6"/>
      <c r="E76" s="126">
        <v>50</v>
      </c>
      <c r="F76" s="126"/>
      <c r="G76" s="72">
        <v>7</v>
      </c>
      <c r="H76" s="72"/>
      <c r="I76" s="125">
        <f t="shared" si="31"/>
        <v>57</v>
      </c>
      <c r="J76" s="91">
        <v>26</v>
      </c>
      <c r="K76" s="125">
        <f t="shared" si="32"/>
        <v>31</v>
      </c>
      <c r="L76" s="190"/>
      <c r="M76" s="190"/>
      <c r="N76" s="190"/>
      <c r="O76" s="186"/>
      <c r="P76" s="190"/>
      <c r="Q76" s="190">
        <v>20</v>
      </c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>
        <v>3</v>
      </c>
      <c r="AF76" s="91"/>
      <c r="AG76" s="91"/>
      <c r="AH76" s="91"/>
      <c r="AI76" s="91"/>
      <c r="AJ76" s="91">
        <v>2</v>
      </c>
      <c r="AK76" s="91"/>
      <c r="AL76" s="91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X76" s="125">
        <f t="shared" si="33"/>
        <v>32</v>
      </c>
      <c r="AY76" s="196">
        <f t="shared" si="34"/>
        <v>-6</v>
      </c>
      <c r="AZ76" s="9">
        <v>3.791390625</v>
      </c>
      <c r="BA76" s="15">
        <f t="shared" si="35"/>
        <v>3.9809601562500001</v>
      </c>
      <c r="BB76" s="21">
        <f t="shared" si="36"/>
        <v>4.1705296875000002</v>
      </c>
      <c r="BC76" s="27">
        <f t="shared" si="37"/>
        <v>4.3600992187499994</v>
      </c>
      <c r="BD76" s="33">
        <f t="shared" si="38"/>
        <v>4.5496687499999995</v>
      </c>
      <c r="BE76" s="39">
        <f t="shared" si="17"/>
        <v>4.7392382812499996</v>
      </c>
      <c r="BF76" s="9">
        <f t="shared" si="39"/>
        <v>0</v>
      </c>
      <c r="BG76" s="15">
        <f t="shared" si="39"/>
        <v>0</v>
      </c>
      <c r="BH76" s="21">
        <f t="shared" si="39"/>
        <v>0</v>
      </c>
      <c r="BI76" s="27">
        <f t="shared" si="39"/>
        <v>0</v>
      </c>
      <c r="BJ76" s="33">
        <f t="shared" si="39"/>
        <v>0</v>
      </c>
      <c r="BK76" s="39">
        <f t="shared" si="18"/>
        <v>0</v>
      </c>
    </row>
    <row r="77" spans="1:63" ht="15.75" thickBot="1">
      <c r="A77" s="59"/>
      <c r="B77" s="49" t="s">
        <v>98</v>
      </c>
      <c r="C77" s="213"/>
      <c r="D77" s="151"/>
      <c r="E77" s="153"/>
      <c r="F77" s="153"/>
      <c r="G77" s="105"/>
      <c r="H77" s="105"/>
      <c r="I77" s="125">
        <f t="shared" si="31"/>
        <v>0</v>
      </c>
      <c r="J77" s="105"/>
      <c r="K77" s="125">
        <f t="shared" si="32"/>
        <v>0</v>
      </c>
      <c r="L77" s="190"/>
      <c r="M77" s="190"/>
      <c r="N77" s="190"/>
      <c r="O77" s="194"/>
      <c r="P77" s="125"/>
      <c r="Q77" s="12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X77" s="125">
        <f t="shared" si="33"/>
        <v>0</v>
      </c>
      <c r="AY77" s="125">
        <f t="shared" si="34"/>
        <v>0</v>
      </c>
      <c r="AZ77" s="9"/>
      <c r="BA77" s="15"/>
      <c r="BB77" s="21"/>
      <c r="BC77" s="27"/>
      <c r="BD77" s="33"/>
      <c r="BE77" s="39"/>
      <c r="BF77" s="9"/>
      <c r="BG77" s="15"/>
      <c r="BH77" s="21"/>
      <c r="BI77" s="27"/>
      <c r="BJ77" s="33"/>
      <c r="BK77" s="39"/>
    </row>
    <row r="78" spans="1:63" ht="15.75" thickBot="1">
      <c r="A78" s="1" t="s">
        <v>5</v>
      </c>
      <c r="B78" s="51" t="s">
        <v>383</v>
      </c>
      <c r="C78" s="208" t="s">
        <v>433</v>
      </c>
      <c r="D78" s="6"/>
      <c r="E78" s="126"/>
      <c r="F78" s="126"/>
      <c r="G78" s="72">
        <v>28</v>
      </c>
      <c r="H78" s="72">
        <v>3</v>
      </c>
      <c r="I78" s="125">
        <f t="shared" si="31"/>
        <v>31</v>
      </c>
      <c r="J78" s="80">
        <v>27</v>
      </c>
      <c r="K78" s="125">
        <f t="shared" si="32"/>
        <v>4</v>
      </c>
      <c r="L78" s="190"/>
      <c r="M78" s="190"/>
      <c r="N78" s="190"/>
      <c r="O78" s="186"/>
      <c r="P78" s="190"/>
      <c r="Q78" s="190"/>
      <c r="R78" s="80"/>
      <c r="S78" s="80"/>
      <c r="T78" s="80"/>
      <c r="U78" s="80"/>
      <c r="V78" s="80"/>
      <c r="W78" s="80">
        <v>1</v>
      </c>
      <c r="X78" s="80">
        <v>2</v>
      </c>
      <c r="Y78" s="80">
        <v>1</v>
      </c>
      <c r="Z78" s="80">
        <v>2</v>
      </c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X78" s="125">
        <f t="shared" si="33"/>
        <v>25</v>
      </c>
      <c r="AY78" s="125">
        <f t="shared" si="34"/>
        <v>2</v>
      </c>
      <c r="AZ78" s="9"/>
      <c r="BA78" s="15"/>
      <c r="BB78" s="21"/>
      <c r="BC78" s="27"/>
      <c r="BD78" s="33"/>
      <c r="BE78" s="39"/>
      <c r="BF78" s="9"/>
      <c r="BG78" s="15"/>
      <c r="BH78" s="21"/>
      <c r="BI78" s="27"/>
      <c r="BJ78" s="33"/>
      <c r="BK78" s="39"/>
    </row>
    <row r="79" spans="1:63" ht="15.75" thickBot="1">
      <c r="A79" s="1" t="s">
        <v>5</v>
      </c>
      <c r="B79" s="51" t="s">
        <v>137</v>
      </c>
      <c r="C79" s="208" t="s">
        <v>433</v>
      </c>
      <c r="D79" s="6"/>
      <c r="E79" s="126"/>
      <c r="F79" s="126"/>
      <c r="G79" s="72">
        <v>9</v>
      </c>
      <c r="H79" s="72"/>
      <c r="I79" s="125">
        <f t="shared" si="31"/>
        <v>9</v>
      </c>
      <c r="J79" s="80">
        <v>9</v>
      </c>
      <c r="K79" s="125">
        <f t="shared" si="32"/>
        <v>0</v>
      </c>
      <c r="L79" s="190"/>
      <c r="M79" s="190"/>
      <c r="N79" s="190"/>
      <c r="O79" s="186"/>
      <c r="P79" s="190"/>
      <c r="Q79" s="19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X79" s="125">
        <f t="shared" si="33"/>
        <v>9</v>
      </c>
      <c r="AY79" s="125">
        <f t="shared" si="34"/>
        <v>0</v>
      </c>
      <c r="AZ79" s="9"/>
      <c r="BA79" s="15"/>
      <c r="BB79" s="21"/>
      <c r="BC79" s="27"/>
      <c r="BD79" s="33"/>
      <c r="BE79" s="39"/>
      <c r="BF79" s="9"/>
      <c r="BG79" s="15"/>
      <c r="BH79" s="21"/>
      <c r="BI79" s="27"/>
      <c r="BJ79" s="33"/>
      <c r="BK79" s="39"/>
    </row>
    <row r="80" spans="1:63" ht="15.75" thickBot="1">
      <c r="A80" s="1" t="s">
        <v>5</v>
      </c>
      <c r="B80" s="51" t="s">
        <v>138</v>
      </c>
      <c r="C80" s="208" t="s">
        <v>433</v>
      </c>
      <c r="D80" s="6"/>
      <c r="E80" s="126"/>
      <c r="F80" s="126"/>
      <c r="G80" s="72">
        <v>22</v>
      </c>
      <c r="H80" s="72"/>
      <c r="I80" s="125">
        <f t="shared" si="31"/>
        <v>22</v>
      </c>
      <c r="J80" s="80">
        <v>18</v>
      </c>
      <c r="K80" s="125">
        <f t="shared" si="32"/>
        <v>4</v>
      </c>
      <c r="L80" s="190"/>
      <c r="M80" s="190"/>
      <c r="N80" s="190"/>
      <c r="O80" s="186"/>
      <c r="P80" s="190"/>
      <c r="Q80" s="190"/>
      <c r="R80" s="80"/>
      <c r="S80" s="80"/>
      <c r="T80" s="80"/>
      <c r="U80" s="80"/>
      <c r="V80" s="80"/>
      <c r="W80" s="80"/>
      <c r="X80" s="80">
        <v>3</v>
      </c>
      <c r="Y80" s="80"/>
      <c r="Z80" s="80">
        <v>2</v>
      </c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X80" s="125">
        <f t="shared" si="33"/>
        <v>17</v>
      </c>
      <c r="AY80" s="125">
        <f t="shared" si="34"/>
        <v>1</v>
      </c>
      <c r="AZ80" s="9"/>
      <c r="BA80" s="15"/>
      <c r="BB80" s="21"/>
      <c r="BC80" s="27"/>
      <c r="BD80" s="33"/>
      <c r="BE80" s="39"/>
      <c r="BF80" s="9"/>
      <c r="BG80" s="15"/>
      <c r="BH80" s="21"/>
      <c r="BI80" s="27"/>
      <c r="BJ80" s="33"/>
      <c r="BK80" s="39"/>
    </row>
    <row r="81" spans="1:63" ht="15.75" thickBot="1">
      <c r="A81" s="1" t="s">
        <v>5</v>
      </c>
      <c r="B81" s="56" t="s">
        <v>114</v>
      </c>
      <c r="C81" s="215"/>
      <c r="D81" s="6"/>
      <c r="E81" s="126"/>
      <c r="F81" s="126"/>
      <c r="G81" s="72"/>
      <c r="H81" s="72"/>
      <c r="I81" s="125">
        <f t="shared" si="31"/>
        <v>0</v>
      </c>
      <c r="J81" s="79" t="s">
        <v>103</v>
      </c>
      <c r="K81" s="125">
        <f t="shared" si="32"/>
        <v>0</v>
      </c>
      <c r="L81" s="190"/>
      <c r="M81" s="190"/>
      <c r="N81" s="190"/>
      <c r="O81" s="186"/>
      <c r="P81" s="190"/>
      <c r="Q81" s="190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X81" s="125">
        <f t="shared" si="33"/>
        <v>0</v>
      </c>
      <c r="AY81" s="125">
        <f t="shared" si="34"/>
        <v>0</v>
      </c>
      <c r="AZ81" s="9">
        <v>1.9</v>
      </c>
      <c r="BA81" s="15">
        <f>AZ81*1.05</f>
        <v>1.9949999999999999</v>
      </c>
      <c r="BB81" s="21">
        <f>AZ81*1.1</f>
        <v>2.09</v>
      </c>
      <c r="BC81" s="27">
        <f>AZ81*1.15</f>
        <v>2.1849999999999996</v>
      </c>
      <c r="BD81" s="33">
        <f>AZ81*1.2</f>
        <v>2.2799999999999998</v>
      </c>
      <c r="BE81" s="39">
        <f>AZ81*1.25</f>
        <v>2.375</v>
      </c>
      <c r="BF81" s="9">
        <f>$D81*AZ81</f>
        <v>0</v>
      </c>
      <c r="BG81" s="15">
        <f>$D81*BA81</f>
        <v>0</v>
      </c>
      <c r="BH81" s="21">
        <f>$D81*BB81</f>
        <v>0</v>
      </c>
      <c r="BI81" s="27">
        <f>$D81*BC81</f>
        <v>0</v>
      </c>
      <c r="BJ81" s="33">
        <f>$D81*BD81</f>
        <v>0</v>
      </c>
      <c r="BK81" s="39">
        <f>BE81*D81</f>
        <v>0</v>
      </c>
    </row>
    <row r="82" spans="1:63" ht="15.75" thickBot="1">
      <c r="A82" s="1" t="s">
        <v>5</v>
      </c>
      <c r="B82" s="51" t="s">
        <v>16</v>
      </c>
      <c r="C82" s="208" t="s">
        <v>434</v>
      </c>
      <c r="D82" s="6"/>
      <c r="E82" s="126"/>
      <c r="F82" s="126">
        <v>20</v>
      </c>
      <c r="G82" s="72">
        <v>1</v>
      </c>
      <c r="H82" s="72"/>
      <c r="I82" s="125">
        <f t="shared" si="31"/>
        <v>21</v>
      </c>
      <c r="J82" s="80">
        <v>21</v>
      </c>
      <c r="K82" s="125">
        <f t="shared" si="32"/>
        <v>0</v>
      </c>
      <c r="L82" s="190"/>
      <c r="M82" s="190"/>
      <c r="N82" s="190"/>
      <c r="O82" s="186"/>
      <c r="P82" s="190"/>
      <c r="Q82" s="19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X82" s="125">
        <f t="shared" si="33"/>
        <v>21</v>
      </c>
      <c r="AY82" s="125">
        <f t="shared" si="34"/>
        <v>0</v>
      </c>
      <c r="AZ82" s="9">
        <v>4.9719999999999995</v>
      </c>
      <c r="BA82" s="15">
        <f>AZ82*1.05</f>
        <v>5.2206000000000001</v>
      </c>
      <c r="BB82" s="21">
        <f t="shared" ref="BB82:BB96" si="40">AZ82*1.1</f>
        <v>5.4691999999999998</v>
      </c>
      <c r="BC82" s="27">
        <f t="shared" ref="BC82:BC96" si="41">AZ82*1.15</f>
        <v>5.7177999999999987</v>
      </c>
      <c r="BD82" s="33">
        <f t="shared" ref="BD82:BD96" si="42">AZ82*1.2</f>
        <v>5.9663999999999993</v>
      </c>
      <c r="BE82" s="39">
        <f>AZ82*1.25</f>
        <v>6.2149999999999999</v>
      </c>
      <c r="BF82" s="9">
        <f t="shared" ref="BF82:BJ84" si="43">$D82*AZ82</f>
        <v>0</v>
      </c>
      <c r="BG82" s="15">
        <f t="shared" si="43"/>
        <v>0</v>
      </c>
      <c r="BH82" s="21">
        <f t="shared" si="43"/>
        <v>0</v>
      </c>
      <c r="BI82" s="27">
        <f t="shared" si="43"/>
        <v>0</v>
      </c>
      <c r="BJ82" s="33">
        <f t="shared" si="43"/>
        <v>0</v>
      </c>
      <c r="BK82" s="39">
        <f>BE82*D82</f>
        <v>0</v>
      </c>
    </row>
    <row r="83" spans="1:63" ht="15.75" thickBot="1">
      <c r="A83" s="1" t="s">
        <v>5</v>
      </c>
      <c r="B83" s="51" t="s">
        <v>95</v>
      </c>
      <c r="C83" s="208" t="s">
        <v>434</v>
      </c>
      <c r="D83" s="6"/>
      <c r="E83" s="126"/>
      <c r="F83" s="126"/>
      <c r="G83" s="72">
        <v>41</v>
      </c>
      <c r="H83" s="72"/>
      <c r="I83" s="125">
        <f t="shared" si="31"/>
        <v>41</v>
      </c>
      <c r="J83" s="80">
        <v>41</v>
      </c>
      <c r="K83" s="125">
        <f t="shared" si="32"/>
        <v>0</v>
      </c>
      <c r="L83" s="190"/>
      <c r="M83" s="190"/>
      <c r="N83" s="190"/>
      <c r="O83" s="186"/>
      <c r="P83" s="190"/>
      <c r="Q83" s="19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X83" s="125">
        <f t="shared" si="33"/>
        <v>41</v>
      </c>
      <c r="AY83" s="125">
        <f t="shared" si="34"/>
        <v>0</v>
      </c>
      <c r="AZ83" s="9">
        <v>6.6219999999999999</v>
      </c>
      <c r="BA83" s="15">
        <f>AZ83*1.05</f>
        <v>6.9531000000000001</v>
      </c>
      <c r="BB83" s="21">
        <f t="shared" si="40"/>
        <v>7.2842000000000002</v>
      </c>
      <c r="BC83" s="27">
        <f t="shared" si="41"/>
        <v>7.6152999999999995</v>
      </c>
      <c r="BD83" s="33">
        <f t="shared" si="42"/>
        <v>7.9463999999999997</v>
      </c>
      <c r="BE83" s="39">
        <f>AZ83*1.25</f>
        <v>8.2774999999999999</v>
      </c>
      <c r="BF83" s="9">
        <f t="shared" si="43"/>
        <v>0</v>
      </c>
      <c r="BG83" s="15">
        <f t="shared" si="43"/>
        <v>0</v>
      </c>
      <c r="BH83" s="21">
        <f t="shared" si="43"/>
        <v>0</v>
      </c>
      <c r="BI83" s="27">
        <f t="shared" si="43"/>
        <v>0</v>
      </c>
      <c r="BJ83" s="33">
        <f t="shared" si="43"/>
        <v>0</v>
      </c>
      <c r="BK83" s="39">
        <f>BE83*D83</f>
        <v>0</v>
      </c>
    </row>
    <row r="84" spans="1:63" ht="15.75" thickBot="1">
      <c r="A84" s="1" t="s">
        <v>5</v>
      </c>
      <c r="B84" s="52" t="s">
        <v>13</v>
      </c>
      <c r="C84" s="214"/>
      <c r="D84" s="6"/>
      <c r="E84" s="126"/>
      <c r="F84" s="126"/>
      <c r="G84" s="72"/>
      <c r="H84" s="72"/>
      <c r="I84" s="125">
        <f t="shared" si="31"/>
        <v>0</v>
      </c>
      <c r="J84" s="80">
        <v>0</v>
      </c>
      <c r="K84" s="125">
        <f t="shared" si="32"/>
        <v>0</v>
      </c>
      <c r="L84" s="190"/>
      <c r="M84" s="190"/>
      <c r="N84" s="190"/>
      <c r="O84" s="186"/>
      <c r="P84" s="190"/>
      <c r="Q84" s="19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X84" s="125">
        <f t="shared" si="33"/>
        <v>0</v>
      </c>
      <c r="AY84" s="125">
        <f t="shared" si="34"/>
        <v>0</v>
      </c>
      <c r="AZ84" s="9">
        <v>10.780000000000001</v>
      </c>
      <c r="BA84" s="15">
        <f>AZ84*1.05</f>
        <v>11.319000000000001</v>
      </c>
      <c r="BB84" s="21">
        <f t="shared" si="40"/>
        <v>11.858000000000002</v>
      </c>
      <c r="BC84" s="27">
        <f t="shared" si="41"/>
        <v>12.397</v>
      </c>
      <c r="BD84" s="33">
        <f t="shared" si="42"/>
        <v>12.936000000000002</v>
      </c>
      <c r="BE84" s="39">
        <f>AZ84*1.25</f>
        <v>13.475000000000001</v>
      </c>
      <c r="BF84" s="9">
        <f t="shared" si="43"/>
        <v>0</v>
      </c>
      <c r="BG84" s="15">
        <f t="shared" si="43"/>
        <v>0</v>
      </c>
      <c r="BH84" s="21">
        <f t="shared" si="43"/>
        <v>0</v>
      </c>
      <c r="BI84" s="27">
        <f t="shared" si="43"/>
        <v>0</v>
      </c>
      <c r="BJ84" s="33">
        <f t="shared" si="43"/>
        <v>0</v>
      </c>
      <c r="BK84" s="39">
        <f>BE84*D84</f>
        <v>0</v>
      </c>
    </row>
    <row r="85" spans="1:63" ht="15.75" thickBot="1">
      <c r="A85" s="1" t="s">
        <v>5</v>
      </c>
      <c r="B85" s="51" t="s">
        <v>96</v>
      </c>
      <c r="C85" s="208" t="s">
        <v>434</v>
      </c>
      <c r="D85" s="6"/>
      <c r="E85" s="126"/>
      <c r="F85" s="126"/>
      <c r="G85" s="72">
        <v>2</v>
      </c>
      <c r="H85" s="72"/>
      <c r="I85" s="125">
        <f t="shared" si="31"/>
        <v>2</v>
      </c>
      <c r="J85" s="80">
        <v>2</v>
      </c>
      <c r="K85" s="125">
        <f t="shared" si="32"/>
        <v>0</v>
      </c>
      <c r="L85" s="190"/>
      <c r="M85" s="190"/>
      <c r="N85" s="190"/>
      <c r="O85" s="186"/>
      <c r="P85" s="190"/>
      <c r="Q85" s="19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X85" s="125">
        <f t="shared" si="33"/>
        <v>2</v>
      </c>
      <c r="AY85" s="125">
        <f t="shared" si="34"/>
        <v>0</v>
      </c>
      <c r="AZ85" s="9"/>
      <c r="BA85" s="15"/>
      <c r="BB85" s="21"/>
      <c r="BC85" s="27"/>
      <c r="BD85" s="33"/>
      <c r="BE85" s="39"/>
      <c r="BF85" s="9"/>
      <c r="BG85" s="15"/>
      <c r="BH85" s="21"/>
      <c r="BI85" s="27"/>
      <c r="BJ85" s="33"/>
      <c r="BK85" s="39"/>
    </row>
    <row r="86" spans="1:63" ht="15.75" thickBot="1">
      <c r="A86" s="1" t="s">
        <v>5</v>
      </c>
      <c r="B86" s="51" t="s">
        <v>12</v>
      </c>
      <c r="C86" s="208" t="s">
        <v>435</v>
      </c>
      <c r="D86" s="6"/>
      <c r="E86" s="126"/>
      <c r="F86" s="126"/>
      <c r="G86" s="72">
        <v>8</v>
      </c>
      <c r="H86" s="72"/>
      <c r="I86" s="125">
        <f t="shared" si="31"/>
        <v>8</v>
      </c>
      <c r="J86" s="80">
        <v>8</v>
      </c>
      <c r="K86" s="125">
        <f t="shared" si="32"/>
        <v>0</v>
      </c>
      <c r="L86" s="190"/>
      <c r="M86" s="190"/>
      <c r="N86" s="190"/>
      <c r="O86" s="186"/>
      <c r="P86" s="190"/>
      <c r="Q86" s="19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X86" s="125">
        <f t="shared" si="33"/>
        <v>8</v>
      </c>
      <c r="AY86" s="125">
        <f t="shared" si="34"/>
        <v>0</v>
      </c>
      <c r="AZ86" s="9">
        <v>23.353000000000002</v>
      </c>
      <c r="BA86" s="15">
        <f>AZ86*1.05</f>
        <v>24.520650000000003</v>
      </c>
      <c r="BB86" s="21">
        <f t="shared" si="40"/>
        <v>25.688300000000005</v>
      </c>
      <c r="BC86" s="27">
        <f t="shared" si="41"/>
        <v>26.85595</v>
      </c>
      <c r="BD86" s="33">
        <f t="shared" si="42"/>
        <v>28.023600000000002</v>
      </c>
      <c r="BE86" s="39">
        <f>AZ86*1.25</f>
        <v>29.191250000000004</v>
      </c>
      <c r="BF86" s="9">
        <f>$D86*AZ86</f>
        <v>0</v>
      </c>
      <c r="BG86" s="15">
        <f>$D86*BA86</f>
        <v>0</v>
      </c>
      <c r="BH86" s="21">
        <f>$D86*BB86</f>
        <v>0</v>
      </c>
      <c r="BI86" s="27">
        <f>$D86*BC86</f>
        <v>0</v>
      </c>
      <c r="BJ86" s="33">
        <f>$D86*BD86</f>
        <v>0</v>
      </c>
      <c r="BK86" s="39">
        <f>BE86*D86</f>
        <v>0</v>
      </c>
    </row>
    <row r="87" spans="1:63" ht="15.75" thickBot="1">
      <c r="A87" s="1" t="s">
        <v>5</v>
      </c>
      <c r="B87" s="51" t="s">
        <v>313</v>
      </c>
      <c r="C87" s="208" t="s">
        <v>434</v>
      </c>
      <c r="D87" s="6"/>
      <c r="E87" s="126"/>
      <c r="F87" s="126"/>
      <c r="G87" s="72">
        <v>12</v>
      </c>
      <c r="H87" s="72"/>
      <c r="I87" s="125">
        <f t="shared" si="31"/>
        <v>12</v>
      </c>
      <c r="J87" s="91">
        <v>12</v>
      </c>
      <c r="K87" s="125">
        <f t="shared" si="32"/>
        <v>0</v>
      </c>
      <c r="L87" s="190"/>
      <c r="M87" s="190"/>
      <c r="N87" s="190"/>
      <c r="O87" s="186"/>
      <c r="P87" s="190"/>
      <c r="Q87" s="190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229"/>
      <c r="AN87" s="229"/>
      <c r="AO87" s="229"/>
      <c r="AP87" s="229"/>
      <c r="AQ87" s="229"/>
      <c r="AR87" s="229"/>
      <c r="AS87" s="229"/>
      <c r="AT87" s="229"/>
      <c r="AU87" s="229"/>
      <c r="AV87" s="229"/>
      <c r="AX87" s="125">
        <f t="shared" si="33"/>
        <v>12</v>
      </c>
      <c r="AY87" s="125">
        <f t="shared" si="34"/>
        <v>0</v>
      </c>
      <c r="AZ87" s="9"/>
      <c r="BA87" s="15"/>
      <c r="BB87" s="21"/>
      <c r="BC87" s="27"/>
      <c r="BD87" s="33"/>
      <c r="BE87" s="39"/>
      <c r="BF87" s="9"/>
      <c r="BG87" s="15"/>
      <c r="BH87" s="21"/>
      <c r="BI87" s="27"/>
      <c r="BJ87" s="33"/>
      <c r="BK87" s="39"/>
    </row>
    <row r="88" spans="1:63" ht="15.75" thickBot="1">
      <c r="A88" s="1" t="s">
        <v>5</v>
      </c>
      <c r="B88" s="51" t="s">
        <v>314</v>
      </c>
      <c r="C88" s="208" t="s">
        <v>434</v>
      </c>
      <c r="D88" s="6"/>
      <c r="E88" s="126"/>
      <c r="F88" s="126"/>
      <c r="G88" s="72">
        <v>4</v>
      </c>
      <c r="H88" s="72"/>
      <c r="I88" s="125">
        <f t="shared" si="31"/>
        <v>4</v>
      </c>
      <c r="J88" s="80">
        <v>4</v>
      </c>
      <c r="K88" s="125">
        <f t="shared" si="32"/>
        <v>0</v>
      </c>
      <c r="L88" s="190"/>
      <c r="M88" s="190"/>
      <c r="N88" s="190"/>
      <c r="O88" s="186"/>
      <c r="P88" s="190"/>
      <c r="Q88" s="19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X88" s="125">
        <f t="shared" si="33"/>
        <v>4</v>
      </c>
      <c r="AY88" s="125">
        <f t="shared" si="34"/>
        <v>0</v>
      </c>
      <c r="AZ88" s="9"/>
      <c r="BA88" s="15"/>
      <c r="BB88" s="21"/>
      <c r="BC88" s="27"/>
      <c r="BD88" s="33"/>
      <c r="BE88" s="39"/>
      <c r="BF88" s="9"/>
      <c r="BG88" s="15"/>
      <c r="BH88" s="21"/>
      <c r="BI88" s="27"/>
      <c r="BJ88" s="33"/>
      <c r="BK88" s="39"/>
    </row>
    <row r="89" spans="1:63" ht="15.75" thickBot="1">
      <c r="A89" s="1" t="s">
        <v>5</v>
      </c>
      <c r="B89" s="51" t="s">
        <v>100</v>
      </c>
      <c r="C89" s="208" t="s">
        <v>436</v>
      </c>
      <c r="D89" s="6"/>
      <c r="E89" s="126"/>
      <c r="F89" s="126"/>
      <c r="G89" s="72">
        <v>3</v>
      </c>
      <c r="H89" s="72"/>
      <c r="I89" s="125">
        <f t="shared" si="31"/>
        <v>3</v>
      </c>
      <c r="J89" s="80">
        <v>3</v>
      </c>
      <c r="K89" s="125">
        <f t="shared" si="32"/>
        <v>0</v>
      </c>
      <c r="L89" s="190"/>
      <c r="M89" s="190"/>
      <c r="N89" s="190"/>
      <c r="O89" s="186"/>
      <c r="P89" s="190"/>
      <c r="Q89" s="19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X89" s="125">
        <f t="shared" si="33"/>
        <v>3</v>
      </c>
      <c r="AY89" s="125">
        <f t="shared" si="34"/>
        <v>0</v>
      </c>
      <c r="AZ89" s="9"/>
      <c r="BA89" s="15"/>
      <c r="BB89" s="21"/>
      <c r="BC89" s="27"/>
      <c r="BD89" s="33"/>
      <c r="BE89" s="39"/>
      <c r="BF89" s="9"/>
      <c r="BG89" s="15"/>
      <c r="BH89" s="21"/>
      <c r="BI89" s="27"/>
      <c r="BJ89" s="33"/>
      <c r="BK89" s="39"/>
    </row>
    <row r="90" spans="1:63" ht="15.75" thickBot="1">
      <c r="A90" s="1" t="s">
        <v>5</v>
      </c>
      <c r="B90" s="51" t="s">
        <v>101</v>
      </c>
      <c r="C90" s="208" t="s">
        <v>436</v>
      </c>
      <c r="D90" s="6"/>
      <c r="E90" s="126"/>
      <c r="F90" s="126"/>
      <c r="G90" s="72">
        <v>19</v>
      </c>
      <c r="H90" s="72"/>
      <c r="I90" s="125">
        <f t="shared" si="31"/>
        <v>19</v>
      </c>
      <c r="J90" s="80">
        <v>19</v>
      </c>
      <c r="K90" s="125">
        <f t="shared" si="32"/>
        <v>0</v>
      </c>
      <c r="L90" s="190"/>
      <c r="M90" s="190"/>
      <c r="N90" s="190"/>
      <c r="O90" s="186"/>
      <c r="P90" s="190"/>
      <c r="Q90" s="19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X90" s="125">
        <f t="shared" si="33"/>
        <v>19</v>
      </c>
      <c r="AY90" s="125">
        <f t="shared" si="34"/>
        <v>0</v>
      </c>
      <c r="AZ90" s="9"/>
      <c r="BA90" s="15"/>
      <c r="BB90" s="21"/>
      <c r="BC90" s="27"/>
      <c r="BD90" s="33"/>
      <c r="BE90" s="39"/>
      <c r="BF90" s="9"/>
      <c r="BG90" s="15"/>
      <c r="BH90" s="21"/>
      <c r="BI90" s="27"/>
      <c r="BJ90" s="33"/>
      <c r="BK90" s="39"/>
    </row>
    <row r="91" spans="1:63" ht="15.75" thickBot="1">
      <c r="A91" s="1" t="s">
        <v>5</v>
      </c>
      <c r="B91" s="54" t="s">
        <v>315</v>
      </c>
      <c r="C91" s="209" t="s">
        <v>436</v>
      </c>
      <c r="D91" s="6"/>
      <c r="E91" s="126"/>
      <c r="F91" s="126"/>
      <c r="G91" s="72">
        <v>9</v>
      </c>
      <c r="H91" s="72"/>
      <c r="I91" s="125">
        <f t="shared" si="31"/>
        <v>9</v>
      </c>
      <c r="J91" s="91">
        <v>9</v>
      </c>
      <c r="K91" s="125">
        <f t="shared" si="32"/>
        <v>0</v>
      </c>
      <c r="L91" s="190"/>
      <c r="M91" s="190"/>
      <c r="N91" s="190"/>
      <c r="O91" s="186"/>
      <c r="P91" s="190"/>
      <c r="Q91" s="190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X91" s="125">
        <f t="shared" si="33"/>
        <v>9</v>
      </c>
      <c r="AY91" s="125">
        <f t="shared" si="34"/>
        <v>0</v>
      </c>
      <c r="AZ91" s="9"/>
      <c r="BA91" s="15"/>
      <c r="BB91" s="21"/>
      <c r="BC91" s="27"/>
      <c r="BD91" s="33"/>
      <c r="BE91" s="39"/>
      <c r="BF91" s="9"/>
      <c r="BG91" s="15"/>
      <c r="BH91" s="21"/>
      <c r="BI91" s="27"/>
      <c r="BJ91" s="33"/>
      <c r="BK91" s="39"/>
    </row>
    <row r="92" spans="1:63" ht="15.75" thickBot="1">
      <c r="A92" s="1" t="s">
        <v>5</v>
      </c>
      <c r="B92" s="54" t="s">
        <v>78</v>
      </c>
      <c r="C92" s="209" t="s">
        <v>439</v>
      </c>
      <c r="D92" s="6"/>
      <c r="E92" s="126"/>
      <c r="F92" s="126"/>
      <c r="G92" s="72">
        <v>53</v>
      </c>
      <c r="H92" s="72"/>
      <c r="I92" s="125">
        <f t="shared" si="31"/>
        <v>53</v>
      </c>
      <c r="J92" s="91">
        <v>53</v>
      </c>
      <c r="K92" s="125">
        <f t="shared" si="32"/>
        <v>0</v>
      </c>
      <c r="L92" s="190"/>
      <c r="M92" s="190"/>
      <c r="N92" s="190"/>
      <c r="O92" s="186"/>
      <c r="P92" s="190"/>
      <c r="Q92" s="190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X92" s="125">
        <f t="shared" si="33"/>
        <v>53</v>
      </c>
      <c r="AY92" s="125">
        <f t="shared" si="34"/>
        <v>0</v>
      </c>
      <c r="AZ92" s="9">
        <v>4</v>
      </c>
      <c r="BA92" s="15">
        <f>AZ92*1.05</f>
        <v>4.2</v>
      </c>
      <c r="BB92" s="21">
        <f t="shared" si="40"/>
        <v>4.4000000000000004</v>
      </c>
      <c r="BC92" s="27">
        <f t="shared" si="41"/>
        <v>4.5999999999999996</v>
      </c>
      <c r="BD92" s="33">
        <f t="shared" si="42"/>
        <v>4.8</v>
      </c>
      <c r="BE92" s="39">
        <f t="shared" ref="BE92:BE97" si="44">AZ92*1.25</f>
        <v>5</v>
      </c>
      <c r="BF92" s="9">
        <f t="shared" ref="BF92:BJ96" si="45">$D92*AZ92</f>
        <v>0</v>
      </c>
      <c r="BG92" s="15">
        <f t="shared" si="45"/>
        <v>0</v>
      </c>
      <c r="BH92" s="21">
        <f t="shared" si="45"/>
        <v>0</v>
      </c>
      <c r="BI92" s="27">
        <f t="shared" si="45"/>
        <v>0</v>
      </c>
      <c r="BJ92" s="33">
        <f t="shared" si="45"/>
        <v>0</v>
      </c>
      <c r="BK92" s="39">
        <f t="shared" ref="BK92:BK97" si="46">BE92*D92</f>
        <v>0</v>
      </c>
    </row>
    <row r="93" spans="1:63" ht="15.75" thickBot="1">
      <c r="A93" s="1" t="s">
        <v>5</v>
      </c>
      <c r="B93" s="56" t="s">
        <v>26</v>
      </c>
      <c r="C93" s="215"/>
      <c r="D93" s="6"/>
      <c r="E93" s="126"/>
      <c r="F93" s="126"/>
      <c r="G93" s="72"/>
      <c r="H93" s="72"/>
      <c r="I93" s="125">
        <f t="shared" si="31"/>
        <v>0</v>
      </c>
      <c r="J93" s="79" t="s">
        <v>103</v>
      </c>
      <c r="K93" s="125">
        <f t="shared" si="32"/>
        <v>0</v>
      </c>
      <c r="L93" s="190"/>
      <c r="M93" s="190"/>
      <c r="N93" s="190"/>
      <c r="O93" s="186"/>
      <c r="P93" s="190"/>
      <c r="Q93" s="190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X93" s="125">
        <f t="shared" si="33"/>
        <v>0</v>
      </c>
      <c r="AY93" s="125">
        <f t="shared" si="34"/>
        <v>0</v>
      </c>
      <c r="AZ93" s="9">
        <v>6.71</v>
      </c>
      <c r="BA93" s="15">
        <f>AZ93*1.05</f>
        <v>7.0455000000000005</v>
      </c>
      <c r="BB93" s="21">
        <f t="shared" si="40"/>
        <v>7.3810000000000002</v>
      </c>
      <c r="BC93" s="27">
        <f t="shared" si="41"/>
        <v>7.716499999999999</v>
      </c>
      <c r="BD93" s="33">
        <f t="shared" si="42"/>
        <v>8.0519999999999996</v>
      </c>
      <c r="BE93" s="39">
        <f t="shared" si="44"/>
        <v>8.3874999999999993</v>
      </c>
      <c r="BF93" s="9">
        <f t="shared" si="45"/>
        <v>0</v>
      </c>
      <c r="BG93" s="15">
        <f t="shared" si="45"/>
        <v>0</v>
      </c>
      <c r="BH93" s="21">
        <f t="shared" si="45"/>
        <v>0</v>
      </c>
      <c r="BI93" s="27">
        <f t="shared" si="45"/>
        <v>0</v>
      </c>
      <c r="BJ93" s="33">
        <f t="shared" si="45"/>
        <v>0</v>
      </c>
      <c r="BK93" s="39">
        <f t="shared" si="46"/>
        <v>0</v>
      </c>
    </row>
    <row r="94" spans="1:63" ht="15.75" thickBot="1">
      <c r="A94" s="1" t="s">
        <v>5</v>
      </c>
      <c r="B94" s="54" t="s">
        <v>102</v>
      </c>
      <c r="C94" s="209" t="s">
        <v>439</v>
      </c>
      <c r="D94" s="6"/>
      <c r="E94" s="126"/>
      <c r="F94" s="126"/>
      <c r="G94" s="72">
        <v>1</v>
      </c>
      <c r="H94" s="72"/>
      <c r="I94" s="125">
        <f t="shared" si="31"/>
        <v>1</v>
      </c>
      <c r="J94" s="79">
        <v>1</v>
      </c>
      <c r="K94" s="125">
        <f t="shared" si="32"/>
        <v>0</v>
      </c>
      <c r="L94" s="190"/>
      <c r="M94" s="190"/>
      <c r="N94" s="190"/>
      <c r="O94" s="186"/>
      <c r="P94" s="190"/>
      <c r="Q94" s="190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X94" s="125">
        <f t="shared" si="33"/>
        <v>1</v>
      </c>
      <c r="AY94" s="125">
        <f t="shared" si="34"/>
        <v>0</v>
      </c>
      <c r="AZ94" s="9">
        <v>6.7870000000000008</v>
      </c>
      <c r="BA94" s="15">
        <f>AZ94*1.05</f>
        <v>7.1263500000000013</v>
      </c>
      <c r="BB94" s="21">
        <f t="shared" si="40"/>
        <v>7.4657000000000018</v>
      </c>
      <c r="BC94" s="27">
        <f t="shared" si="41"/>
        <v>7.8050500000000005</v>
      </c>
      <c r="BD94" s="33">
        <f t="shared" si="42"/>
        <v>8.144400000000001</v>
      </c>
      <c r="BE94" s="39">
        <f t="shared" si="44"/>
        <v>8.4837500000000006</v>
      </c>
      <c r="BF94" s="9">
        <f t="shared" si="45"/>
        <v>0</v>
      </c>
      <c r="BG94" s="15">
        <f t="shared" si="45"/>
        <v>0</v>
      </c>
      <c r="BH94" s="21">
        <f t="shared" si="45"/>
        <v>0</v>
      </c>
      <c r="BI94" s="27">
        <f t="shared" si="45"/>
        <v>0</v>
      </c>
      <c r="BJ94" s="33">
        <f t="shared" si="45"/>
        <v>0</v>
      </c>
      <c r="BK94" s="39">
        <f t="shared" si="46"/>
        <v>0</v>
      </c>
    </row>
    <row r="95" spans="1:63" ht="15.75" thickBot="1">
      <c r="A95" s="1" t="s">
        <v>5</v>
      </c>
      <c r="B95" s="54" t="s">
        <v>25</v>
      </c>
      <c r="C95" s="209" t="s">
        <v>435</v>
      </c>
      <c r="D95" s="6"/>
      <c r="E95" s="126"/>
      <c r="F95" s="126"/>
      <c r="G95" s="72">
        <v>6</v>
      </c>
      <c r="H95" s="72"/>
      <c r="I95" s="125">
        <f t="shared" si="31"/>
        <v>6</v>
      </c>
      <c r="J95" s="91">
        <v>6</v>
      </c>
      <c r="K95" s="125">
        <f t="shared" si="32"/>
        <v>0</v>
      </c>
      <c r="L95" s="190"/>
      <c r="M95" s="190"/>
      <c r="N95" s="190"/>
      <c r="O95" s="186"/>
      <c r="P95" s="190"/>
      <c r="Q95" s="190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X95" s="125">
        <f t="shared" si="33"/>
        <v>6</v>
      </c>
      <c r="AY95" s="125">
        <f t="shared" si="34"/>
        <v>0</v>
      </c>
      <c r="AZ95" s="9">
        <v>13.244</v>
      </c>
      <c r="BA95" s="15">
        <f>AZ95*1.05</f>
        <v>13.9062</v>
      </c>
      <c r="BB95" s="21">
        <f t="shared" si="40"/>
        <v>14.5684</v>
      </c>
      <c r="BC95" s="27">
        <f t="shared" si="41"/>
        <v>15.230599999999999</v>
      </c>
      <c r="BD95" s="33">
        <f t="shared" si="42"/>
        <v>15.892799999999999</v>
      </c>
      <c r="BE95" s="39">
        <f t="shared" si="44"/>
        <v>16.555</v>
      </c>
      <c r="BF95" s="9">
        <f t="shared" si="45"/>
        <v>0</v>
      </c>
      <c r="BG95" s="15">
        <f t="shared" si="45"/>
        <v>0</v>
      </c>
      <c r="BH95" s="21">
        <f t="shared" si="45"/>
        <v>0</v>
      </c>
      <c r="BI95" s="27">
        <f t="shared" si="45"/>
        <v>0</v>
      </c>
      <c r="BJ95" s="33">
        <f t="shared" si="45"/>
        <v>0</v>
      </c>
      <c r="BK95" s="39">
        <f t="shared" si="46"/>
        <v>0</v>
      </c>
    </row>
    <row r="96" spans="1:63" ht="15.75" thickBot="1">
      <c r="A96" s="1" t="s">
        <v>5</v>
      </c>
      <c r="B96" s="56" t="s">
        <v>24</v>
      </c>
      <c r="C96" s="215"/>
      <c r="D96" s="6"/>
      <c r="E96" s="126"/>
      <c r="F96" s="126"/>
      <c r="G96" s="72"/>
      <c r="H96" s="72"/>
      <c r="I96" s="125">
        <f t="shared" si="31"/>
        <v>0</v>
      </c>
      <c r="J96" s="79" t="s">
        <v>103</v>
      </c>
      <c r="K96" s="125">
        <f t="shared" si="32"/>
        <v>0</v>
      </c>
      <c r="L96" s="190"/>
      <c r="M96" s="190"/>
      <c r="N96" s="190"/>
      <c r="O96" s="186"/>
      <c r="P96" s="190"/>
      <c r="Q96" s="190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X96" s="125">
        <f t="shared" si="33"/>
        <v>0</v>
      </c>
      <c r="AY96" s="125">
        <f t="shared" si="34"/>
        <v>0</v>
      </c>
      <c r="AZ96" s="9">
        <v>13.574000000000002</v>
      </c>
      <c r="BA96" s="15">
        <f>AZ96*1.05</f>
        <v>14.252700000000003</v>
      </c>
      <c r="BB96" s="21">
        <f t="shared" si="40"/>
        <v>14.931400000000004</v>
      </c>
      <c r="BC96" s="27">
        <f t="shared" si="41"/>
        <v>15.610100000000001</v>
      </c>
      <c r="BD96" s="33">
        <f t="shared" si="42"/>
        <v>16.288800000000002</v>
      </c>
      <c r="BE96" s="39">
        <f t="shared" si="44"/>
        <v>16.967500000000001</v>
      </c>
      <c r="BF96" s="9">
        <f t="shared" si="45"/>
        <v>0</v>
      </c>
      <c r="BG96" s="15">
        <f t="shared" si="45"/>
        <v>0</v>
      </c>
      <c r="BH96" s="21">
        <f t="shared" si="45"/>
        <v>0</v>
      </c>
      <c r="BI96" s="27">
        <f t="shared" si="45"/>
        <v>0</v>
      </c>
      <c r="BJ96" s="33">
        <f t="shared" si="45"/>
        <v>0</v>
      </c>
      <c r="BK96" s="39">
        <f t="shared" si="46"/>
        <v>0</v>
      </c>
    </row>
    <row r="97" spans="1:63" ht="15.75" thickBot="1">
      <c r="A97" s="1" t="s">
        <v>5</v>
      </c>
      <c r="B97" s="54" t="s">
        <v>106</v>
      </c>
      <c r="C97" s="209" t="s">
        <v>435</v>
      </c>
      <c r="D97" s="6"/>
      <c r="E97" s="126"/>
      <c r="F97" s="126"/>
      <c r="G97" s="72">
        <v>10</v>
      </c>
      <c r="H97" s="72"/>
      <c r="I97" s="125">
        <f t="shared" si="31"/>
        <v>10</v>
      </c>
      <c r="J97" s="91">
        <v>10</v>
      </c>
      <c r="K97" s="125">
        <f t="shared" si="32"/>
        <v>0</v>
      </c>
      <c r="L97" s="190"/>
      <c r="M97" s="190"/>
      <c r="N97" s="190"/>
      <c r="O97" s="186"/>
      <c r="P97" s="190"/>
      <c r="Q97" s="190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X97" s="125">
        <f t="shared" si="33"/>
        <v>10</v>
      </c>
      <c r="AY97" s="125">
        <f t="shared" si="34"/>
        <v>0</v>
      </c>
      <c r="AZ97" s="9">
        <v>0.79</v>
      </c>
      <c r="BA97" s="15">
        <f t="shared" ref="BA97" si="47">AZ97*1.05</f>
        <v>0.82950000000000013</v>
      </c>
      <c r="BB97" s="21">
        <f t="shared" ref="BB97" si="48">AZ97*1.1</f>
        <v>0.86900000000000011</v>
      </c>
      <c r="BC97" s="27">
        <f t="shared" ref="BC97" si="49">AZ97*1.15</f>
        <v>0.90849999999999997</v>
      </c>
      <c r="BD97" s="33">
        <f t="shared" ref="BD97" si="50">AZ97*1.2</f>
        <v>0.94799999999999995</v>
      </c>
      <c r="BE97" s="39">
        <f t="shared" si="44"/>
        <v>0.98750000000000004</v>
      </c>
      <c r="BF97" s="9">
        <f t="shared" ref="BF97" si="51">$D97*AZ97</f>
        <v>0</v>
      </c>
      <c r="BG97" s="15">
        <f t="shared" ref="BG97" si="52">$D97*BA97</f>
        <v>0</v>
      </c>
      <c r="BH97" s="21">
        <f t="shared" ref="BH97" si="53">$D97*BB97</f>
        <v>0</v>
      </c>
      <c r="BI97" s="27">
        <f t="shared" ref="BI97" si="54">$D97*BC97</f>
        <v>0</v>
      </c>
      <c r="BJ97" s="33">
        <f t="shared" ref="BJ97" si="55">$D97*BD97</f>
        <v>0</v>
      </c>
      <c r="BK97" s="39">
        <f t="shared" si="46"/>
        <v>0</v>
      </c>
    </row>
    <row r="98" spans="1:63" ht="15.75" thickBot="1">
      <c r="A98" s="1" t="s">
        <v>5</v>
      </c>
      <c r="B98" s="54" t="s">
        <v>107</v>
      </c>
      <c r="C98" s="209" t="s">
        <v>435</v>
      </c>
      <c r="D98" s="6"/>
      <c r="E98" s="126"/>
      <c r="F98" s="126"/>
      <c r="G98" s="72">
        <v>6</v>
      </c>
      <c r="H98" s="72"/>
      <c r="I98" s="125">
        <f t="shared" si="31"/>
        <v>6</v>
      </c>
      <c r="J98" s="91">
        <v>6</v>
      </c>
      <c r="K98" s="125">
        <f t="shared" si="32"/>
        <v>0</v>
      </c>
      <c r="L98" s="190"/>
      <c r="M98" s="190"/>
      <c r="N98" s="190"/>
      <c r="O98" s="186"/>
      <c r="P98" s="190"/>
      <c r="Q98" s="190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X98" s="125">
        <f t="shared" si="33"/>
        <v>6</v>
      </c>
      <c r="AY98" s="125">
        <f t="shared" si="34"/>
        <v>0</v>
      </c>
      <c r="AZ98" s="9"/>
      <c r="BA98" s="15"/>
      <c r="BB98" s="21"/>
      <c r="BC98" s="27"/>
      <c r="BD98" s="33"/>
      <c r="BE98" s="39"/>
      <c r="BF98" s="9"/>
      <c r="BG98" s="15"/>
      <c r="BH98" s="21"/>
      <c r="BI98" s="27"/>
      <c r="BJ98" s="33"/>
      <c r="BK98" s="39"/>
    </row>
    <row r="99" spans="1:63" ht="15.75" thickBot="1">
      <c r="A99" s="1" t="s">
        <v>5</v>
      </c>
      <c r="B99" s="56" t="s">
        <v>6</v>
      </c>
      <c r="C99" s="215"/>
      <c r="D99" s="6"/>
      <c r="E99" s="126"/>
      <c r="F99" s="126"/>
      <c r="G99" s="72"/>
      <c r="H99" s="72"/>
      <c r="I99" s="125">
        <f t="shared" si="31"/>
        <v>0</v>
      </c>
      <c r="J99" s="79" t="s">
        <v>103</v>
      </c>
      <c r="K99" s="125">
        <f t="shared" si="32"/>
        <v>0</v>
      </c>
      <c r="L99" s="190"/>
      <c r="M99" s="190"/>
      <c r="N99" s="190"/>
      <c r="O99" s="186"/>
      <c r="P99" s="190"/>
      <c r="Q99" s="190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X99" s="125">
        <f t="shared" si="33"/>
        <v>0</v>
      </c>
      <c r="AY99" s="125">
        <f t="shared" si="34"/>
        <v>0</v>
      </c>
      <c r="AZ99" s="9">
        <v>1.02</v>
      </c>
      <c r="BA99" s="15">
        <f>AZ99*1.05</f>
        <v>1.0710000000000002</v>
      </c>
      <c r="BB99" s="21">
        <f>AZ99*1.1</f>
        <v>1.1220000000000001</v>
      </c>
      <c r="BC99" s="27">
        <f>AZ99*1.15</f>
        <v>1.1729999999999998</v>
      </c>
      <c r="BD99" s="33">
        <f>AZ99*1.2</f>
        <v>1.224</v>
      </c>
      <c r="BE99" s="39">
        <f>AZ99*1.25</f>
        <v>1.2749999999999999</v>
      </c>
      <c r="BF99" s="9">
        <f>$D99*AZ99</f>
        <v>0</v>
      </c>
      <c r="BG99" s="15">
        <f>$D99*BA99</f>
        <v>0</v>
      </c>
      <c r="BH99" s="21">
        <f>$D99*BB99</f>
        <v>0</v>
      </c>
      <c r="BI99" s="27">
        <f>$D99*BC99</f>
        <v>0</v>
      </c>
      <c r="BJ99" s="33">
        <f>$D99*BD99</f>
        <v>0</v>
      </c>
      <c r="BK99" s="39">
        <f>BE99*D99</f>
        <v>0</v>
      </c>
    </row>
    <row r="100" spans="1:63" ht="15.75" thickBot="1">
      <c r="A100" s="1" t="s">
        <v>5</v>
      </c>
      <c r="B100" s="54" t="s">
        <v>115</v>
      </c>
      <c r="C100" s="209" t="s">
        <v>439</v>
      </c>
      <c r="D100" s="6"/>
      <c r="E100" s="126"/>
      <c r="F100" s="126"/>
      <c r="G100" s="72">
        <v>2</v>
      </c>
      <c r="H100" s="72"/>
      <c r="I100" s="125">
        <f t="shared" si="31"/>
        <v>2</v>
      </c>
      <c r="J100" s="91">
        <v>2</v>
      </c>
      <c r="K100" s="125">
        <f t="shared" si="32"/>
        <v>0</v>
      </c>
      <c r="L100" s="190"/>
      <c r="M100" s="190"/>
      <c r="N100" s="190"/>
      <c r="O100" s="186"/>
      <c r="P100" s="190"/>
      <c r="Q100" s="190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229"/>
      <c r="AN100" s="229"/>
      <c r="AO100" s="229"/>
      <c r="AP100" s="229"/>
      <c r="AQ100" s="229"/>
      <c r="AR100" s="229"/>
      <c r="AS100" s="229"/>
      <c r="AT100" s="229"/>
      <c r="AU100" s="229"/>
      <c r="AV100" s="229"/>
      <c r="AX100" s="125">
        <f t="shared" si="33"/>
        <v>2</v>
      </c>
      <c r="AY100" s="125">
        <f t="shared" si="34"/>
        <v>0</v>
      </c>
      <c r="AZ100" s="9"/>
      <c r="BA100" s="15"/>
      <c r="BB100" s="21"/>
      <c r="BC100" s="27"/>
      <c r="BD100" s="33"/>
      <c r="BE100" s="39"/>
      <c r="BF100" s="9"/>
      <c r="BG100" s="15"/>
      <c r="BH100" s="21"/>
      <c r="BI100" s="27"/>
      <c r="BJ100" s="33"/>
      <c r="BK100" s="39"/>
    </row>
    <row r="101" spans="1:63" ht="15.75" thickBot="1">
      <c r="A101" s="1" t="s">
        <v>5</v>
      </c>
      <c r="B101" s="54" t="s">
        <v>108</v>
      </c>
      <c r="C101" s="209" t="s">
        <v>439</v>
      </c>
      <c r="D101" s="6"/>
      <c r="E101" s="126"/>
      <c r="F101" s="126"/>
      <c r="G101" s="72">
        <v>3</v>
      </c>
      <c r="H101" s="72"/>
      <c r="I101" s="125">
        <f t="shared" si="31"/>
        <v>3</v>
      </c>
      <c r="J101" s="91">
        <v>3</v>
      </c>
      <c r="K101" s="125">
        <f t="shared" si="32"/>
        <v>0</v>
      </c>
      <c r="L101" s="190"/>
      <c r="M101" s="190"/>
      <c r="N101" s="190"/>
      <c r="O101" s="186"/>
      <c r="P101" s="190"/>
      <c r="Q101" s="190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X101" s="125">
        <f t="shared" si="33"/>
        <v>3</v>
      </c>
      <c r="AY101" s="125">
        <f t="shared" si="34"/>
        <v>0</v>
      </c>
      <c r="AZ101" s="9">
        <v>3.3330000000000002</v>
      </c>
      <c r="BA101" s="15">
        <f>AZ101*1.05</f>
        <v>3.4996500000000004</v>
      </c>
      <c r="BB101" s="21">
        <f>AZ101*1.1</f>
        <v>3.6663000000000006</v>
      </c>
      <c r="BC101" s="27">
        <f>AZ101*1.15</f>
        <v>3.8329499999999999</v>
      </c>
      <c r="BD101" s="33">
        <f>AZ101*1.2</f>
        <v>3.9996</v>
      </c>
      <c r="BE101" s="39">
        <f>AZ101*1.25</f>
        <v>4.1662499999999998</v>
      </c>
      <c r="BF101" s="9">
        <f t="shared" ref="BF101:BJ102" si="56">$D101*AZ101</f>
        <v>0</v>
      </c>
      <c r="BG101" s="15">
        <f t="shared" si="56"/>
        <v>0</v>
      </c>
      <c r="BH101" s="21">
        <f t="shared" si="56"/>
        <v>0</v>
      </c>
      <c r="BI101" s="27">
        <f t="shared" si="56"/>
        <v>0</v>
      </c>
      <c r="BJ101" s="33">
        <f t="shared" si="56"/>
        <v>0</v>
      </c>
      <c r="BK101" s="39">
        <f>BE101*D101</f>
        <v>0</v>
      </c>
    </row>
    <row r="102" spans="1:63" ht="15.75" thickBot="1">
      <c r="A102" s="1" t="s">
        <v>5</v>
      </c>
      <c r="B102" s="54" t="s">
        <v>7</v>
      </c>
      <c r="C102" s="209" t="s">
        <v>439</v>
      </c>
      <c r="D102" s="6"/>
      <c r="E102" s="126"/>
      <c r="F102" s="126"/>
      <c r="G102" s="72">
        <v>17</v>
      </c>
      <c r="H102" s="72"/>
      <c r="I102" s="125">
        <f t="shared" si="31"/>
        <v>17</v>
      </c>
      <c r="J102" s="91">
        <v>17</v>
      </c>
      <c r="K102" s="125">
        <f t="shared" si="32"/>
        <v>0</v>
      </c>
      <c r="L102" s="190"/>
      <c r="M102" s="190"/>
      <c r="N102" s="190"/>
      <c r="O102" s="186"/>
      <c r="P102" s="190"/>
      <c r="Q102" s="190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X102" s="125">
        <f t="shared" si="33"/>
        <v>17</v>
      </c>
      <c r="AY102" s="125">
        <f t="shared" si="34"/>
        <v>0</v>
      </c>
      <c r="AZ102" s="9">
        <v>4.4110000000000005</v>
      </c>
      <c r="BA102" s="15">
        <f>AZ102*1.05</f>
        <v>4.6315500000000007</v>
      </c>
      <c r="BB102" s="21">
        <f>AZ102*1.1</f>
        <v>4.852100000000001</v>
      </c>
      <c r="BC102" s="27">
        <f>AZ102*1.15</f>
        <v>5.0726500000000003</v>
      </c>
      <c r="BD102" s="33">
        <f>AZ102*1.2</f>
        <v>5.2932000000000006</v>
      </c>
      <c r="BE102" s="39">
        <f>AZ102*1.25</f>
        <v>5.5137500000000008</v>
      </c>
      <c r="BF102" s="9">
        <f t="shared" si="56"/>
        <v>0</v>
      </c>
      <c r="BG102" s="15">
        <f t="shared" si="56"/>
        <v>0</v>
      </c>
      <c r="BH102" s="21">
        <f t="shared" si="56"/>
        <v>0</v>
      </c>
      <c r="BI102" s="27">
        <f t="shared" si="56"/>
        <v>0</v>
      </c>
      <c r="BJ102" s="33">
        <f t="shared" si="56"/>
        <v>0</v>
      </c>
      <c r="BK102" s="39">
        <f>BE102*D102</f>
        <v>0</v>
      </c>
    </row>
    <row r="103" spans="1:63" ht="15.75" thickBot="1">
      <c r="A103" s="1" t="s">
        <v>5</v>
      </c>
      <c r="B103" s="54" t="s">
        <v>111</v>
      </c>
      <c r="C103" s="209" t="s">
        <v>439</v>
      </c>
      <c r="D103" s="6"/>
      <c r="E103" s="126"/>
      <c r="F103" s="126"/>
      <c r="G103" s="72">
        <v>4</v>
      </c>
      <c r="H103" s="72"/>
      <c r="I103" s="125">
        <f t="shared" si="31"/>
        <v>4</v>
      </c>
      <c r="J103" s="91">
        <v>4</v>
      </c>
      <c r="K103" s="125">
        <f t="shared" si="32"/>
        <v>0</v>
      </c>
      <c r="L103" s="190"/>
      <c r="M103" s="190"/>
      <c r="N103" s="190"/>
      <c r="O103" s="186"/>
      <c r="P103" s="190"/>
      <c r="Q103" s="190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X103" s="125">
        <f t="shared" si="33"/>
        <v>4</v>
      </c>
      <c r="AY103" s="125">
        <f t="shared" si="34"/>
        <v>0</v>
      </c>
      <c r="AZ103" s="9"/>
      <c r="BA103" s="15"/>
      <c r="BB103" s="21"/>
      <c r="BC103" s="27"/>
      <c r="BD103" s="33"/>
      <c r="BE103" s="39"/>
      <c r="BF103" s="9"/>
      <c r="BG103" s="15"/>
      <c r="BH103" s="21"/>
      <c r="BI103" s="27"/>
      <c r="BJ103" s="33"/>
      <c r="BK103" s="39"/>
    </row>
    <row r="104" spans="1:63" ht="15.75" thickBot="1">
      <c r="A104" s="1" t="s">
        <v>5</v>
      </c>
      <c r="B104" s="54" t="s">
        <v>112</v>
      </c>
      <c r="C104" s="209" t="s">
        <v>439</v>
      </c>
      <c r="D104" s="6"/>
      <c r="E104" s="126"/>
      <c r="F104" s="126"/>
      <c r="G104" s="72">
        <v>5</v>
      </c>
      <c r="H104" s="72"/>
      <c r="I104" s="125">
        <f t="shared" si="31"/>
        <v>5</v>
      </c>
      <c r="J104" s="91">
        <v>5</v>
      </c>
      <c r="K104" s="125">
        <f t="shared" si="32"/>
        <v>0</v>
      </c>
      <c r="L104" s="190"/>
      <c r="M104" s="190"/>
      <c r="N104" s="190"/>
      <c r="O104" s="186"/>
      <c r="P104" s="190"/>
      <c r="Q104" s="190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X104" s="125">
        <f t="shared" si="33"/>
        <v>5</v>
      </c>
      <c r="AY104" s="125">
        <f t="shared" si="34"/>
        <v>0</v>
      </c>
      <c r="AZ104" s="9"/>
      <c r="BA104" s="15"/>
      <c r="BB104" s="21"/>
      <c r="BC104" s="27"/>
      <c r="BD104" s="33"/>
      <c r="BE104" s="39"/>
      <c r="BF104" s="9"/>
      <c r="BG104" s="15"/>
      <c r="BH104" s="21"/>
      <c r="BI104" s="27"/>
      <c r="BJ104" s="33"/>
      <c r="BK104" s="39"/>
    </row>
    <row r="105" spans="1:63" ht="15.75" thickBot="1">
      <c r="A105" s="1" t="s">
        <v>5</v>
      </c>
      <c r="B105" s="56" t="s">
        <v>22</v>
      </c>
      <c r="C105" s="215"/>
      <c r="D105" s="6"/>
      <c r="E105" s="126"/>
      <c r="F105" s="126"/>
      <c r="G105" s="72"/>
      <c r="H105" s="72"/>
      <c r="I105" s="125">
        <f t="shared" si="31"/>
        <v>0</v>
      </c>
      <c r="J105" s="79" t="s">
        <v>103</v>
      </c>
      <c r="K105" s="125">
        <f t="shared" si="32"/>
        <v>0</v>
      </c>
      <c r="L105" s="190"/>
      <c r="M105" s="190"/>
      <c r="N105" s="190"/>
      <c r="O105" s="186"/>
      <c r="P105" s="190"/>
      <c r="Q105" s="190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X105" s="125">
        <f t="shared" si="33"/>
        <v>0</v>
      </c>
      <c r="AY105" s="125">
        <f t="shared" si="34"/>
        <v>0</v>
      </c>
      <c r="AZ105" s="9">
        <v>7.2380000000000004</v>
      </c>
      <c r="BA105" s="15">
        <f>AZ105*1.05</f>
        <v>7.5999000000000008</v>
      </c>
      <c r="BB105" s="21">
        <f>AZ105*1.1</f>
        <v>7.9618000000000011</v>
      </c>
      <c r="BC105" s="27">
        <f>AZ105*1.15</f>
        <v>8.3237000000000005</v>
      </c>
      <c r="BD105" s="33">
        <f>AZ105*1.2</f>
        <v>8.6856000000000009</v>
      </c>
      <c r="BE105" s="39">
        <f>AZ105*1.25</f>
        <v>9.0475000000000012</v>
      </c>
      <c r="BF105" s="9">
        <f t="shared" ref="BF105:BJ107" si="57">$D105*AZ105</f>
        <v>0</v>
      </c>
      <c r="BG105" s="15">
        <f t="shared" si="57"/>
        <v>0</v>
      </c>
      <c r="BH105" s="21">
        <f t="shared" si="57"/>
        <v>0</v>
      </c>
      <c r="BI105" s="27">
        <f t="shared" si="57"/>
        <v>0</v>
      </c>
      <c r="BJ105" s="33">
        <f t="shared" si="57"/>
        <v>0</v>
      </c>
      <c r="BK105" s="39">
        <f>BE105*D105</f>
        <v>0</v>
      </c>
    </row>
    <row r="106" spans="1:63" ht="15.75" thickBot="1">
      <c r="A106" s="1" t="s">
        <v>5</v>
      </c>
      <c r="B106" s="56" t="s">
        <v>23</v>
      </c>
      <c r="C106" s="215"/>
      <c r="D106" s="6"/>
      <c r="E106" s="126"/>
      <c r="F106" s="126"/>
      <c r="G106" s="72"/>
      <c r="H106" s="72"/>
      <c r="I106" s="125">
        <f t="shared" si="31"/>
        <v>0</v>
      </c>
      <c r="J106" s="79" t="s">
        <v>103</v>
      </c>
      <c r="K106" s="125">
        <f t="shared" si="32"/>
        <v>0</v>
      </c>
      <c r="L106" s="190"/>
      <c r="M106" s="190"/>
      <c r="N106" s="190"/>
      <c r="O106" s="186"/>
      <c r="P106" s="190"/>
      <c r="Q106" s="190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X106" s="125">
        <f t="shared" si="33"/>
        <v>0</v>
      </c>
      <c r="AY106" s="125">
        <f t="shared" si="34"/>
        <v>0</v>
      </c>
      <c r="AZ106" s="9">
        <v>14.355000000000002</v>
      </c>
      <c r="BA106" s="15">
        <f>AZ106*1.05</f>
        <v>15.072750000000003</v>
      </c>
      <c r="BB106" s="21">
        <f>AZ106*1.1</f>
        <v>15.790500000000003</v>
      </c>
      <c r="BC106" s="27">
        <f>AZ106*1.15</f>
        <v>16.50825</v>
      </c>
      <c r="BD106" s="33">
        <f>AZ106*1.2</f>
        <v>17.226000000000003</v>
      </c>
      <c r="BE106" s="39">
        <f>AZ106*1.25</f>
        <v>17.943750000000001</v>
      </c>
      <c r="BF106" s="9">
        <f t="shared" si="57"/>
        <v>0</v>
      </c>
      <c r="BG106" s="15">
        <f t="shared" si="57"/>
        <v>0</v>
      </c>
      <c r="BH106" s="21">
        <f t="shared" si="57"/>
        <v>0</v>
      </c>
      <c r="BI106" s="27">
        <f t="shared" si="57"/>
        <v>0</v>
      </c>
      <c r="BJ106" s="33">
        <f t="shared" si="57"/>
        <v>0</v>
      </c>
      <c r="BK106" s="39">
        <f>BE106*D106</f>
        <v>0</v>
      </c>
    </row>
    <row r="107" spans="1:63" s="62" customFormat="1" ht="15.75" thickBot="1">
      <c r="A107" s="60" t="s">
        <v>5</v>
      </c>
      <c r="B107" s="56" t="s">
        <v>316</v>
      </c>
      <c r="C107" s="215"/>
      <c r="D107" s="63"/>
      <c r="E107" s="127"/>
      <c r="F107" s="127"/>
      <c r="G107" s="141"/>
      <c r="H107" s="141"/>
      <c r="I107" s="125">
        <f t="shared" si="31"/>
        <v>0</v>
      </c>
      <c r="J107" s="79" t="s">
        <v>103</v>
      </c>
      <c r="K107" s="125">
        <f t="shared" si="32"/>
        <v>0</v>
      </c>
      <c r="L107" s="190"/>
      <c r="M107" s="190"/>
      <c r="N107" s="190"/>
      <c r="O107" s="186"/>
      <c r="P107" s="190"/>
      <c r="Q107" s="190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X107" s="125">
        <f t="shared" si="33"/>
        <v>0</v>
      </c>
      <c r="AY107" s="125">
        <f t="shared" si="34"/>
        <v>0</v>
      </c>
      <c r="AZ107" s="61">
        <v>0.76</v>
      </c>
      <c r="BA107" s="61">
        <f>AZ107*1.05</f>
        <v>0.79800000000000004</v>
      </c>
      <c r="BB107" s="61">
        <f>AZ107*1.1</f>
        <v>0.83600000000000008</v>
      </c>
      <c r="BC107" s="61">
        <f>AZ107*1.15</f>
        <v>0.87399999999999989</v>
      </c>
      <c r="BD107" s="61">
        <f>AZ107*1.2</f>
        <v>0.91199999999999992</v>
      </c>
      <c r="BE107" s="61">
        <f>AZ107*1.25</f>
        <v>0.95</v>
      </c>
      <c r="BF107" s="61">
        <f t="shared" si="57"/>
        <v>0</v>
      </c>
      <c r="BG107" s="61">
        <f t="shared" si="57"/>
        <v>0</v>
      </c>
      <c r="BH107" s="61">
        <f t="shared" si="57"/>
        <v>0</v>
      </c>
      <c r="BI107" s="61">
        <f t="shared" si="57"/>
        <v>0</v>
      </c>
      <c r="BJ107" s="61">
        <f t="shared" si="57"/>
        <v>0</v>
      </c>
      <c r="BK107" s="61">
        <f>BE107*D107</f>
        <v>0</v>
      </c>
    </row>
    <row r="108" spans="1:63" ht="15.75" thickBot="1">
      <c r="A108" s="1" t="s">
        <v>5</v>
      </c>
      <c r="B108" s="54" t="s">
        <v>317</v>
      </c>
      <c r="C108" s="209" t="s">
        <v>435</v>
      </c>
      <c r="D108" s="6"/>
      <c r="E108" s="126"/>
      <c r="F108" s="126"/>
      <c r="G108" s="72">
        <v>2</v>
      </c>
      <c r="H108" s="72"/>
      <c r="I108" s="125">
        <f t="shared" si="31"/>
        <v>2</v>
      </c>
      <c r="J108" s="91">
        <v>2</v>
      </c>
      <c r="K108" s="125">
        <f t="shared" si="32"/>
        <v>0</v>
      </c>
      <c r="L108" s="190"/>
      <c r="M108" s="190"/>
      <c r="N108" s="190"/>
      <c r="O108" s="186"/>
      <c r="P108" s="190"/>
      <c r="Q108" s="190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X108" s="125">
        <f t="shared" si="33"/>
        <v>2</v>
      </c>
      <c r="AY108" s="125">
        <f t="shared" si="34"/>
        <v>0</v>
      </c>
      <c r="AZ108" s="9"/>
      <c r="BA108" s="15"/>
      <c r="BB108" s="21"/>
      <c r="BC108" s="27"/>
      <c r="BD108" s="33"/>
      <c r="BE108" s="39"/>
      <c r="BF108" s="9"/>
      <c r="BG108" s="15"/>
      <c r="BH108" s="21"/>
      <c r="BI108" s="27"/>
      <c r="BJ108" s="33"/>
      <c r="BK108" s="39"/>
    </row>
    <row r="109" spans="1:63" ht="15.75" thickBot="1">
      <c r="A109" s="1" t="s">
        <v>5</v>
      </c>
      <c r="B109" s="54" t="s">
        <v>318</v>
      </c>
      <c r="C109" s="209" t="s">
        <v>435</v>
      </c>
      <c r="D109" s="6"/>
      <c r="E109" s="126"/>
      <c r="F109" s="126"/>
      <c r="G109" s="72">
        <v>1</v>
      </c>
      <c r="H109" s="72"/>
      <c r="I109" s="125">
        <f t="shared" si="31"/>
        <v>1</v>
      </c>
      <c r="J109" s="91" t="s">
        <v>104</v>
      </c>
      <c r="K109" s="125">
        <f t="shared" si="32"/>
        <v>0</v>
      </c>
      <c r="L109" s="190"/>
      <c r="M109" s="190"/>
      <c r="N109" s="190"/>
      <c r="O109" s="186"/>
      <c r="P109" s="190"/>
      <c r="Q109" s="190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X109" s="125">
        <f t="shared" si="33"/>
        <v>1</v>
      </c>
      <c r="AY109" s="125">
        <f t="shared" si="34"/>
        <v>0</v>
      </c>
      <c r="AZ109" s="9"/>
      <c r="BA109" s="15"/>
      <c r="BB109" s="21"/>
      <c r="BC109" s="27"/>
      <c r="BD109" s="33"/>
      <c r="BE109" s="39"/>
      <c r="BF109" s="9"/>
      <c r="BG109" s="15"/>
      <c r="BH109" s="21"/>
      <c r="BI109" s="27"/>
      <c r="BJ109" s="33"/>
      <c r="BK109" s="39"/>
    </row>
    <row r="110" spans="1:63" ht="15.75" thickBot="1">
      <c r="A110" s="1" t="s">
        <v>5</v>
      </c>
      <c r="B110" s="54" t="s">
        <v>320</v>
      </c>
      <c r="C110" s="209" t="s">
        <v>440</v>
      </c>
      <c r="D110" s="6"/>
      <c r="E110" s="126"/>
      <c r="F110" s="126"/>
      <c r="G110" s="72">
        <v>5</v>
      </c>
      <c r="H110" s="72"/>
      <c r="I110" s="125">
        <f t="shared" si="31"/>
        <v>5</v>
      </c>
      <c r="J110" s="91">
        <v>5</v>
      </c>
      <c r="K110" s="125">
        <f t="shared" si="32"/>
        <v>0</v>
      </c>
      <c r="L110" s="190"/>
      <c r="M110" s="190"/>
      <c r="N110" s="190"/>
      <c r="O110" s="186"/>
      <c r="P110" s="190"/>
      <c r="Q110" s="190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X110" s="125">
        <f t="shared" si="33"/>
        <v>5</v>
      </c>
      <c r="AY110" s="125">
        <f t="shared" si="34"/>
        <v>0</v>
      </c>
      <c r="AZ110" s="9"/>
      <c r="BA110" s="15"/>
      <c r="BB110" s="21"/>
      <c r="BC110" s="27"/>
      <c r="BD110" s="33"/>
      <c r="BE110" s="39"/>
      <c r="BF110" s="9"/>
      <c r="BG110" s="15"/>
      <c r="BH110" s="21"/>
      <c r="BI110" s="27"/>
      <c r="BJ110" s="33"/>
      <c r="BK110" s="39"/>
    </row>
    <row r="111" spans="1:63" ht="15.75" thickBot="1">
      <c r="A111" s="1" t="s">
        <v>5</v>
      </c>
      <c r="B111" s="54" t="s">
        <v>479</v>
      </c>
      <c r="C111" s="209" t="s">
        <v>440</v>
      </c>
      <c r="D111" s="6"/>
      <c r="E111" s="126"/>
      <c r="F111" s="126"/>
      <c r="G111" s="72">
        <v>2</v>
      </c>
      <c r="H111" s="72"/>
      <c r="I111" s="125">
        <f t="shared" si="31"/>
        <v>2</v>
      </c>
      <c r="J111" s="91">
        <v>2</v>
      </c>
      <c r="K111" s="125">
        <f t="shared" si="32"/>
        <v>0</v>
      </c>
      <c r="L111" s="190"/>
      <c r="M111" s="190"/>
      <c r="N111" s="190"/>
      <c r="O111" s="186"/>
      <c r="P111" s="190"/>
      <c r="Q111" s="190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X111" s="125">
        <f t="shared" si="33"/>
        <v>2</v>
      </c>
      <c r="AY111" s="125">
        <f t="shared" si="34"/>
        <v>0</v>
      </c>
      <c r="AZ111" s="9"/>
      <c r="BA111" s="15"/>
      <c r="BB111" s="21"/>
      <c r="BC111" s="27"/>
      <c r="BD111" s="33"/>
      <c r="BE111" s="39"/>
      <c r="BF111" s="9"/>
      <c r="BG111" s="15"/>
      <c r="BH111" s="21"/>
      <c r="BI111" s="27"/>
      <c r="BJ111" s="33"/>
      <c r="BK111" s="39"/>
    </row>
    <row r="112" spans="1:63" ht="15.75" thickBot="1">
      <c r="A112" s="1" t="s">
        <v>5</v>
      </c>
      <c r="B112" s="54" t="s">
        <v>319</v>
      </c>
      <c r="C112" s="209" t="s">
        <v>440</v>
      </c>
      <c r="D112" s="6"/>
      <c r="E112" s="126"/>
      <c r="F112" s="126"/>
      <c r="G112" s="72">
        <v>27</v>
      </c>
      <c r="H112" s="72"/>
      <c r="I112" s="125">
        <f t="shared" si="31"/>
        <v>27</v>
      </c>
      <c r="J112" s="91">
        <v>27</v>
      </c>
      <c r="K112" s="125">
        <f t="shared" si="32"/>
        <v>0</v>
      </c>
      <c r="L112" s="190"/>
      <c r="M112" s="190"/>
      <c r="N112" s="190"/>
      <c r="O112" s="186"/>
      <c r="P112" s="190"/>
      <c r="Q112" s="190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X112" s="125">
        <f t="shared" si="33"/>
        <v>27</v>
      </c>
      <c r="AY112" s="125">
        <f t="shared" si="34"/>
        <v>0</v>
      </c>
      <c r="AZ112" s="9"/>
      <c r="BA112" s="15"/>
      <c r="BB112" s="21"/>
      <c r="BC112" s="27"/>
      <c r="BD112" s="33"/>
      <c r="BE112" s="39"/>
      <c r="BF112" s="9"/>
      <c r="BG112" s="15"/>
      <c r="BH112" s="21"/>
      <c r="BI112" s="27"/>
      <c r="BJ112" s="33"/>
      <c r="BK112" s="39"/>
    </row>
    <row r="113" spans="1:63" ht="15.75" thickBot="1">
      <c r="A113" s="1" t="s">
        <v>5</v>
      </c>
      <c r="B113" s="54" t="s">
        <v>478</v>
      </c>
      <c r="C113" s="209" t="s">
        <v>439</v>
      </c>
      <c r="D113" s="6"/>
      <c r="E113" s="126"/>
      <c r="F113" s="126"/>
      <c r="G113" s="72">
        <v>19</v>
      </c>
      <c r="H113" s="72"/>
      <c r="I113" s="125">
        <f>SUM(D113:H113)</f>
        <v>19</v>
      </c>
      <c r="J113" s="91">
        <v>19</v>
      </c>
      <c r="K113" s="125">
        <f t="shared" si="32"/>
        <v>0</v>
      </c>
      <c r="L113" s="190"/>
      <c r="M113" s="190"/>
      <c r="N113" s="190"/>
      <c r="O113" s="186"/>
      <c r="P113" s="190"/>
      <c r="Q113" s="190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X113" s="125">
        <f t="shared" si="33"/>
        <v>19</v>
      </c>
      <c r="AY113" s="125">
        <f t="shared" si="34"/>
        <v>0</v>
      </c>
      <c r="AZ113" s="9"/>
      <c r="BA113" s="15"/>
      <c r="BB113" s="21"/>
      <c r="BC113" s="27"/>
      <c r="BD113" s="33"/>
      <c r="BE113" s="39"/>
      <c r="BF113" s="9"/>
      <c r="BG113" s="15"/>
      <c r="BH113" s="21"/>
      <c r="BI113" s="27"/>
      <c r="BJ113" s="33"/>
      <c r="BK113" s="39"/>
    </row>
    <row r="114" spans="1:63" ht="15.75" thickBot="1">
      <c r="A114" s="1" t="s">
        <v>5</v>
      </c>
      <c r="B114" s="54" t="s">
        <v>321</v>
      </c>
      <c r="C114" s="209" t="s">
        <v>439</v>
      </c>
      <c r="D114" s="6"/>
      <c r="E114" s="126"/>
      <c r="F114" s="126"/>
      <c r="G114" s="72">
        <v>27</v>
      </c>
      <c r="H114" s="72"/>
      <c r="I114" s="125">
        <f t="shared" si="31"/>
        <v>27</v>
      </c>
      <c r="J114" s="91">
        <v>27</v>
      </c>
      <c r="K114" s="125">
        <f t="shared" si="32"/>
        <v>0</v>
      </c>
      <c r="L114" s="190"/>
      <c r="M114" s="190"/>
      <c r="N114" s="190"/>
      <c r="O114" s="186"/>
      <c r="P114" s="190"/>
      <c r="Q114" s="190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X114" s="125">
        <f t="shared" si="33"/>
        <v>27</v>
      </c>
      <c r="AY114" s="125">
        <f t="shared" si="34"/>
        <v>0</v>
      </c>
      <c r="AZ114" s="9">
        <v>2.71</v>
      </c>
      <c r="BA114" s="15">
        <f>AZ114*1.05</f>
        <v>2.8454999999999999</v>
      </c>
      <c r="BB114" s="21">
        <f>AZ114*1.1</f>
        <v>2.9810000000000003</v>
      </c>
      <c r="BC114" s="27">
        <f>AZ114*1.15</f>
        <v>3.1164999999999998</v>
      </c>
      <c r="BD114" s="33">
        <f>AZ114*1.2</f>
        <v>3.2519999999999998</v>
      </c>
      <c r="BE114" s="39">
        <f>AZ114*1.25</f>
        <v>3.3875000000000002</v>
      </c>
      <c r="BF114" s="9">
        <f>$D114*AZ114</f>
        <v>0</v>
      </c>
      <c r="BG114" s="15">
        <f>$D114*BA114</f>
        <v>0</v>
      </c>
      <c r="BH114" s="21">
        <f>$D114*BB114</f>
        <v>0</v>
      </c>
      <c r="BI114" s="27">
        <f>$D114*BC114</f>
        <v>0</v>
      </c>
      <c r="BJ114" s="33">
        <f>$D114*BD114</f>
        <v>0</v>
      </c>
      <c r="BK114" s="39">
        <f>BE114*D114</f>
        <v>0</v>
      </c>
    </row>
    <row r="115" spans="1:63" ht="15.75" thickBot="1">
      <c r="A115" s="1" t="s">
        <v>5</v>
      </c>
      <c r="B115" s="54" t="s">
        <v>322</v>
      </c>
      <c r="C115" s="209" t="s">
        <v>440</v>
      </c>
      <c r="D115" s="6"/>
      <c r="E115" s="126"/>
      <c r="F115" s="126"/>
      <c r="G115" s="72">
        <v>10</v>
      </c>
      <c r="H115" s="72"/>
      <c r="I115" s="125">
        <f t="shared" si="31"/>
        <v>10</v>
      </c>
      <c r="J115" s="91">
        <v>10</v>
      </c>
      <c r="K115" s="125">
        <f t="shared" si="32"/>
        <v>0</v>
      </c>
      <c r="L115" s="190"/>
      <c r="M115" s="190"/>
      <c r="N115" s="190"/>
      <c r="O115" s="186"/>
      <c r="P115" s="190"/>
      <c r="Q115" s="190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229"/>
      <c r="AN115" s="229"/>
      <c r="AO115" s="229"/>
      <c r="AP115" s="229"/>
      <c r="AQ115" s="229"/>
      <c r="AR115" s="229"/>
      <c r="AS115" s="229"/>
      <c r="AT115" s="229"/>
      <c r="AU115" s="229">
        <v>1</v>
      </c>
      <c r="AV115" s="229"/>
      <c r="AX115" s="125">
        <f t="shared" si="33"/>
        <v>9</v>
      </c>
      <c r="AY115" s="125">
        <f t="shared" si="34"/>
        <v>1</v>
      </c>
      <c r="AZ115" s="9"/>
      <c r="BA115" s="15"/>
      <c r="BB115" s="21"/>
      <c r="BC115" s="27"/>
      <c r="BD115" s="33"/>
      <c r="BE115" s="39"/>
      <c r="BF115" s="9"/>
      <c r="BG115" s="15"/>
      <c r="BH115" s="21"/>
      <c r="BI115" s="27"/>
      <c r="BJ115" s="33"/>
      <c r="BK115" s="39"/>
    </row>
    <row r="116" spans="1:63" ht="15.75" thickBot="1">
      <c r="A116" s="1" t="s">
        <v>5</v>
      </c>
      <c r="B116" s="54" t="s">
        <v>325</v>
      </c>
      <c r="C116" s="209" t="s">
        <v>439</v>
      </c>
      <c r="D116" s="6"/>
      <c r="E116" s="126"/>
      <c r="F116" s="126"/>
      <c r="G116" s="72">
        <v>38</v>
      </c>
      <c r="H116" s="72"/>
      <c r="I116" s="125">
        <f t="shared" si="31"/>
        <v>38</v>
      </c>
      <c r="J116" s="91" t="s">
        <v>118</v>
      </c>
      <c r="K116" s="125">
        <f t="shared" si="32"/>
        <v>0</v>
      </c>
      <c r="L116" s="190"/>
      <c r="M116" s="190"/>
      <c r="N116" s="190"/>
      <c r="O116" s="186"/>
      <c r="P116" s="190"/>
      <c r="Q116" s="190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X116" s="125">
        <f t="shared" si="33"/>
        <v>38</v>
      </c>
      <c r="AY116" s="125">
        <f t="shared" si="34"/>
        <v>0</v>
      </c>
      <c r="AZ116" s="9"/>
      <c r="BA116" s="15"/>
      <c r="BB116" s="21"/>
      <c r="BC116" s="27"/>
      <c r="BD116" s="33"/>
      <c r="BE116" s="39"/>
      <c r="BF116" s="9"/>
      <c r="BG116" s="15"/>
      <c r="BH116" s="21"/>
      <c r="BI116" s="27"/>
      <c r="BJ116" s="33"/>
      <c r="BK116" s="39"/>
    </row>
    <row r="117" spans="1:63" ht="15.75" thickBot="1">
      <c r="A117" s="1" t="s">
        <v>5</v>
      </c>
      <c r="B117" s="54" t="s">
        <v>477</v>
      </c>
      <c r="C117" s="209" t="s">
        <v>439</v>
      </c>
      <c r="D117" s="6"/>
      <c r="E117" s="126"/>
      <c r="F117" s="126"/>
      <c r="G117" s="72">
        <v>12</v>
      </c>
      <c r="H117" s="72"/>
      <c r="I117" s="125">
        <f t="shared" si="31"/>
        <v>12</v>
      </c>
      <c r="J117" s="91">
        <v>12</v>
      </c>
      <c r="K117" s="125">
        <f t="shared" si="32"/>
        <v>0</v>
      </c>
      <c r="L117" s="190"/>
      <c r="M117" s="190"/>
      <c r="N117" s="190"/>
      <c r="O117" s="186"/>
      <c r="P117" s="190"/>
      <c r="Q117" s="190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X117" s="125">
        <f t="shared" si="33"/>
        <v>12</v>
      </c>
      <c r="AY117" s="125">
        <f t="shared" si="34"/>
        <v>0</v>
      </c>
      <c r="AZ117" s="9"/>
      <c r="BA117" s="15"/>
      <c r="BB117" s="21"/>
      <c r="BC117" s="27"/>
      <c r="BD117" s="33"/>
      <c r="BE117" s="39"/>
      <c r="BF117" s="9"/>
      <c r="BG117" s="15"/>
      <c r="BH117" s="21"/>
      <c r="BI117" s="27"/>
      <c r="BJ117" s="33"/>
      <c r="BK117" s="39"/>
    </row>
    <row r="118" spans="1:63" ht="15.75" thickBot="1">
      <c r="A118" s="1" t="s">
        <v>5</v>
      </c>
      <c r="B118" s="54" t="s">
        <v>323</v>
      </c>
      <c r="C118" s="209" t="s">
        <v>439</v>
      </c>
      <c r="D118" s="6"/>
      <c r="E118" s="126"/>
      <c r="F118" s="126"/>
      <c r="G118" s="72">
        <v>10</v>
      </c>
      <c r="H118" s="72"/>
      <c r="I118" s="125">
        <f t="shared" si="31"/>
        <v>10</v>
      </c>
      <c r="J118" s="91">
        <v>10</v>
      </c>
      <c r="K118" s="125">
        <f t="shared" si="32"/>
        <v>0</v>
      </c>
      <c r="L118" s="190"/>
      <c r="M118" s="190"/>
      <c r="N118" s="190"/>
      <c r="O118" s="186"/>
      <c r="P118" s="190"/>
      <c r="Q118" s="190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X118" s="125">
        <f t="shared" si="33"/>
        <v>10</v>
      </c>
      <c r="AY118" s="125">
        <f t="shared" si="34"/>
        <v>0</v>
      </c>
      <c r="AZ118" s="9"/>
      <c r="BA118" s="15"/>
      <c r="BB118" s="21"/>
      <c r="BC118" s="27"/>
      <c r="BD118" s="33"/>
      <c r="BE118" s="39"/>
      <c r="BF118" s="9"/>
      <c r="BG118" s="15"/>
      <c r="BH118" s="21"/>
      <c r="BI118" s="27"/>
      <c r="BJ118" s="33"/>
      <c r="BK118" s="39"/>
    </row>
    <row r="119" spans="1:63" ht="15.75" thickBot="1">
      <c r="A119" s="1" t="s">
        <v>5</v>
      </c>
      <c r="B119" s="54" t="s">
        <v>485</v>
      </c>
      <c r="C119" s="209" t="s">
        <v>439</v>
      </c>
      <c r="D119" s="6"/>
      <c r="E119" s="126"/>
      <c r="F119" s="126"/>
      <c r="G119" s="72">
        <v>47</v>
      </c>
      <c r="H119" s="72"/>
      <c r="I119" s="125">
        <f t="shared" si="31"/>
        <v>47</v>
      </c>
      <c r="J119" s="91">
        <v>47</v>
      </c>
      <c r="K119" s="125">
        <f t="shared" si="32"/>
        <v>0</v>
      </c>
      <c r="L119" s="190"/>
      <c r="M119" s="190"/>
      <c r="N119" s="190"/>
      <c r="O119" s="186"/>
      <c r="P119" s="190"/>
      <c r="Q119" s="190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229"/>
      <c r="AN119" s="229"/>
      <c r="AO119" s="229">
        <v>1</v>
      </c>
      <c r="AP119" s="229"/>
      <c r="AQ119" s="229">
        <v>1</v>
      </c>
      <c r="AR119" s="229"/>
      <c r="AS119" s="229"/>
      <c r="AT119" s="229"/>
      <c r="AU119" s="229"/>
      <c r="AV119" s="229"/>
      <c r="AX119" s="125">
        <f t="shared" si="33"/>
        <v>45</v>
      </c>
      <c r="AY119" s="125">
        <f t="shared" si="34"/>
        <v>2</v>
      </c>
      <c r="AZ119" s="9"/>
      <c r="BA119" s="15"/>
      <c r="BB119" s="21"/>
      <c r="BC119" s="27"/>
      <c r="BD119" s="33"/>
      <c r="BE119" s="39"/>
      <c r="BF119" s="9"/>
      <c r="BG119" s="15"/>
      <c r="BH119" s="21"/>
      <c r="BI119" s="27"/>
      <c r="BJ119" s="33"/>
      <c r="BK119" s="39"/>
    </row>
    <row r="120" spans="1:63" ht="15.75" thickBot="1">
      <c r="A120" s="1" t="s">
        <v>5</v>
      </c>
      <c r="B120" s="54" t="s">
        <v>324</v>
      </c>
      <c r="C120" s="209" t="s">
        <v>439</v>
      </c>
      <c r="D120" s="6"/>
      <c r="E120" s="126"/>
      <c r="F120" s="126"/>
      <c r="G120" s="72">
        <v>3</v>
      </c>
      <c r="H120" s="72"/>
      <c r="I120" s="125">
        <f t="shared" si="31"/>
        <v>3</v>
      </c>
      <c r="J120" s="91" t="s">
        <v>99</v>
      </c>
      <c r="K120" s="125">
        <f t="shared" si="32"/>
        <v>0</v>
      </c>
      <c r="L120" s="190"/>
      <c r="M120" s="190"/>
      <c r="N120" s="190"/>
      <c r="O120" s="186"/>
      <c r="P120" s="190"/>
      <c r="Q120" s="190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X120" s="125">
        <f t="shared" si="33"/>
        <v>3</v>
      </c>
      <c r="AY120" s="125">
        <f t="shared" si="34"/>
        <v>0</v>
      </c>
      <c r="AZ120" s="9"/>
      <c r="BA120" s="15"/>
      <c r="BB120" s="21"/>
      <c r="BC120" s="27"/>
      <c r="BD120" s="33"/>
      <c r="BE120" s="39"/>
      <c r="BF120" s="9"/>
      <c r="BG120" s="15"/>
      <c r="BH120" s="21"/>
      <c r="BI120" s="27"/>
      <c r="BJ120" s="33"/>
      <c r="BK120" s="39"/>
    </row>
    <row r="121" spans="1:63" ht="15.75" thickBot="1">
      <c r="A121" s="1" t="s">
        <v>5</v>
      </c>
      <c r="B121" s="54" t="s">
        <v>119</v>
      </c>
      <c r="C121" s="209" t="s">
        <v>441</v>
      </c>
      <c r="D121" s="6"/>
      <c r="E121" s="126"/>
      <c r="F121" s="126"/>
      <c r="G121" s="72">
        <v>141</v>
      </c>
      <c r="H121" s="72"/>
      <c r="I121" s="125">
        <f t="shared" si="31"/>
        <v>141</v>
      </c>
      <c r="J121" s="91" t="s">
        <v>129</v>
      </c>
      <c r="K121" s="125">
        <f t="shared" si="32"/>
        <v>0</v>
      </c>
      <c r="L121" s="190"/>
      <c r="M121" s="190"/>
      <c r="N121" s="190"/>
      <c r="O121" s="186"/>
      <c r="P121" s="190"/>
      <c r="Q121" s="190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X121" s="125">
        <f t="shared" si="33"/>
        <v>141</v>
      </c>
      <c r="AY121" s="125">
        <f t="shared" si="34"/>
        <v>0</v>
      </c>
      <c r="AZ121" s="9">
        <v>2.1560000000000001</v>
      </c>
      <c r="BA121" s="15">
        <f>AZ121*1.05</f>
        <v>2.2638000000000003</v>
      </c>
      <c r="BB121" s="21">
        <f>AZ121*1.1</f>
        <v>2.3716000000000004</v>
      </c>
      <c r="BC121" s="27">
        <f>AZ121*1.15</f>
        <v>2.4794</v>
      </c>
      <c r="BD121" s="33">
        <f>AZ121*1.2</f>
        <v>2.5872000000000002</v>
      </c>
      <c r="BE121" s="39">
        <f t="shared" ref="BE121:BE127" si="58">AZ121*1.25</f>
        <v>2.6950000000000003</v>
      </c>
      <c r="BF121" s="9">
        <f t="shared" ref="BF121:BJ124" si="59">$D121*AZ121</f>
        <v>0</v>
      </c>
      <c r="BG121" s="15">
        <f t="shared" si="59"/>
        <v>0</v>
      </c>
      <c r="BH121" s="21">
        <f t="shared" si="59"/>
        <v>0</v>
      </c>
      <c r="BI121" s="27">
        <f t="shared" si="59"/>
        <v>0</v>
      </c>
      <c r="BJ121" s="33">
        <f t="shared" si="59"/>
        <v>0</v>
      </c>
      <c r="BK121" s="39">
        <f t="shared" ref="BK121:BK127" si="60">BE121*D121</f>
        <v>0</v>
      </c>
    </row>
    <row r="122" spans="1:63" ht="15.75" thickBot="1">
      <c r="A122" s="1" t="s">
        <v>5</v>
      </c>
      <c r="B122" s="54" t="s">
        <v>120</v>
      </c>
      <c r="C122" s="209" t="s">
        <v>441</v>
      </c>
      <c r="D122" s="6"/>
      <c r="E122" s="126"/>
      <c r="F122" s="126"/>
      <c r="G122" s="72">
        <v>168</v>
      </c>
      <c r="H122" s="72"/>
      <c r="I122" s="125">
        <f t="shared" si="31"/>
        <v>168</v>
      </c>
      <c r="J122" s="91">
        <v>168</v>
      </c>
      <c r="K122" s="125">
        <f t="shared" si="32"/>
        <v>0</v>
      </c>
      <c r="L122" s="190"/>
      <c r="M122" s="190"/>
      <c r="N122" s="190"/>
      <c r="O122" s="186"/>
      <c r="P122" s="190"/>
      <c r="Q122" s="190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X122" s="125">
        <f t="shared" si="33"/>
        <v>168</v>
      </c>
      <c r="AY122" s="125">
        <f t="shared" si="34"/>
        <v>0</v>
      </c>
      <c r="AZ122" s="9">
        <v>2.7170000000000005</v>
      </c>
      <c r="BA122" s="15">
        <f>AZ122*1.05</f>
        <v>2.8528500000000006</v>
      </c>
      <c r="BB122" s="21">
        <f>AZ122*1.1</f>
        <v>2.988700000000001</v>
      </c>
      <c r="BC122" s="27">
        <f>AZ122*1.15</f>
        <v>3.1245500000000002</v>
      </c>
      <c r="BD122" s="33">
        <f>AZ122*1.2</f>
        <v>3.2604000000000006</v>
      </c>
      <c r="BE122" s="39">
        <f t="shared" si="58"/>
        <v>3.3962500000000007</v>
      </c>
      <c r="BF122" s="9">
        <f t="shared" si="59"/>
        <v>0</v>
      </c>
      <c r="BG122" s="15">
        <f t="shared" si="59"/>
        <v>0</v>
      </c>
      <c r="BH122" s="21">
        <f t="shared" si="59"/>
        <v>0</v>
      </c>
      <c r="BI122" s="27">
        <f t="shared" si="59"/>
        <v>0</v>
      </c>
      <c r="BJ122" s="33">
        <f t="shared" si="59"/>
        <v>0</v>
      </c>
      <c r="BK122" s="39">
        <f t="shared" si="60"/>
        <v>0</v>
      </c>
    </row>
    <row r="123" spans="1:63" ht="15.75" thickBot="1">
      <c r="A123" s="1" t="s">
        <v>5</v>
      </c>
      <c r="B123" s="56" t="s">
        <v>121</v>
      </c>
      <c r="C123" s="215"/>
      <c r="D123" s="6"/>
      <c r="E123" s="126"/>
      <c r="F123" s="126"/>
      <c r="G123" s="72"/>
      <c r="H123" s="72"/>
      <c r="I123" s="125">
        <f t="shared" si="31"/>
        <v>0</v>
      </c>
      <c r="J123" s="79" t="s">
        <v>103</v>
      </c>
      <c r="K123" s="125">
        <f t="shared" si="32"/>
        <v>0</v>
      </c>
      <c r="L123" s="190"/>
      <c r="M123" s="190"/>
      <c r="N123" s="190"/>
      <c r="O123" s="186"/>
      <c r="P123" s="190"/>
      <c r="Q123" s="190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X123" s="125">
        <f t="shared" si="33"/>
        <v>0</v>
      </c>
      <c r="AY123" s="125">
        <f t="shared" si="34"/>
        <v>0</v>
      </c>
      <c r="AZ123" s="9">
        <v>3.2670000000000003</v>
      </c>
      <c r="BA123" s="15">
        <f>AZ123*1.05</f>
        <v>3.4303500000000007</v>
      </c>
      <c r="BB123" s="21">
        <f>AZ123*1.1</f>
        <v>3.5937000000000006</v>
      </c>
      <c r="BC123" s="27">
        <f>AZ123*1.15</f>
        <v>3.75705</v>
      </c>
      <c r="BD123" s="33">
        <f>AZ123*1.2</f>
        <v>3.9204000000000003</v>
      </c>
      <c r="BE123" s="39">
        <f t="shared" si="58"/>
        <v>4.0837500000000002</v>
      </c>
      <c r="BF123" s="9">
        <f t="shared" si="59"/>
        <v>0</v>
      </c>
      <c r="BG123" s="15">
        <f t="shared" si="59"/>
        <v>0</v>
      </c>
      <c r="BH123" s="21">
        <f t="shared" si="59"/>
        <v>0</v>
      </c>
      <c r="BI123" s="27">
        <f t="shared" si="59"/>
        <v>0</v>
      </c>
      <c r="BJ123" s="33">
        <f t="shared" si="59"/>
        <v>0</v>
      </c>
      <c r="BK123" s="39">
        <f t="shared" si="60"/>
        <v>0</v>
      </c>
    </row>
    <row r="124" spans="1:63" ht="15.75" thickBot="1">
      <c r="A124" s="1" t="s">
        <v>5</v>
      </c>
      <c r="B124" s="54" t="s">
        <v>122</v>
      </c>
      <c r="C124" s="209" t="s">
        <v>441</v>
      </c>
      <c r="D124" s="6"/>
      <c r="E124" s="126"/>
      <c r="F124" s="126"/>
      <c r="G124" s="72">
        <v>31</v>
      </c>
      <c r="H124" s="72"/>
      <c r="I124" s="125">
        <f t="shared" si="31"/>
        <v>31</v>
      </c>
      <c r="J124" s="91" t="s">
        <v>130</v>
      </c>
      <c r="K124" s="125">
        <f t="shared" si="32"/>
        <v>0</v>
      </c>
      <c r="L124" s="190"/>
      <c r="M124" s="190"/>
      <c r="N124" s="190"/>
      <c r="O124" s="186"/>
      <c r="P124" s="190"/>
      <c r="Q124" s="190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X124" s="125">
        <f t="shared" si="33"/>
        <v>31</v>
      </c>
      <c r="AY124" s="125">
        <f t="shared" si="34"/>
        <v>0</v>
      </c>
      <c r="AZ124" s="9">
        <v>5.1370000000000005</v>
      </c>
      <c r="BA124" s="15">
        <f>AZ124*1.05</f>
        <v>5.3938500000000005</v>
      </c>
      <c r="BB124" s="21">
        <f>AZ124*1.1</f>
        <v>5.6507000000000014</v>
      </c>
      <c r="BC124" s="27">
        <f>AZ124*1.15</f>
        <v>5.9075499999999996</v>
      </c>
      <c r="BD124" s="33">
        <f>AZ124*1.2</f>
        <v>6.1644000000000005</v>
      </c>
      <c r="BE124" s="39">
        <f t="shared" si="58"/>
        <v>6.4212500000000006</v>
      </c>
      <c r="BF124" s="9">
        <f t="shared" si="59"/>
        <v>0</v>
      </c>
      <c r="BG124" s="15">
        <f t="shared" si="59"/>
        <v>0</v>
      </c>
      <c r="BH124" s="21">
        <f t="shared" si="59"/>
        <v>0</v>
      </c>
      <c r="BI124" s="27">
        <f t="shared" si="59"/>
        <v>0</v>
      </c>
      <c r="BJ124" s="33">
        <f t="shared" si="59"/>
        <v>0</v>
      </c>
      <c r="BK124" s="39">
        <f t="shared" si="60"/>
        <v>0</v>
      </c>
    </row>
    <row r="125" spans="1:63" ht="15.75" thickBot="1">
      <c r="A125" s="1" t="s">
        <v>5</v>
      </c>
      <c r="B125" s="54" t="s">
        <v>123</v>
      </c>
      <c r="C125" s="209" t="s">
        <v>441</v>
      </c>
      <c r="D125" s="6"/>
      <c r="E125" s="126"/>
      <c r="F125" s="126"/>
      <c r="G125" s="72">
        <v>58</v>
      </c>
      <c r="H125" s="72"/>
      <c r="I125" s="125">
        <f t="shared" si="31"/>
        <v>58</v>
      </c>
      <c r="J125" s="91">
        <v>58</v>
      </c>
      <c r="K125" s="125">
        <f t="shared" si="32"/>
        <v>0</v>
      </c>
      <c r="L125" s="190"/>
      <c r="M125" s="190"/>
      <c r="N125" s="190"/>
      <c r="O125" s="186"/>
      <c r="P125" s="190"/>
      <c r="Q125" s="190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X125" s="125">
        <f t="shared" si="33"/>
        <v>58</v>
      </c>
      <c r="AY125" s="125">
        <f t="shared" si="34"/>
        <v>0</v>
      </c>
      <c r="AZ125" s="9">
        <v>2.1560000000000001</v>
      </c>
      <c r="BA125" s="15">
        <f t="shared" ref="BA125:BA129" si="61">AZ125*1.05</f>
        <v>2.2638000000000003</v>
      </c>
      <c r="BB125" s="21">
        <f t="shared" ref="BB125:BB129" si="62">AZ125*1.1</f>
        <v>2.3716000000000004</v>
      </c>
      <c r="BC125" s="27">
        <f t="shared" ref="BC125:BC129" si="63">AZ125*1.15</f>
        <v>2.4794</v>
      </c>
      <c r="BD125" s="33">
        <f t="shared" ref="BD125:BD129" si="64">AZ125*1.2</f>
        <v>2.5872000000000002</v>
      </c>
      <c r="BE125" s="39">
        <f t="shared" si="58"/>
        <v>2.6950000000000003</v>
      </c>
      <c r="BF125" s="9">
        <f t="shared" ref="BF125:BF129" si="65">$D125*AZ125</f>
        <v>0</v>
      </c>
      <c r="BG125" s="15">
        <f t="shared" ref="BG125:BG129" si="66">$D125*BA125</f>
        <v>0</v>
      </c>
      <c r="BH125" s="21">
        <f t="shared" ref="BH125:BH129" si="67">$D125*BB125</f>
        <v>0</v>
      </c>
      <c r="BI125" s="27">
        <f t="shared" ref="BI125:BI129" si="68">$D125*BC125</f>
        <v>0</v>
      </c>
      <c r="BJ125" s="33">
        <f t="shared" ref="BJ125:BJ129" si="69">$D125*BD125</f>
        <v>0</v>
      </c>
      <c r="BK125" s="39">
        <f t="shared" si="60"/>
        <v>0</v>
      </c>
    </row>
    <row r="126" spans="1:63" ht="15.75" thickBot="1">
      <c r="A126" s="1" t="s">
        <v>5</v>
      </c>
      <c r="B126" s="54" t="s">
        <v>124</v>
      </c>
      <c r="C126" s="209" t="s">
        <v>441</v>
      </c>
      <c r="D126" s="6"/>
      <c r="E126" s="126"/>
      <c r="F126" s="126"/>
      <c r="G126" s="72">
        <v>65</v>
      </c>
      <c r="H126" s="72"/>
      <c r="I126" s="125">
        <f t="shared" si="31"/>
        <v>65</v>
      </c>
      <c r="J126" s="91" t="s">
        <v>131</v>
      </c>
      <c r="K126" s="125">
        <f t="shared" si="32"/>
        <v>0</v>
      </c>
      <c r="L126" s="190"/>
      <c r="M126" s="190"/>
      <c r="N126" s="190"/>
      <c r="O126" s="186"/>
      <c r="P126" s="190"/>
      <c r="Q126" s="190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X126" s="125">
        <f t="shared" si="33"/>
        <v>65</v>
      </c>
      <c r="AY126" s="125">
        <f t="shared" si="34"/>
        <v>0</v>
      </c>
      <c r="AZ126" s="9">
        <v>2.7170000000000005</v>
      </c>
      <c r="BA126" s="15">
        <f t="shared" si="61"/>
        <v>2.8528500000000006</v>
      </c>
      <c r="BB126" s="21">
        <f t="shared" si="62"/>
        <v>2.988700000000001</v>
      </c>
      <c r="BC126" s="27">
        <f t="shared" si="63"/>
        <v>3.1245500000000002</v>
      </c>
      <c r="BD126" s="33">
        <f t="shared" si="64"/>
        <v>3.2604000000000006</v>
      </c>
      <c r="BE126" s="39">
        <f t="shared" si="58"/>
        <v>3.3962500000000007</v>
      </c>
      <c r="BF126" s="9">
        <f t="shared" si="65"/>
        <v>0</v>
      </c>
      <c r="BG126" s="15">
        <f t="shared" si="66"/>
        <v>0</v>
      </c>
      <c r="BH126" s="21">
        <f t="shared" si="67"/>
        <v>0</v>
      </c>
      <c r="BI126" s="27">
        <f t="shared" si="68"/>
        <v>0</v>
      </c>
      <c r="BJ126" s="33">
        <f t="shared" si="69"/>
        <v>0</v>
      </c>
      <c r="BK126" s="39">
        <f t="shared" si="60"/>
        <v>0</v>
      </c>
    </row>
    <row r="127" spans="1:63" ht="15.75" thickBot="1">
      <c r="A127" s="1" t="s">
        <v>5</v>
      </c>
      <c r="B127" s="56" t="s">
        <v>125</v>
      </c>
      <c r="C127" s="215"/>
      <c r="D127" s="6"/>
      <c r="E127" s="126"/>
      <c r="F127" s="126"/>
      <c r="G127" s="72"/>
      <c r="H127" s="72"/>
      <c r="I127" s="125">
        <f t="shared" si="31"/>
        <v>0</v>
      </c>
      <c r="J127" s="79" t="s">
        <v>103</v>
      </c>
      <c r="K127" s="125">
        <f t="shared" si="32"/>
        <v>0</v>
      </c>
      <c r="L127" s="190"/>
      <c r="M127" s="190"/>
      <c r="N127" s="190"/>
      <c r="O127" s="186"/>
      <c r="P127" s="190"/>
      <c r="Q127" s="190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X127" s="125">
        <f t="shared" si="33"/>
        <v>0</v>
      </c>
      <c r="AY127" s="125">
        <f t="shared" si="34"/>
        <v>0</v>
      </c>
      <c r="AZ127" s="9">
        <v>3.2670000000000003</v>
      </c>
      <c r="BA127" s="15">
        <f t="shared" si="61"/>
        <v>3.4303500000000007</v>
      </c>
      <c r="BB127" s="21">
        <f t="shared" si="62"/>
        <v>3.5937000000000006</v>
      </c>
      <c r="BC127" s="27">
        <f t="shared" si="63"/>
        <v>3.75705</v>
      </c>
      <c r="BD127" s="33">
        <f t="shared" si="64"/>
        <v>3.9204000000000003</v>
      </c>
      <c r="BE127" s="39">
        <f t="shared" si="58"/>
        <v>4.0837500000000002</v>
      </c>
      <c r="BF127" s="9">
        <f t="shared" si="65"/>
        <v>0</v>
      </c>
      <c r="BG127" s="15">
        <f t="shared" si="66"/>
        <v>0</v>
      </c>
      <c r="BH127" s="21">
        <f t="shared" si="67"/>
        <v>0</v>
      </c>
      <c r="BI127" s="27">
        <f t="shared" si="68"/>
        <v>0</v>
      </c>
      <c r="BJ127" s="33">
        <f t="shared" si="69"/>
        <v>0</v>
      </c>
      <c r="BK127" s="39">
        <f t="shared" si="60"/>
        <v>0</v>
      </c>
    </row>
    <row r="128" spans="1:63" ht="15.75" thickBot="1">
      <c r="A128" s="1" t="s">
        <v>5</v>
      </c>
      <c r="B128" s="54" t="s">
        <v>126</v>
      </c>
      <c r="C128" s="209" t="s">
        <v>441</v>
      </c>
      <c r="D128" s="6"/>
      <c r="E128" s="126"/>
      <c r="F128" s="126"/>
      <c r="G128" s="72">
        <v>27</v>
      </c>
      <c r="H128" s="72"/>
      <c r="I128" s="125">
        <f t="shared" ref="I128:I190" si="70">SUM(D128:H128)</f>
        <v>27</v>
      </c>
      <c r="J128" s="91" t="s">
        <v>116</v>
      </c>
      <c r="K128" s="125">
        <f t="shared" ref="K128:K190" si="71">I128-J128</f>
        <v>0</v>
      </c>
      <c r="L128" s="190"/>
      <c r="M128" s="190"/>
      <c r="N128" s="190"/>
      <c r="O128" s="186"/>
      <c r="P128" s="190"/>
      <c r="Q128" s="190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229"/>
      <c r="AN128" s="229"/>
      <c r="AO128" s="229"/>
      <c r="AP128" s="229"/>
      <c r="AQ128" s="229"/>
      <c r="AR128" s="229"/>
      <c r="AS128" s="229"/>
      <c r="AT128" s="229"/>
      <c r="AU128" s="229"/>
      <c r="AV128" s="229"/>
      <c r="AX128" s="125">
        <f t="shared" si="33"/>
        <v>27</v>
      </c>
      <c r="AY128" s="125">
        <f t="shared" si="34"/>
        <v>0</v>
      </c>
      <c r="AZ128" s="9"/>
      <c r="BA128" s="15"/>
      <c r="BB128" s="21"/>
      <c r="BC128" s="27"/>
      <c r="BD128" s="33"/>
      <c r="BE128" s="39"/>
      <c r="BF128" s="9"/>
      <c r="BG128" s="15"/>
      <c r="BH128" s="21"/>
      <c r="BI128" s="27"/>
      <c r="BJ128" s="33"/>
      <c r="BK128" s="39"/>
    </row>
    <row r="129" spans="1:63" ht="15.75" thickBot="1">
      <c r="A129" s="1" t="s">
        <v>5</v>
      </c>
      <c r="B129" s="54" t="s">
        <v>127</v>
      </c>
      <c r="C129" s="209" t="s">
        <v>441</v>
      </c>
      <c r="D129" s="6"/>
      <c r="E129" s="126"/>
      <c r="F129" s="126"/>
      <c r="G129" s="72">
        <v>7</v>
      </c>
      <c r="H129" s="72"/>
      <c r="I129" s="125">
        <f t="shared" si="70"/>
        <v>7</v>
      </c>
      <c r="J129" s="91" t="s">
        <v>109</v>
      </c>
      <c r="K129" s="125">
        <f t="shared" si="71"/>
        <v>0</v>
      </c>
      <c r="L129" s="190"/>
      <c r="M129" s="190"/>
      <c r="N129" s="190"/>
      <c r="O129" s="186"/>
      <c r="P129" s="190"/>
      <c r="Q129" s="190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229"/>
      <c r="AN129" s="229"/>
      <c r="AO129" s="229"/>
      <c r="AP129" s="229"/>
      <c r="AQ129" s="229"/>
      <c r="AR129" s="229"/>
      <c r="AS129" s="229"/>
      <c r="AT129" s="229"/>
      <c r="AU129" s="229"/>
      <c r="AV129" s="229"/>
      <c r="AX129" s="125">
        <f t="shared" si="33"/>
        <v>7</v>
      </c>
      <c r="AY129" s="125">
        <f t="shared" si="34"/>
        <v>0</v>
      </c>
      <c r="AZ129" s="9">
        <v>5.1370000000000005</v>
      </c>
      <c r="BA129" s="15">
        <f t="shared" si="61"/>
        <v>5.3938500000000005</v>
      </c>
      <c r="BB129" s="21">
        <f t="shared" si="62"/>
        <v>5.6507000000000014</v>
      </c>
      <c r="BC129" s="27">
        <f t="shared" si="63"/>
        <v>5.9075499999999996</v>
      </c>
      <c r="BD129" s="33">
        <f t="shared" si="64"/>
        <v>6.1644000000000005</v>
      </c>
      <c r="BE129" s="39">
        <f>AZ129*1.25</f>
        <v>6.4212500000000006</v>
      </c>
      <c r="BF129" s="9">
        <f t="shared" si="65"/>
        <v>0</v>
      </c>
      <c r="BG129" s="15">
        <f t="shared" si="66"/>
        <v>0</v>
      </c>
      <c r="BH129" s="21">
        <f t="shared" si="67"/>
        <v>0</v>
      </c>
      <c r="BI129" s="27">
        <f t="shared" si="68"/>
        <v>0</v>
      </c>
      <c r="BJ129" s="33">
        <f t="shared" si="69"/>
        <v>0</v>
      </c>
      <c r="BK129" s="39">
        <f>BE129*D129</f>
        <v>0</v>
      </c>
    </row>
    <row r="130" spans="1:63" ht="15.75" thickBot="1">
      <c r="A130" s="1" t="s">
        <v>5</v>
      </c>
      <c r="B130" s="54" t="s">
        <v>128</v>
      </c>
      <c r="C130" s="209" t="s">
        <v>441</v>
      </c>
      <c r="D130" s="6"/>
      <c r="E130" s="126"/>
      <c r="F130" s="126"/>
      <c r="G130" s="72">
        <v>2</v>
      </c>
      <c r="H130" s="72"/>
      <c r="I130" s="125">
        <f t="shared" si="70"/>
        <v>2</v>
      </c>
      <c r="J130" s="91" t="s">
        <v>110</v>
      </c>
      <c r="K130" s="125">
        <f t="shared" si="71"/>
        <v>0</v>
      </c>
      <c r="L130" s="190"/>
      <c r="M130" s="190"/>
      <c r="N130" s="190"/>
      <c r="O130" s="186"/>
      <c r="P130" s="190"/>
      <c r="Q130" s="190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229"/>
      <c r="AN130" s="229"/>
      <c r="AO130" s="229"/>
      <c r="AP130" s="229"/>
      <c r="AQ130" s="229"/>
      <c r="AR130" s="229"/>
      <c r="AS130" s="229"/>
      <c r="AT130" s="229"/>
      <c r="AU130" s="229"/>
      <c r="AV130" s="229"/>
      <c r="AX130" s="125">
        <f t="shared" si="33"/>
        <v>2</v>
      </c>
      <c r="AY130" s="125">
        <f t="shared" si="34"/>
        <v>0</v>
      </c>
      <c r="AZ130" s="9"/>
      <c r="BA130" s="15"/>
      <c r="BB130" s="21"/>
      <c r="BC130" s="27"/>
      <c r="BD130" s="33"/>
      <c r="BE130" s="39"/>
      <c r="BF130" s="9"/>
      <c r="BG130" s="15"/>
      <c r="BH130" s="21"/>
      <c r="BI130" s="27"/>
      <c r="BJ130" s="33"/>
      <c r="BK130" s="39"/>
    </row>
    <row r="131" spans="1:63" ht="15.75" thickBot="1">
      <c r="A131" s="1" t="s">
        <v>5</v>
      </c>
      <c r="B131" s="56" t="s">
        <v>132</v>
      </c>
      <c r="C131" s="215"/>
      <c r="D131" s="6"/>
      <c r="E131" s="126"/>
      <c r="F131" s="126"/>
      <c r="G131" s="72"/>
      <c r="H131" s="72"/>
      <c r="I131" s="125">
        <f t="shared" si="70"/>
        <v>0</v>
      </c>
      <c r="J131" s="79" t="s">
        <v>103</v>
      </c>
      <c r="K131" s="125">
        <f t="shared" si="71"/>
        <v>0</v>
      </c>
      <c r="L131" s="190"/>
      <c r="M131" s="190"/>
      <c r="N131" s="190"/>
      <c r="O131" s="186"/>
      <c r="P131" s="190"/>
      <c r="Q131" s="190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X131" s="125">
        <f t="shared" ref="AX131:AX194" si="72">I131-SUM(L131:AV131)</f>
        <v>0</v>
      </c>
      <c r="AY131" s="125">
        <f t="shared" ref="AY131:AY194" si="73">J131-AX131</f>
        <v>0</v>
      </c>
      <c r="AZ131" s="9">
        <v>1.39</v>
      </c>
      <c r="BA131" s="15">
        <f>AZ131*1.05</f>
        <v>1.4595</v>
      </c>
      <c r="BB131" s="21">
        <f>AZ131*1.1</f>
        <v>1.5289999999999999</v>
      </c>
      <c r="BC131" s="27">
        <f>AZ131*1.15</f>
        <v>1.5984999999999998</v>
      </c>
      <c r="BD131" s="33">
        <f>AZ131*1.2</f>
        <v>1.6679999999999999</v>
      </c>
      <c r="BE131" s="39">
        <f>AZ131*1.25</f>
        <v>1.7374999999999998</v>
      </c>
      <c r="BF131" s="9">
        <f t="shared" ref="BF131:BJ135" si="74">$D131*AZ131</f>
        <v>0</v>
      </c>
      <c r="BG131" s="15">
        <f t="shared" si="74"/>
        <v>0</v>
      </c>
      <c r="BH131" s="21">
        <f t="shared" si="74"/>
        <v>0</v>
      </c>
      <c r="BI131" s="27">
        <f t="shared" si="74"/>
        <v>0</v>
      </c>
      <c r="BJ131" s="33">
        <f t="shared" si="74"/>
        <v>0</v>
      </c>
      <c r="BK131" s="39">
        <f>BE131*D131</f>
        <v>0</v>
      </c>
    </row>
    <row r="132" spans="1:63" ht="15.75" thickBot="1">
      <c r="A132" s="1" t="s">
        <v>5</v>
      </c>
      <c r="B132" s="54" t="s">
        <v>79</v>
      </c>
      <c r="C132" s="209" t="s">
        <v>442</v>
      </c>
      <c r="D132" s="6"/>
      <c r="E132" s="126"/>
      <c r="F132" s="126"/>
      <c r="G132" s="72">
        <v>40</v>
      </c>
      <c r="H132" s="72"/>
      <c r="I132" s="125">
        <f t="shared" si="70"/>
        <v>40</v>
      </c>
      <c r="J132" s="91">
        <v>40</v>
      </c>
      <c r="K132" s="125">
        <f t="shared" si="71"/>
        <v>0</v>
      </c>
      <c r="L132" s="190"/>
      <c r="M132" s="190"/>
      <c r="N132" s="190"/>
      <c r="O132" s="186"/>
      <c r="P132" s="190"/>
      <c r="Q132" s="190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229"/>
      <c r="AN132" s="229"/>
      <c r="AO132" s="229"/>
      <c r="AP132" s="229"/>
      <c r="AQ132" s="229"/>
      <c r="AR132" s="229"/>
      <c r="AS132" s="229"/>
      <c r="AT132" s="229"/>
      <c r="AU132" s="229"/>
      <c r="AV132" s="229"/>
      <c r="AX132" s="125">
        <f t="shared" si="72"/>
        <v>40</v>
      </c>
      <c r="AY132" s="125">
        <f t="shared" si="73"/>
        <v>0</v>
      </c>
      <c r="AZ132" s="9">
        <v>3.4430000000000001</v>
      </c>
      <c r="BA132" s="15">
        <f>AZ132*1.05</f>
        <v>3.6151500000000003</v>
      </c>
      <c r="BB132" s="21">
        <f>AZ132*1.1</f>
        <v>3.7873000000000006</v>
      </c>
      <c r="BC132" s="27">
        <f>AZ132*1.15</f>
        <v>3.9594499999999999</v>
      </c>
      <c r="BD132" s="33">
        <f>AZ132*1.2</f>
        <v>4.1315999999999997</v>
      </c>
      <c r="BE132" s="39">
        <f>AZ132*1.25</f>
        <v>4.30375</v>
      </c>
      <c r="BF132" s="9">
        <f t="shared" si="74"/>
        <v>0</v>
      </c>
      <c r="BG132" s="15">
        <f t="shared" si="74"/>
        <v>0</v>
      </c>
      <c r="BH132" s="21">
        <f t="shared" si="74"/>
        <v>0</v>
      </c>
      <c r="BI132" s="27">
        <f t="shared" si="74"/>
        <v>0</v>
      </c>
      <c r="BJ132" s="33">
        <f t="shared" si="74"/>
        <v>0</v>
      </c>
      <c r="BK132" s="39">
        <f>BE132*D132</f>
        <v>0</v>
      </c>
    </row>
    <row r="133" spans="1:63" ht="15.75" thickBot="1">
      <c r="A133" s="1" t="s">
        <v>5</v>
      </c>
      <c r="B133" s="54" t="s">
        <v>4</v>
      </c>
      <c r="C133" s="209" t="s">
        <v>442</v>
      </c>
      <c r="D133" s="6"/>
      <c r="E133" s="126"/>
      <c r="F133" s="126"/>
      <c r="G133" s="72">
        <v>18</v>
      </c>
      <c r="H133" s="72"/>
      <c r="I133" s="125">
        <f t="shared" si="70"/>
        <v>18</v>
      </c>
      <c r="J133" s="91">
        <v>18</v>
      </c>
      <c r="K133" s="125">
        <f t="shared" si="71"/>
        <v>0</v>
      </c>
      <c r="L133" s="190"/>
      <c r="M133" s="190">
        <v>1</v>
      </c>
      <c r="N133" s="190"/>
      <c r="O133" s="186"/>
      <c r="P133" s="190"/>
      <c r="Q133" s="190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229"/>
      <c r="AN133" s="229"/>
      <c r="AO133" s="229"/>
      <c r="AP133" s="229"/>
      <c r="AQ133" s="229"/>
      <c r="AR133" s="229"/>
      <c r="AS133" s="229"/>
      <c r="AT133" s="229"/>
      <c r="AU133" s="229"/>
      <c r="AV133" s="229"/>
      <c r="AX133" s="125">
        <f t="shared" si="72"/>
        <v>17</v>
      </c>
      <c r="AY133" s="125">
        <f t="shared" si="73"/>
        <v>1</v>
      </c>
      <c r="AZ133" s="9">
        <v>4.4110000000000005</v>
      </c>
      <c r="BA133" s="15">
        <f>AZ133*1.05</f>
        <v>4.6315500000000007</v>
      </c>
      <c r="BB133" s="21">
        <f>AZ133*1.1</f>
        <v>4.852100000000001</v>
      </c>
      <c r="BC133" s="27">
        <f>AZ133*1.15</f>
        <v>5.0726500000000003</v>
      </c>
      <c r="BD133" s="33">
        <f>AZ133*1.2</f>
        <v>5.2932000000000006</v>
      </c>
      <c r="BE133" s="39">
        <f>AZ133*1.25</f>
        <v>5.5137500000000008</v>
      </c>
      <c r="BF133" s="9">
        <f t="shared" si="74"/>
        <v>0</v>
      </c>
      <c r="BG133" s="15">
        <f t="shared" si="74"/>
        <v>0</v>
      </c>
      <c r="BH133" s="21">
        <f t="shared" si="74"/>
        <v>0</v>
      </c>
      <c r="BI133" s="27">
        <f t="shared" si="74"/>
        <v>0</v>
      </c>
      <c r="BJ133" s="33">
        <f>$M133*BD133</f>
        <v>5.2932000000000006</v>
      </c>
      <c r="BK133" s="39">
        <f>BE133*D133</f>
        <v>0</v>
      </c>
    </row>
    <row r="134" spans="1:63" ht="15.75" thickBot="1">
      <c r="A134" s="1" t="s">
        <v>5</v>
      </c>
      <c r="B134" s="56" t="s">
        <v>14</v>
      </c>
      <c r="C134" s="215"/>
      <c r="D134" s="6"/>
      <c r="E134" s="126"/>
      <c r="F134" s="126"/>
      <c r="G134" s="72"/>
      <c r="H134" s="72"/>
      <c r="I134" s="125">
        <f t="shared" si="70"/>
        <v>0</v>
      </c>
      <c r="J134" s="79" t="s">
        <v>103</v>
      </c>
      <c r="K134" s="125">
        <f t="shared" si="71"/>
        <v>0</v>
      </c>
      <c r="L134" s="190"/>
      <c r="M134" s="190"/>
      <c r="N134" s="190"/>
      <c r="O134" s="186"/>
      <c r="P134" s="190"/>
      <c r="Q134" s="190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X134" s="125">
        <f t="shared" si="72"/>
        <v>0</v>
      </c>
      <c r="AY134" s="125">
        <f t="shared" si="73"/>
        <v>0</v>
      </c>
      <c r="AZ134" s="9">
        <v>7.7440000000000007</v>
      </c>
      <c r="BA134" s="15">
        <f>AZ134*1.05</f>
        <v>8.1312000000000015</v>
      </c>
      <c r="BB134" s="21">
        <f>AZ134*1.1</f>
        <v>8.5184000000000015</v>
      </c>
      <c r="BC134" s="27">
        <f>AZ134*1.15</f>
        <v>8.9055999999999997</v>
      </c>
      <c r="BD134" s="33">
        <f>AZ134*1.2</f>
        <v>9.2927999999999997</v>
      </c>
      <c r="BE134" s="39">
        <f>AZ134*1.25</f>
        <v>9.6800000000000015</v>
      </c>
      <c r="BF134" s="9">
        <f t="shared" si="74"/>
        <v>0</v>
      </c>
      <c r="BG134" s="15">
        <f t="shared" si="74"/>
        <v>0</v>
      </c>
      <c r="BH134" s="21">
        <f t="shared" si="74"/>
        <v>0</v>
      </c>
      <c r="BI134" s="27">
        <f t="shared" si="74"/>
        <v>0</v>
      </c>
      <c r="BJ134" s="33">
        <f t="shared" si="74"/>
        <v>0</v>
      </c>
      <c r="BK134" s="39">
        <f>BE134*D134</f>
        <v>0</v>
      </c>
    </row>
    <row r="135" spans="1:63" ht="15.75" thickBot="1">
      <c r="A135" s="1" t="s">
        <v>5</v>
      </c>
      <c r="B135" s="54" t="s">
        <v>15</v>
      </c>
      <c r="C135" s="209" t="s">
        <v>442</v>
      </c>
      <c r="D135" s="6"/>
      <c r="E135" s="126"/>
      <c r="F135" s="126"/>
      <c r="G135" s="72">
        <v>6</v>
      </c>
      <c r="H135" s="72"/>
      <c r="I135" s="125">
        <f t="shared" si="70"/>
        <v>6</v>
      </c>
      <c r="J135" s="91" t="s">
        <v>105</v>
      </c>
      <c r="K135" s="125">
        <f t="shared" si="71"/>
        <v>0</v>
      </c>
      <c r="L135" s="190"/>
      <c r="M135" s="190"/>
      <c r="N135" s="190"/>
      <c r="O135" s="186"/>
      <c r="P135" s="190"/>
      <c r="Q135" s="190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229"/>
      <c r="AN135" s="229"/>
      <c r="AO135" s="229"/>
      <c r="AP135" s="229"/>
      <c r="AQ135" s="229"/>
      <c r="AR135" s="229"/>
      <c r="AS135" s="229"/>
      <c r="AT135" s="229"/>
      <c r="AU135" s="229"/>
      <c r="AV135" s="229"/>
      <c r="AX135" s="125">
        <f t="shared" si="72"/>
        <v>6</v>
      </c>
      <c r="AY135" s="125">
        <f t="shared" si="73"/>
        <v>0</v>
      </c>
      <c r="AZ135" s="9">
        <v>15.059000000000001</v>
      </c>
      <c r="BA135" s="15">
        <f>AZ135*1.05</f>
        <v>15.811950000000001</v>
      </c>
      <c r="BB135" s="21">
        <f>AZ135*1.1</f>
        <v>16.564900000000002</v>
      </c>
      <c r="BC135" s="27">
        <f>AZ135*1.15</f>
        <v>17.31785</v>
      </c>
      <c r="BD135" s="33">
        <f>AZ135*1.2</f>
        <v>18.070800000000002</v>
      </c>
      <c r="BE135" s="39">
        <f>AZ135*1.25</f>
        <v>18.82375</v>
      </c>
      <c r="BF135" s="9">
        <f t="shared" si="74"/>
        <v>0</v>
      </c>
      <c r="BG135" s="15">
        <f t="shared" si="74"/>
        <v>0</v>
      </c>
      <c r="BH135" s="21">
        <f t="shared" si="74"/>
        <v>0</v>
      </c>
      <c r="BI135" s="27">
        <f t="shared" si="74"/>
        <v>0</v>
      </c>
      <c r="BJ135" s="33">
        <f t="shared" si="74"/>
        <v>0</v>
      </c>
      <c r="BK135" s="39">
        <f>BE135*D135</f>
        <v>0</v>
      </c>
    </row>
    <row r="136" spans="1:63" ht="15.75" thickBot="1">
      <c r="A136" s="1" t="s">
        <v>5</v>
      </c>
      <c r="B136" s="54" t="s">
        <v>133</v>
      </c>
      <c r="C136" s="209" t="s">
        <v>442</v>
      </c>
      <c r="D136" s="6"/>
      <c r="E136" s="126"/>
      <c r="F136" s="126"/>
      <c r="G136" s="72">
        <v>5</v>
      </c>
      <c r="H136" s="72"/>
      <c r="I136" s="125">
        <f t="shared" si="70"/>
        <v>5</v>
      </c>
      <c r="J136" s="91" t="s">
        <v>113</v>
      </c>
      <c r="K136" s="125">
        <f t="shared" si="71"/>
        <v>0</v>
      </c>
      <c r="L136" s="190"/>
      <c r="M136" s="190"/>
      <c r="N136" s="190"/>
      <c r="O136" s="186"/>
      <c r="P136" s="190"/>
      <c r="Q136" s="190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229"/>
      <c r="AN136" s="229"/>
      <c r="AO136" s="229"/>
      <c r="AP136" s="229"/>
      <c r="AQ136" s="229"/>
      <c r="AR136" s="229"/>
      <c r="AS136" s="229"/>
      <c r="AT136" s="229"/>
      <c r="AU136" s="229"/>
      <c r="AV136" s="229"/>
      <c r="AX136" s="125">
        <f t="shared" si="72"/>
        <v>5</v>
      </c>
      <c r="AY136" s="125">
        <f t="shared" si="73"/>
        <v>0</v>
      </c>
      <c r="AZ136" s="9"/>
      <c r="BA136" s="15"/>
      <c r="BB136" s="21"/>
      <c r="BC136" s="27"/>
      <c r="BD136" s="33"/>
      <c r="BE136" s="39"/>
      <c r="BF136" s="9"/>
      <c r="BG136" s="15"/>
      <c r="BH136" s="21"/>
      <c r="BI136" s="27"/>
      <c r="BJ136" s="33"/>
      <c r="BK136" s="39"/>
    </row>
    <row r="137" spans="1:63" ht="15.75" thickBot="1">
      <c r="A137" s="1" t="s">
        <v>5</v>
      </c>
      <c r="B137" s="54" t="s">
        <v>134</v>
      </c>
      <c r="C137" s="209" t="s">
        <v>442</v>
      </c>
      <c r="D137" s="6"/>
      <c r="E137" s="126"/>
      <c r="F137" s="126"/>
      <c r="G137" s="72">
        <v>7</v>
      </c>
      <c r="H137" s="72"/>
      <c r="I137" s="125">
        <f t="shared" si="70"/>
        <v>7</v>
      </c>
      <c r="J137" s="91" t="s">
        <v>135</v>
      </c>
      <c r="K137" s="125">
        <f t="shared" si="71"/>
        <v>-5</v>
      </c>
      <c r="L137" s="190"/>
      <c r="M137" s="190"/>
      <c r="N137" s="190"/>
      <c r="O137" s="186"/>
      <c r="P137" s="190"/>
      <c r="Q137" s="190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229"/>
      <c r="AN137" s="229"/>
      <c r="AO137" s="229"/>
      <c r="AP137" s="229"/>
      <c r="AQ137" s="229"/>
      <c r="AR137" s="229"/>
      <c r="AS137" s="229"/>
      <c r="AT137" s="229"/>
      <c r="AU137" s="229"/>
      <c r="AV137" s="229"/>
      <c r="AX137" s="125">
        <f t="shared" si="72"/>
        <v>7</v>
      </c>
      <c r="AY137" s="125">
        <f t="shared" si="73"/>
        <v>5</v>
      </c>
      <c r="AZ137" s="9"/>
      <c r="BA137" s="15"/>
      <c r="BB137" s="21"/>
      <c r="BC137" s="27"/>
      <c r="BD137" s="33"/>
      <c r="BE137" s="39"/>
      <c r="BF137" s="9"/>
      <c r="BG137" s="15"/>
      <c r="BH137" s="21"/>
      <c r="BI137" s="27"/>
      <c r="BJ137" s="33"/>
      <c r="BK137" s="39"/>
    </row>
    <row r="138" spans="1:63" ht="15.75" thickBot="1">
      <c r="A138" s="1" t="s">
        <v>5</v>
      </c>
      <c r="B138" s="54" t="s">
        <v>362</v>
      </c>
      <c r="C138" s="209" t="s">
        <v>439</v>
      </c>
      <c r="D138" s="6"/>
      <c r="E138" s="126"/>
      <c r="F138" s="126"/>
      <c r="G138" s="72">
        <v>50</v>
      </c>
      <c r="H138" s="72"/>
      <c r="I138" s="125">
        <f t="shared" si="70"/>
        <v>50</v>
      </c>
      <c r="J138" s="91" t="s">
        <v>136</v>
      </c>
      <c r="K138" s="125">
        <f t="shared" si="71"/>
        <v>0</v>
      </c>
      <c r="L138" s="190"/>
      <c r="M138" s="190"/>
      <c r="N138" s="190"/>
      <c r="O138" s="186"/>
      <c r="P138" s="190"/>
      <c r="Q138" s="190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229"/>
      <c r="AN138" s="229"/>
      <c r="AO138" s="229"/>
      <c r="AP138" s="229"/>
      <c r="AQ138" s="229"/>
      <c r="AR138" s="229"/>
      <c r="AS138" s="229"/>
      <c r="AT138" s="229"/>
      <c r="AU138" s="229"/>
      <c r="AV138" s="229"/>
      <c r="AX138" s="125">
        <f t="shared" si="72"/>
        <v>50</v>
      </c>
      <c r="AY138" s="125">
        <f t="shared" si="73"/>
        <v>0</v>
      </c>
      <c r="AZ138" s="9"/>
      <c r="BA138" s="15"/>
      <c r="BB138" s="21"/>
      <c r="BC138" s="27"/>
      <c r="BD138" s="33"/>
      <c r="BE138" s="39"/>
      <c r="BF138" s="9"/>
      <c r="BG138" s="15"/>
      <c r="BH138" s="21"/>
      <c r="BI138" s="27"/>
      <c r="BJ138" s="33"/>
      <c r="BK138" s="39"/>
    </row>
    <row r="139" spans="1:63" ht="15.75" thickBot="1">
      <c r="A139" s="1" t="s">
        <v>5</v>
      </c>
      <c r="B139" s="54" t="s">
        <v>363</v>
      </c>
      <c r="C139" s="209" t="s">
        <v>439</v>
      </c>
      <c r="D139" s="6"/>
      <c r="E139" s="126"/>
      <c r="F139" s="126"/>
      <c r="G139" s="72">
        <v>25</v>
      </c>
      <c r="H139" s="72"/>
      <c r="I139" s="125">
        <f t="shared" si="70"/>
        <v>25</v>
      </c>
      <c r="J139" s="91" t="s">
        <v>117</v>
      </c>
      <c r="K139" s="125">
        <f t="shared" si="71"/>
        <v>0</v>
      </c>
      <c r="L139" s="190"/>
      <c r="M139" s="190"/>
      <c r="N139" s="190"/>
      <c r="O139" s="186"/>
      <c r="P139" s="190"/>
      <c r="Q139" s="190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229"/>
      <c r="AN139" s="229"/>
      <c r="AO139" s="229"/>
      <c r="AP139" s="229"/>
      <c r="AQ139" s="229"/>
      <c r="AR139" s="229"/>
      <c r="AS139" s="229"/>
      <c r="AT139" s="229"/>
      <c r="AU139" s="229"/>
      <c r="AV139" s="229"/>
      <c r="AX139" s="125">
        <f t="shared" si="72"/>
        <v>25</v>
      </c>
      <c r="AY139" s="125">
        <f t="shared" si="73"/>
        <v>0</v>
      </c>
      <c r="AZ139" s="9"/>
      <c r="BA139" s="15"/>
      <c r="BB139" s="21"/>
      <c r="BC139" s="27"/>
      <c r="BD139" s="33"/>
      <c r="BE139" s="39"/>
      <c r="BF139" s="9"/>
      <c r="BG139" s="15"/>
      <c r="BH139" s="21"/>
      <c r="BI139" s="27"/>
      <c r="BJ139" s="33"/>
      <c r="BK139" s="39"/>
    </row>
    <row r="140" spans="1:63" ht="15.75" thickBot="1">
      <c r="A140" s="1" t="s">
        <v>5</v>
      </c>
      <c r="B140" s="54" t="s">
        <v>364</v>
      </c>
      <c r="C140" s="209" t="s">
        <v>434</v>
      </c>
      <c r="D140" s="6"/>
      <c r="E140" s="126"/>
      <c r="F140" s="126"/>
      <c r="G140" s="72">
        <v>1</v>
      </c>
      <c r="H140" s="72"/>
      <c r="I140" s="125">
        <f t="shared" si="70"/>
        <v>1</v>
      </c>
      <c r="J140" s="91">
        <v>1</v>
      </c>
      <c r="K140" s="125">
        <f t="shared" si="71"/>
        <v>0</v>
      </c>
      <c r="L140" s="190"/>
      <c r="M140" s="190"/>
      <c r="N140" s="190"/>
      <c r="O140" s="186"/>
      <c r="P140" s="190"/>
      <c r="Q140" s="190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X140" s="125">
        <f t="shared" si="72"/>
        <v>1</v>
      </c>
      <c r="AY140" s="125">
        <f t="shared" si="73"/>
        <v>0</v>
      </c>
      <c r="AZ140" s="9">
        <v>2.61</v>
      </c>
      <c r="BA140" s="15">
        <f>AZ140*1.05</f>
        <v>2.7404999999999999</v>
      </c>
      <c r="BB140" s="21">
        <f>AZ140*1.1</f>
        <v>2.871</v>
      </c>
      <c r="BC140" s="27">
        <f>AZ140*1.15</f>
        <v>3.0014999999999996</v>
      </c>
      <c r="BD140" s="33">
        <f>AZ140*1.2</f>
        <v>3.1319999999999997</v>
      </c>
      <c r="BE140" s="39">
        <f>AZ140*1.25</f>
        <v>3.2624999999999997</v>
      </c>
      <c r="BF140" s="9">
        <f t="shared" ref="BF140:BJ142" si="75">$D140*AZ140</f>
        <v>0</v>
      </c>
      <c r="BG140" s="15">
        <f t="shared" si="75"/>
        <v>0</v>
      </c>
      <c r="BH140" s="21">
        <f t="shared" si="75"/>
        <v>0</v>
      </c>
      <c r="BI140" s="27">
        <f t="shared" si="75"/>
        <v>0</v>
      </c>
      <c r="BJ140" s="33">
        <f t="shared" si="75"/>
        <v>0</v>
      </c>
      <c r="BK140" s="39">
        <f>BE140*D140</f>
        <v>0</v>
      </c>
    </row>
    <row r="141" spans="1:63" ht="15.75" thickBot="1">
      <c r="A141" s="1" t="s">
        <v>5</v>
      </c>
      <c r="B141" s="54" t="s">
        <v>365</v>
      </c>
      <c r="C141" s="209" t="s">
        <v>434</v>
      </c>
      <c r="D141" s="6"/>
      <c r="E141" s="126"/>
      <c r="F141" s="126"/>
      <c r="G141" s="72">
        <v>7</v>
      </c>
      <c r="H141" s="72"/>
      <c r="I141" s="125">
        <f t="shared" si="70"/>
        <v>7</v>
      </c>
      <c r="J141" s="91" t="s">
        <v>109</v>
      </c>
      <c r="K141" s="125">
        <f t="shared" si="71"/>
        <v>0</v>
      </c>
      <c r="L141" s="190"/>
      <c r="M141" s="190"/>
      <c r="N141" s="190"/>
      <c r="O141" s="186"/>
      <c r="P141" s="190"/>
      <c r="Q141" s="190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229"/>
      <c r="AN141" s="229"/>
      <c r="AO141" s="229"/>
      <c r="AP141" s="229"/>
      <c r="AQ141" s="229"/>
      <c r="AR141" s="229"/>
      <c r="AS141" s="229"/>
      <c r="AT141" s="229"/>
      <c r="AU141" s="229"/>
      <c r="AV141" s="229"/>
      <c r="AX141" s="125">
        <f t="shared" si="72"/>
        <v>7</v>
      </c>
      <c r="AY141" s="125">
        <f t="shared" si="73"/>
        <v>0</v>
      </c>
      <c r="AZ141" s="9">
        <v>3.88</v>
      </c>
      <c r="BA141" s="15">
        <f>AZ141*1.05</f>
        <v>4.0739999999999998</v>
      </c>
      <c r="BB141" s="21">
        <f>AZ141*1.1</f>
        <v>4.2679999999999998</v>
      </c>
      <c r="BC141" s="27">
        <f>AZ141*1.15</f>
        <v>4.4619999999999997</v>
      </c>
      <c r="BD141" s="33">
        <f>AZ141*1.2</f>
        <v>4.6559999999999997</v>
      </c>
      <c r="BE141" s="39">
        <f>AZ141*1.25</f>
        <v>4.8499999999999996</v>
      </c>
      <c r="BF141" s="9">
        <f t="shared" si="75"/>
        <v>0</v>
      </c>
      <c r="BG141" s="15">
        <f t="shared" si="75"/>
        <v>0</v>
      </c>
      <c r="BH141" s="21">
        <f t="shared" si="75"/>
        <v>0</v>
      </c>
      <c r="BI141" s="27">
        <f t="shared" si="75"/>
        <v>0</v>
      </c>
      <c r="BJ141" s="33">
        <f t="shared" si="75"/>
        <v>0</v>
      </c>
      <c r="BK141" s="39">
        <f>BE141*D141</f>
        <v>0</v>
      </c>
    </row>
    <row r="142" spans="1:63" ht="15.75" thickBot="1">
      <c r="A142" s="1" t="s">
        <v>5</v>
      </c>
      <c r="B142" s="54" t="s">
        <v>366</v>
      </c>
      <c r="C142" s="209" t="s">
        <v>434</v>
      </c>
      <c r="D142" s="6"/>
      <c r="E142" s="126"/>
      <c r="F142" s="126">
        <v>49</v>
      </c>
      <c r="G142" s="72"/>
      <c r="H142" s="72"/>
      <c r="I142" s="125">
        <f t="shared" si="70"/>
        <v>49</v>
      </c>
      <c r="J142" s="91">
        <v>49</v>
      </c>
      <c r="K142" s="125">
        <f t="shared" si="71"/>
        <v>0</v>
      </c>
      <c r="L142" s="190"/>
      <c r="M142" s="190"/>
      <c r="N142" s="190"/>
      <c r="O142" s="186"/>
      <c r="P142" s="190"/>
      <c r="Q142" s="190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229"/>
      <c r="AN142" s="229"/>
      <c r="AO142" s="229"/>
      <c r="AP142" s="229"/>
      <c r="AQ142" s="229"/>
      <c r="AR142" s="229"/>
      <c r="AS142" s="229"/>
      <c r="AT142" s="229"/>
      <c r="AU142" s="229"/>
      <c r="AV142" s="229"/>
      <c r="AX142" s="125">
        <f t="shared" si="72"/>
        <v>49</v>
      </c>
      <c r="AY142" s="125">
        <f t="shared" si="73"/>
        <v>0</v>
      </c>
      <c r="AZ142" s="9">
        <v>2.61</v>
      </c>
      <c r="BA142" s="15">
        <f>AZ142*1.05</f>
        <v>2.7404999999999999</v>
      </c>
      <c r="BB142" s="21">
        <f>AZ142*1.1</f>
        <v>2.871</v>
      </c>
      <c r="BC142" s="27">
        <f>AZ142*1.15</f>
        <v>3.0014999999999996</v>
      </c>
      <c r="BD142" s="33">
        <f>AZ142*1.2</f>
        <v>3.1319999999999997</v>
      </c>
      <c r="BE142" s="39">
        <f>AZ142*1.25</f>
        <v>3.2624999999999997</v>
      </c>
      <c r="BF142" s="9">
        <f t="shared" si="75"/>
        <v>0</v>
      </c>
      <c r="BG142" s="15">
        <f t="shared" si="75"/>
        <v>0</v>
      </c>
      <c r="BH142" s="21">
        <f t="shared" si="75"/>
        <v>0</v>
      </c>
      <c r="BI142" s="27">
        <f t="shared" si="75"/>
        <v>0</v>
      </c>
      <c r="BJ142" s="33">
        <f t="shared" si="75"/>
        <v>0</v>
      </c>
      <c r="BK142" s="39">
        <f>BE142*D142</f>
        <v>0</v>
      </c>
    </row>
    <row r="143" spans="1:63" ht="15.75" thickBot="1">
      <c r="A143" s="1" t="s">
        <v>5</v>
      </c>
      <c r="B143" s="54" t="s">
        <v>367</v>
      </c>
      <c r="C143" s="209" t="s">
        <v>434</v>
      </c>
      <c r="D143" s="6"/>
      <c r="E143" s="126"/>
      <c r="F143" s="126"/>
      <c r="G143" s="72">
        <v>13</v>
      </c>
      <c r="H143" s="72"/>
      <c r="I143" s="125">
        <f t="shared" si="70"/>
        <v>13</v>
      </c>
      <c r="J143" s="91">
        <v>13</v>
      </c>
      <c r="K143" s="125">
        <f t="shared" si="71"/>
        <v>0</v>
      </c>
      <c r="L143" s="190"/>
      <c r="M143" s="190"/>
      <c r="N143" s="190"/>
      <c r="O143" s="186"/>
      <c r="P143" s="190"/>
      <c r="Q143" s="190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229"/>
      <c r="AN143" s="229"/>
      <c r="AO143" s="229"/>
      <c r="AP143" s="229"/>
      <c r="AQ143" s="229"/>
      <c r="AR143" s="229"/>
      <c r="AS143" s="229"/>
      <c r="AT143" s="229"/>
      <c r="AU143" s="229"/>
      <c r="AV143" s="229"/>
      <c r="AX143" s="125">
        <f t="shared" si="72"/>
        <v>13</v>
      </c>
      <c r="AY143" s="125">
        <f t="shared" si="73"/>
        <v>0</v>
      </c>
      <c r="AZ143" s="9"/>
      <c r="BA143" s="15"/>
      <c r="BB143" s="21"/>
      <c r="BC143" s="27"/>
      <c r="BD143" s="33"/>
      <c r="BE143" s="39"/>
      <c r="BF143" s="9"/>
      <c r="BG143" s="15"/>
      <c r="BH143" s="21"/>
      <c r="BI143" s="27"/>
      <c r="BJ143" s="33"/>
      <c r="BK143" s="39"/>
    </row>
    <row r="144" spans="1:63" ht="15.75" thickBot="1">
      <c r="A144" s="1" t="s">
        <v>5</v>
      </c>
      <c r="B144" s="54" t="s">
        <v>368</v>
      </c>
      <c r="C144" s="209" t="s">
        <v>434</v>
      </c>
      <c r="D144" s="6"/>
      <c r="E144" s="126"/>
      <c r="F144" s="126">
        <v>50</v>
      </c>
      <c r="G144" s="72">
        <v>4</v>
      </c>
      <c r="H144" s="72"/>
      <c r="I144" s="125">
        <f t="shared" si="70"/>
        <v>54</v>
      </c>
      <c r="J144" s="91">
        <v>54</v>
      </c>
      <c r="K144" s="125">
        <f t="shared" si="71"/>
        <v>0</v>
      </c>
      <c r="L144" s="190"/>
      <c r="M144" s="190"/>
      <c r="N144" s="190"/>
      <c r="O144" s="186"/>
      <c r="P144" s="190"/>
      <c r="Q144" s="190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229"/>
      <c r="AN144" s="229"/>
      <c r="AO144" s="229"/>
      <c r="AP144" s="229"/>
      <c r="AQ144" s="229"/>
      <c r="AR144" s="229"/>
      <c r="AS144" s="229"/>
      <c r="AT144" s="229"/>
      <c r="AU144" s="229"/>
      <c r="AV144" s="229"/>
      <c r="AX144" s="125">
        <f t="shared" si="72"/>
        <v>54</v>
      </c>
      <c r="AY144" s="125">
        <f t="shared" si="73"/>
        <v>0</v>
      </c>
      <c r="AZ144" s="9"/>
      <c r="BA144" s="15"/>
      <c r="BB144" s="21"/>
      <c r="BC144" s="27"/>
      <c r="BD144" s="33"/>
      <c r="BE144" s="39"/>
      <c r="BF144" s="9"/>
      <c r="BG144" s="15"/>
      <c r="BH144" s="21"/>
      <c r="BI144" s="27"/>
      <c r="BJ144" s="33"/>
      <c r="BK144" s="39"/>
    </row>
    <row r="145" spans="1:63" ht="15.75" thickBot="1">
      <c r="A145" s="1" t="s">
        <v>5</v>
      </c>
      <c r="B145" s="54" t="s">
        <v>369</v>
      </c>
      <c r="C145" s="209" t="s">
        <v>434</v>
      </c>
      <c r="D145" s="6"/>
      <c r="E145" s="126"/>
      <c r="F145" s="126">
        <v>10</v>
      </c>
      <c r="G145" s="72">
        <v>13</v>
      </c>
      <c r="H145" s="72"/>
      <c r="I145" s="125">
        <f t="shared" si="70"/>
        <v>23</v>
      </c>
      <c r="J145" s="91">
        <v>20</v>
      </c>
      <c r="K145" s="125">
        <f t="shared" si="71"/>
        <v>3</v>
      </c>
      <c r="L145" s="190"/>
      <c r="M145" s="190"/>
      <c r="N145" s="190"/>
      <c r="O145" s="186"/>
      <c r="P145" s="190"/>
      <c r="Q145" s="190"/>
      <c r="R145" s="91"/>
      <c r="S145" s="91"/>
      <c r="T145" s="91"/>
      <c r="U145" s="91"/>
      <c r="V145" s="91"/>
      <c r="W145" s="91"/>
      <c r="X145" s="91">
        <v>6</v>
      </c>
      <c r="Y145" s="91">
        <v>2</v>
      </c>
      <c r="Z145" s="91">
        <v>6</v>
      </c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229"/>
      <c r="AN145" s="229"/>
      <c r="AO145" s="229"/>
      <c r="AP145" s="229"/>
      <c r="AQ145" s="229"/>
      <c r="AR145" s="229"/>
      <c r="AS145" s="229"/>
      <c r="AT145" s="229"/>
      <c r="AU145" s="229"/>
      <c r="AV145" s="229"/>
      <c r="AX145" s="125">
        <f t="shared" si="72"/>
        <v>9</v>
      </c>
      <c r="AY145" s="125">
        <f t="shared" si="73"/>
        <v>11</v>
      </c>
      <c r="AZ145" s="9"/>
      <c r="BA145" s="15"/>
      <c r="BB145" s="21"/>
      <c r="BC145" s="27"/>
      <c r="BD145" s="33"/>
      <c r="BE145" s="39"/>
      <c r="BF145" s="9"/>
      <c r="BG145" s="15"/>
      <c r="BH145" s="21"/>
      <c r="BI145" s="27"/>
      <c r="BJ145" s="33"/>
      <c r="BK145" s="39"/>
    </row>
    <row r="146" spans="1:63" ht="15.75" thickBot="1">
      <c r="A146" s="1" t="s">
        <v>5</v>
      </c>
      <c r="B146" s="54" t="s">
        <v>370</v>
      </c>
      <c r="C146" s="209" t="s">
        <v>434</v>
      </c>
      <c r="D146" s="6"/>
      <c r="E146" s="126"/>
      <c r="F146" s="126"/>
      <c r="G146" s="72">
        <v>2</v>
      </c>
      <c r="H146" s="72"/>
      <c r="I146" s="125">
        <f t="shared" si="70"/>
        <v>2</v>
      </c>
      <c r="J146" s="91" t="s">
        <v>110</v>
      </c>
      <c r="K146" s="125">
        <f t="shared" si="71"/>
        <v>0</v>
      </c>
      <c r="L146" s="190"/>
      <c r="M146" s="190"/>
      <c r="N146" s="190"/>
      <c r="O146" s="186"/>
      <c r="P146" s="190"/>
      <c r="Q146" s="190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229"/>
      <c r="AN146" s="229"/>
      <c r="AO146" s="229"/>
      <c r="AP146" s="229"/>
      <c r="AQ146" s="229"/>
      <c r="AR146" s="229"/>
      <c r="AS146" s="229"/>
      <c r="AT146" s="229"/>
      <c r="AU146" s="229"/>
      <c r="AV146" s="229"/>
      <c r="AX146" s="125">
        <f t="shared" si="72"/>
        <v>2</v>
      </c>
      <c r="AY146" s="125">
        <f t="shared" si="73"/>
        <v>0</v>
      </c>
      <c r="AZ146" s="9">
        <v>3.234</v>
      </c>
      <c r="BA146" s="15">
        <f>AZ146*1.05</f>
        <v>3.3957000000000002</v>
      </c>
      <c r="BB146" s="21">
        <f>AZ146*1.1</f>
        <v>3.5574000000000003</v>
      </c>
      <c r="BC146" s="27">
        <f>AZ146*1.15</f>
        <v>3.7190999999999996</v>
      </c>
      <c r="BD146" s="33">
        <f>AZ146*1.2</f>
        <v>3.8807999999999998</v>
      </c>
      <c r="BE146" s="39">
        <f>AZ146*1.25</f>
        <v>4.0425000000000004</v>
      </c>
      <c r="BF146" s="9">
        <f t="shared" ref="BF146:BJ147" si="76">$D146*AZ146</f>
        <v>0</v>
      </c>
      <c r="BG146" s="15">
        <f t="shared" si="76"/>
        <v>0</v>
      </c>
      <c r="BH146" s="21">
        <f t="shared" si="76"/>
        <v>0</v>
      </c>
      <c r="BI146" s="27">
        <f t="shared" si="76"/>
        <v>0</v>
      </c>
      <c r="BJ146" s="33">
        <f t="shared" si="76"/>
        <v>0</v>
      </c>
      <c r="BK146" s="39">
        <f>BE146*D146</f>
        <v>0</v>
      </c>
    </row>
    <row r="147" spans="1:63" ht="15.75" thickBot="1">
      <c r="A147" s="1" t="s">
        <v>5</v>
      </c>
      <c r="B147" s="56" t="s">
        <v>371</v>
      </c>
      <c r="C147" s="215"/>
      <c r="D147" s="6"/>
      <c r="E147" s="126"/>
      <c r="F147" s="126"/>
      <c r="G147" s="72"/>
      <c r="H147" s="72"/>
      <c r="I147" s="125">
        <f t="shared" si="70"/>
        <v>0</v>
      </c>
      <c r="J147" s="79" t="s">
        <v>103</v>
      </c>
      <c r="K147" s="125">
        <f t="shared" si="71"/>
        <v>0</v>
      </c>
      <c r="L147" s="190"/>
      <c r="M147" s="190"/>
      <c r="N147" s="190"/>
      <c r="O147" s="186"/>
      <c r="P147" s="190"/>
      <c r="Q147" s="190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232"/>
      <c r="AN147" s="232"/>
      <c r="AO147" s="232"/>
      <c r="AP147" s="232"/>
      <c r="AQ147" s="232"/>
      <c r="AR147" s="232"/>
      <c r="AS147" s="232"/>
      <c r="AT147" s="232"/>
      <c r="AU147" s="232"/>
      <c r="AV147" s="232"/>
      <c r="AX147" s="125">
        <f t="shared" si="72"/>
        <v>0</v>
      </c>
      <c r="AY147" s="125">
        <f t="shared" si="73"/>
        <v>0</v>
      </c>
      <c r="AZ147" s="9">
        <v>12.540000000000001</v>
      </c>
      <c r="BA147" s="15">
        <f>AZ147*1.05</f>
        <v>13.167000000000002</v>
      </c>
      <c r="BB147" s="21">
        <f>AZ147*1.1</f>
        <v>13.794000000000002</v>
      </c>
      <c r="BC147" s="27">
        <f>AZ147*1.15</f>
        <v>14.420999999999999</v>
      </c>
      <c r="BD147" s="33">
        <f>AZ147*1.2</f>
        <v>15.048</v>
      </c>
      <c r="BE147" s="39">
        <f>AZ147*1.25</f>
        <v>15.675000000000001</v>
      </c>
      <c r="BF147" s="9">
        <f t="shared" si="76"/>
        <v>0</v>
      </c>
      <c r="BG147" s="15">
        <f t="shared" si="76"/>
        <v>0</v>
      </c>
      <c r="BH147" s="21">
        <f t="shared" si="76"/>
        <v>0</v>
      </c>
      <c r="BI147" s="27">
        <f t="shared" si="76"/>
        <v>0</v>
      </c>
      <c r="BJ147" s="33">
        <f t="shared" si="76"/>
        <v>0</v>
      </c>
      <c r="BK147" s="39">
        <f>BE147*D147</f>
        <v>0</v>
      </c>
    </row>
    <row r="148" spans="1:63" ht="15.75" thickBot="1">
      <c r="A148" s="1" t="s">
        <v>5</v>
      </c>
      <c r="B148" s="54" t="s">
        <v>372</v>
      </c>
      <c r="C148" s="209" t="s">
        <v>435</v>
      </c>
      <c r="D148" s="6"/>
      <c r="E148" s="126"/>
      <c r="F148" s="126"/>
      <c r="G148" s="72">
        <v>7</v>
      </c>
      <c r="H148" s="72"/>
      <c r="I148" s="125">
        <f t="shared" si="70"/>
        <v>7</v>
      </c>
      <c r="J148" s="91" t="s">
        <v>109</v>
      </c>
      <c r="K148" s="125">
        <f t="shared" si="71"/>
        <v>0</v>
      </c>
      <c r="L148" s="190"/>
      <c r="M148" s="190"/>
      <c r="N148" s="190"/>
      <c r="O148" s="186"/>
      <c r="P148" s="190"/>
      <c r="Q148" s="190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229"/>
      <c r="AN148" s="229"/>
      <c r="AO148" s="229"/>
      <c r="AP148" s="229"/>
      <c r="AQ148" s="229"/>
      <c r="AR148" s="229"/>
      <c r="AS148" s="229"/>
      <c r="AT148" s="229"/>
      <c r="AU148" s="229"/>
      <c r="AV148" s="229"/>
      <c r="AX148" s="125">
        <f t="shared" si="72"/>
        <v>7</v>
      </c>
      <c r="AY148" s="125">
        <f t="shared" si="73"/>
        <v>0</v>
      </c>
      <c r="AZ148" s="9"/>
      <c r="BA148" s="15"/>
      <c r="BB148" s="21"/>
      <c r="BC148" s="27"/>
      <c r="BD148" s="33"/>
      <c r="BE148" s="39"/>
      <c r="BF148" s="9"/>
      <c r="BG148" s="15"/>
      <c r="BH148" s="21"/>
      <c r="BI148" s="27"/>
      <c r="BJ148" s="33"/>
      <c r="BK148" s="39"/>
    </row>
    <row r="149" spans="1:63" ht="15.75" thickBot="1">
      <c r="A149" s="1" t="s">
        <v>5</v>
      </c>
      <c r="B149" s="54" t="s">
        <v>373</v>
      </c>
      <c r="C149" s="209" t="s">
        <v>435</v>
      </c>
      <c r="D149" s="6"/>
      <c r="E149" s="126"/>
      <c r="F149" s="126"/>
      <c r="G149" s="72">
        <v>7</v>
      </c>
      <c r="H149" s="72"/>
      <c r="I149" s="125">
        <f t="shared" si="70"/>
        <v>7</v>
      </c>
      <c r="J149" s="91" t="s">
        <v>109</v>
      </c>
      <c r="K149" s="125">
        <f t="shared" si="71"/>
        <v>0</v>
      </c>
      <c r="L149" s="190"/>
      <c r="M149" s="190"/>
      <c r="N149" s="190"/>
      <c r="O149" s="186"/>
      <c r="P149" s="190"/>
      <c r="Q149" s="190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229"/>
      <c r="AN149" s="229"/>
      <c r="AO149" s="229"/>
      <c r="AP149" s="229"/>
      <c r="AQ149" s="229"/>
      <c r="AR149" s="229"/>
      <c r="AS149" s="229">
        <v>1</v>
      </c>
      <c r="AT149" s="229"/>
      <c r="AU149" s="229"/>
      <c r="AV149" s="229"/>
      <c r="AX149" s="125">
        <f t="shared" si="72"/>
        <v>6</v>
      </c>
      <c r="AY149" s="125">
        <f t="shared" si="73"/>
        <v>1</v>
      </c>
      <c r="AZ149" s="9"/>
      <c r="BA149" s="15"/>
      <c r="BB149" s="21"/>
      <c r="BC149" s="27"/>
      <c r="BD149" s="33"/>
      <c r="BE149" s="39"/>
      <c r="BF149" s="9"/>
      <c r="BG149" s="15"/>
      <c r="BH149" s="21"/>
      <c r="BI149" s="27"/>
      <c r="BJ149" s="33"/>
      <c r="BK149" s="39"/>
    </row>
    <row r="150" spans="1:63" ht="15.75" thickBot="1">
      <c r="A150" s="1" t="s">
        <v>5</v>
      </c>
      <c r="B150" s="54" t="s">
        <v>374</v>
      </c>
      <c r="C150" s="209" t="s">
        <v>435</v>
      </c>
      <c r="D150" s="6"/>
      <c r="E150" s="126"/>
      <c r="F150" s="126"/>
      <c r="G150" s="72">
        <v>16</v>
      </c>
      <c r="H150" s="72"/>
      <c r="I150" s="125">
        <f t="shared" si="70"/>
        <v>16</v>
      </c>
      <c r="J150" s="91">
        <v>16</v>
      </c>
      <c r="K150" s="125">
        <f t="shared" si="71"/>
        <v>0</v>
      </c>
      <c r="L150" s="190"/>
      <c r="M150" s="190"/>
      <c r="N150" s="190"/>
      <c r="O150" s="186"/>
      <c r="P150" s="190"/>
      <c r="Q150" s="190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229"/>
      <c r="AN150" s="229"/>
      <c r="AO150" s="229"/>
      <c r="AP150" s="229"/>
      <c r="AQ150" s="229"/>
      <c r="AR150" s="229"/>
      <c r="AS150" s="229"/>
      <c r="AT150" s="229"/>
      <c r="AU150" s="229"/>
      <c r="AV150" s="229"/>
      <c r="AX150" s="125">
        <f t="shared" si="72"/>
        <v>16</v>
      </c>
      <c r="AY150" s="125">
        <f t="shared" si="73"/>
        <v>0</v>
      </c>
      <c r="AZ150" s="9"/>
      <c r="BA150" s="15"/>
      <c r="BB150" s="21"/>
      <c r="BC150" s="27"/>
      <c r="BD150" s="33"/>
      <c r="BE150" s="39"/>
      <c r="BF150" s="9"/>
      <c r="BG150" s="15"/>
      <c r="BH150" s="21"/>
      <c r="BI150" s="27"/>
      <c r="BJ150" s="33"/>
      <c r="BK150" s="39"/>
    </row>
    <row r="151" spans="1:63" ht="15.75" thickBot="1">
      <c r="A151" s="1" t="s">
        <v>5</v>
      </c>
      <c r="B151" s="54" t="s">
        <v>375</v>
      </c>
      <c r="C151" s="209" t="s">
        <v>435</v>
      </c>
      <c r="D151" s="6"/>
      <c r="E151" s="126"/>
      <c r="F151" s="126"/>
      <c r="G151" s="72">
        <v>7</v>
      </c>
      <c r="H151" s="72"/>
      <c r="I151" s="125">
        <f t="shared" si="70"/>
        <v>7</v>
      </c>
      <c r="J151" s="91" t="s">
        <v>109</v>
      </c>
      <c r="K151" s="125">
        <f t="shared" si="71"/>
        <v>0</v>
      </c>
      <c r="L151" s="190"/>
      <c r="M151" s="190"/>
      <c r="N151" s="190"/>
      <c r="O151" s="186"/>
      <c r="P151" s="190"/>
      <c r="Q151" s="190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229"/>
      <c r="AN151" s="229"/>
      <c r="AO151" s="229"/>
      <c r="AP151" s="229"/>
      <c r="AQ151" s="229"/>
      <c r="AR151" s="229"/>
      <c r="AS151" s="229"/>
      <c r="AT151" s="229"/>
      <c r="AU151" s="229"/>
      <c r="AV151" s="229"/>
      <c r="AX151" s="125">
        <f t="shared" si="72"/>
        <v>7</v>
      </c>
      <c r="AY151" s="125">
        <f t="shared" si="73"/>
        <v>0</v>
      </c>
      <c r="AZ151" s="9"/>
      <c r="BA151" s="15"/>
      <c r="BB151" s="21"/>
      <c r="BC151" s="27"/>
      <c r="BD151" s="33"/>
      <c r="BE151" s="39"/>
      <c r="BF151" s="9"/>
      <c r="BG151" s="15"/>
      <c r="BH151" s="21"/>
      <c r="BI151" s="27"/>
      <c r="BJ151" s="33"/>
      <c r="BK151" s="39"/>
    </row>
    <row r="152" spans="1:63" ht="15.75" thickBot="1">
      <c r="A152" s="1" t="s">
        <v>5</v>
      </c>
      <c r="B152" s="54" t="s">
        <v>376</v>
      </c>
      <c r="C152" s="209" t="s">
        <v>435</v>
      </c>
      <c r="D152" s="6"/>
      <c r="E152" s="126"/>
      <c r="F152" s="126"/>
      <c r="G152" s="72">
        <v>23</v>
      </c>
      <c r="H152" s="72"/>
      <c r="I152" s="125">
        <f t="shared" si="70"/>
        <v>23</v>
      </c>
      <c r="J152" s="91" t="s">
        <v>139</v>
      </c>
      <c r="K152" s="125">
        <f t="shared" si="71"/>
        <v>10</v>
      </c>
      <c r="L152" s="190"/>
      <c r="M152" s="190"/>
      <c r="N152" s="190"/>
      <c r="O152" s="186"/>
      <c r="P152" s="190"/>
      <c r="Q152" s="190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229"/>
      <c r="AN152" s="229"/>
      <c r="AO152" s="229"/>
      <c r="AP152" s="229"/>
      <c r="AQ152" s="229"/>
      <c r="AR152" s="229"/>
      <c r="AS152" s="229"/>
      <c r="AT152" s="229"/>
      <c r="AU152" s="229"/>
      <c r="AV152" s="229"/>
      <c r="AX152" s="125">
        <f t="shared" si="72"/>
        <v>23</v>
      </c>
      <c r="AY152" s="125">
        <f t="shared" si="73"/>
        <v>-10</v>
      </c>
      <c r="AZ152" s="9"/>
      <c r="BA152" s="15"/>
      <c r="BB152" s="21"/>
      <c r="BC152" s="27"/>
      <c r="BD152" s="33"/>
      <c r="BE152" s="39"/>
      <c r="BF152" s="9"/>
      <c r="BG152" s="15"/>
      <c r="BH152" s="21"/>
      <c r="BI152" s="27"/>
      <c r="BJ152" s="33"/>
      <c r="BK152" s="39"/>
    </row>
    <row r="153" spans="1:63" ht="15.75" thickBot="1">
      <c r="A153" s="1" t="s">
        <v>5</v>
      </c>
      <c r="B153" s="54" t="s">
        <v>377</v>
      </c>
      <c r="C153" s="209" t="s">
        <v>435</v>
      </c>
      <c r="D153" s="6"/>
      <c r="E153" s="126"/>
      <c r="F153" s="126"/>
      <c r="G153" s="72">
        <v>13</v>
      </c>
      <c r="H153" s="72"/>
      <c r="I153" s="125">
        <f t="shared" si="70"/>
        <v>13</v>
      </c>
      <c r="J153" s="91">
        <v>13</v>
      </c>
      <c r="K153" s="125">
        <f t="shared" si="71"/>
        <v>0</v>
      </c>
      <c r="L153" s="190"/>
      <c r="M153" s="190">
        <v>1</v>
      </c>
      <c r="N153" s="190"/>
      <c r="O153" s="186"/>
      <c r="P153" s="190"/>
      <c r="Q153" s="190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229"/>
      <c r="AN153" s="229"/>
      <c r="AO153" s="229"/>
      <c r="AP153" s="229"/>
      <c r="AQ153" s="229"/>
      <c r="AR153" s="229"/>
      <c r="AS153" s="229"/>
      <c r="AT153" s="229"/>
      <c r="AU153" s="229"/>
      <c r="AV153" s="229"/>
      <c r="AX153" s="125">
        <f t="shared" si="72"/>
        <v>12</v>
      </c>
      <c r="AY153" s="125">
        <f t="shared" si="73"/>
        <v>1</v>
      </c>
      <c r="AZ153" s="9"/>
      <c r="BA153" s="15"/>
      <c r="BB153" s="21"/>
      <c r="BC153" s="27"/>
      <c r="BD153" s="9">
        <v>5.07</v>
      </c>
      <c r="BE153" s="39"/>
      <c r="BF153" s="9"/>
      <c r="BG153" s="15"/>
      <c r="BH153" s="21"/>
      <c r="BI153" s="27"/>
      <c r="BJ153" s="33">
        <f>$M153*BD153</f>
        <v>5.07</v>
      </c>
      <c r="BK153" s="39"/>
    </row>
    <row r="154" spans="1:63" ht="15.75" thickBot="1">
      <c r="A154" s="1" t="s">
        <v>5</v>
      </c>
      <c r="B154" s="56" t="s">
        <v>378</v>
      </c>
      <c r="C154" s="215"/>
      <c r="D154" s="6"/>
      <c r="E154" s="126"/>
      <c r="F154" s="126"/>
      <c r="G154" s="72"/>
      <c r="H154" s="72"/>
      <c r="I154" s="125">
        <f t="shared" si="70"/>
        <v>0</v>
      </c>
      <c r="J154" s="79" t="s">
        <v>103</v>
      </c>
      <c r="K154" s="125">
        <f t="shared" si="71"/>
        <v>0</v>
      </c>
      <c r="L154" s="190"/>
      <c r="M154" s="190"/>
      <c r="N154" s="190"/>
      <c r="O154" s="186"/>
      <c r="P154" s="190"/>
      <c r="Q154" s="190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X154" s="125">
        <f t="shared" si="72"/>
        <v>0</v>
      </c>
      <c r="AY154" s="125">
        <f t="shared" si="73"/>
        <v>0</v>
      </c>
      <c r="AZ154" s="9">
        <v>0.78</v>
      </c>
      <c r="BA154" s="15">
        <f>AZ154*1.05</f>
        <v>0.81900000000000006</v>
      </c>
      <c r="BB154" s="21">
        <f>AZ154*1.1</f>
        <v>0.8580000000000001</v>
      </c>
      <c r="BC154" s="27">
        <f>AZ154*1.15</f>
        <v>0.89699999999999991</v>
      </c>
      <c r="BD154" s="33">
        <f>AZ154*1.2</f>
        <v>0.93599999999999994</v>
      </c>
      <c r="BE154" s="39">
        <f>AZ154*1.25</f>
        <v>0.97500000000000009</v>
      </c>
      <c r="BF154" s="9">
        <f>$D154*AZ154</f>
        <v>0</v>
      </c>
      <c r="BG154" s="15">
        <f>$D154*BA154</f>
        <v>0</v>
      </c>
      <c r="BH154" s="21">
        <f>$D154*BB154</f>
        <v>0</v>
      </c>
      <c r="BI154" s="27">
        <f>$D154*BC154</f>
        <v>0</v>
      </c>
      <c r="BJ154" s="33">
        <f>$D154*BD154</f>
        <v>0</v>
      </c>
      <c r="BK154" s="39">
        <f>BE154*D154</f>
        <v>0</v>
      </c>
    </row>
    <row r="155" spans="1:63" ht="15.75" thickBot="1">
      <c r="A155" s="1" t="s">
        <v>5</v>
      </c>
      <c r="B155" s="54" t="s">
        <v>268</v>
      </c>
      <c r="C155" s="209" t="s">
        <v>436</v>
      </c>
      <c r="D155" s="6"/>
      <c r="E155" s="126"/>
      <c r="F155" s="126"/>
      <c r="G155" s="72">
        <v>4</v>
      </c>
      <c r="H155" s="72"/>
      <c r="I155" s="125">
        <f t="shared" si="70"/>
        <v>4</v>
      </c>
      <c r="J155" s="91">
        <v>4</v>
      </c>
      <c r="K155" s="125">
        <f t="shared" si="71"/>
        <v>0</v>
      </c>
      <c r="L155" s="190"/>
      <c r="M155" s="190"/>
      <c r="N155" s="190"/>
      <c r="O155" s="186"/>
      <c r="P155" s="190"/>
      <c r="Q155" s="190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229"/>
      <c r="AN155" s="229"/>
      <c r="AO155" s="229"/>
      <c r="AP155" s="229"/>
      <c r="AQ155" s="229"/>
      <c r="AR155" s="229"/>
      <c r="AS155" s="229"/>
      <c r="AT155" s="229"/>
      <c r="AU155" s="229"/>
      <c r="AV155" s="229"/>
      <c r="AX155" s="125">
        <f t="shared" si="72"/>
        <v>4</v>
      </c>
      <c r="AY155" s="125">
        <f t="shared" si="73"/>
        <v>0</v>
      </c>
      <c r="AZ155" s="9"/>
      <c r="BA155" s="15"/>
      <c r="BB155" s="21"/>
      <c r="BC155" s="27"/>
      <c r="BD155" s="33"/>
      <c r="BE155" s="39"/>
      <c r="BF155" s="9"/>
      <c r="BG155" s="15"/>
      <c r="BH155" s="21"/>
      <c r="BI155" s="27"/>
      <c r="BJ155" s="33"/>
      <c r="BK155" s="39"/>
    </row>
    <row r="156" spans="1:63" ht="15.75" thickBot="1">
      <c r="A156" s="59"/>
      <c r="B156" s="81" t="s">
        <v>289</v>
      </c>
      <c r="C156" s="217"/>
      <c r="D156" s="151"/>
      <c r="E156" s="153"/>
      <c r="F156" s="153"/>
      <c r="G156" s="105"/>
      <c r="H156" s="105"/>
      <c r="I156" s="125">
        <f t="shared" si="70"/>
        <v>0</v>
      </c>
      <c r="J156" s="105"/>
      <c r="K156" s="125">
        <f t="shared" si="71"/>
        <v>0</v>
      </c>
      <c r="L156" s="190"/>
      <c r="M156" s="190"/>
      <c r="N156" s="190"/>
      <c r="O156" s="194"/>
      <c r="P156" s="125"/>
      <c r="Q156" s="12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235"/>
      <c r="AN156" s="235"/>
      <c r="AO156" s="235"/>
      <c r="AP156" s="235"/>
      <c r="AQ156" s="235"/>
      <c r="AR156" s="235"/>
      <c r="AS156" s="235"/>
      <c r="AT156" s="235"/>
      <c r="AU156" s="235"/>
      <c r="AV156" s="235"/>
      <c r="AX156" s="125">
        <f t="shared" si="72"/>
        <v>0</v>
      </c>
      <c r="AY156" s="125">
        <f t="shared" si="73"/>
        <v>0</v>
      </c>
      <c r="AZ156" s="9"/>
      <c r="BA156" s="15"/>
      <c r="BB156" s="21"/>
      <c r="BC156" s="27"/>
      <c r="BD156" s="33"/>
      <c r="BE156" s="39"/>
      <c r="BF156" s="9"/>
      <c r="BG156" s="15"/>
      <c r="BH156" s="21"/>
      <c r="BI156" s="27"/>
      <c r="BJ156" s="33"/>
      <c r="BK156" s="39"/>
    </row>
    <row r="157" spans="1:63" ht="15.75" thickBot="1">
      <c r="A157" s="1" t="s">
        <v>5</v>
      </c>
      <c r="B157" s="51" t="s">
        <v>326</v>
      </c>
      <c r="C157" s="208" t="s">
        <v>443</v>
      </c>
      <c r="D157" s="6"/>
      <c r="E157" s="126"/>
      <c r="F157" s="126"/>
      <c r="G157" s="72">
        <v>25</v>
      </c>
      <c r="H157" s="72"/>
      <c r="I157" s="125">
        <f t="shared" si="70"/>
        <v>25</v>
      </c>
      <c r="J157" s="80">
        <v>25</v>
      </c>
      <c r="K157" s="125">
        <f t="shared" si="71"/>
        <v>0</v>
      </c>
      <c r="L157" s="190"/>
      <c r="M157" s="190"/>
      <c r="N157" s="190"/>
      <c r="O157" s="186"/>
      <c r="P157" s="190"/>
      <c r="Q157" s="19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230"/>
      <c r="AN157" s="230"/>
      <c r="AO157" s="230"/>
      <c r="AP157" s="230"/>
      <c r="AQ157" s="230"/>
      <c r="AR157" s="230"/>
      <c r="AS157" s="230"/>
      <c r="AT157" s="230"/>
      <c r="AU157" s="230"/>
      <c r="AV157" s="230"/>
      <c r="AX157" s="125">
        <f t="shared" si="72"/>
        <v>25</v>
      </c>
      <c r="AY157" s="125">
        <f t="shared" si="73"/>
        <v>0</v>
      </c>
      <c r="AZ157" s="9"/>
      <c r="BA157" s="15"/>
      <c r="BB157" s="21"/>
      <c r="BC157" s="27"/>
      <c r="BD157" s="33"/>
      <c r="BE157" s="39"/>
      <c r="BF157" s="9"/>
      <c r="BG157" s="15"/>
      <c r="BH157" s="21"/>
      <c r="BI157" s="27"/>
      <c r="BJ157" s="33"/>
      <c r="BK157" s="39"/>
    </row>
    <row r="158" spans="1:63" ht="15.75" thickBot="1">
      <c r="A158" s="1" t="s">
        <v>5</v>
      </c>
      <c r="B158" s="51" t="s">
        <v>327</v>
      </c>
      <c r="C158" s="208" t="s">
        <v>443</v>
      </c>
      <c r="D158" s="6"/>
      <c r="E158" s="126"/>
      <c r="F158" s="126"/>
      <c r="G158" s="72">
        <v>50</v>
      </c>
      <c r="H158" s="72">
        <v>50</v>
      </c>
      <c r="I158" s="125">
        <f t="shared" si="70"/>
        <v>100</v>
      </c>
      <c r="J158" s="80">
        <v>98</v>
      </c>
      <c r="K158" s="125">
        <f t="shared" si="71"/>
        <v>2</v>
      </c>
      <c r="L158" s="190"/>
      <c r="M158" s="190"/>
      <c r="N158" s="190"/>
      <c r="O158" s="186"/>
      <c r="P158" s="190"/>
      <c r="Q158" s="19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230"/>
      <c r="AN158" s="230"/>
      <c r="AO158" s="230"/>
      <c r="AP158" s="230"/>
      <c r="AQ158" s="230"/>
      <c r="AR158" s="230"/>
      <c r="AS158" s="230"/>
      <c r="AT158" s="230"/>
      <c r="AU158" s="230"/>
      <c r="AV158" s="230"/>
      <c r="AX158" s="125">
        <f t="shared" si="72"/>
        <v>100</v>
      </c>
      <c r="AY158" s="125">
        <f t="shared" si="73"/>
        <v>-2</v>
      </c>
      <c r="AZ158" s="9"/>
      <c r="BA158" s="15"/>
      <c r="BB158" s="21"/>
      <c r="BC158" s="27"/>
      <c r="BD158" s="33"/>
      <c r="BE158" s="39"/>
      <c r="BF158" s="9"/>
      <c r="BG158" s="15"/>
      <c r="BH158" s="21"/>
      <c r="BI158" s="27"/>
      <c r="BJ158" s="33"/>
      <c r="BK158" s="39"/>
    </row>
    <row r="159" spans="1:63" ht="15.75" thickBot="1">
      <c r="A159" s="1" t="s">
        <v>5</v>
      </c>
      <c r="B159" s="51" t="s">
        <v>328</v>
      </c>
      <c r="C159" s="208" t="s">
        <v>443</v>
      </c>
      <c r="D159" s="6"/>
      <c r="E159" s="126"/>
      <c r="F159" s="126"/>
      <c r="G159" s="72">
        <v>25</v>
      </c>
      <c r="H159" s="72"/>
      <c r="I159" s="125">
        <f t="shared" si="70"/>
        <v>25</v>
      </c>
      <c r="J159" s="80">
        <v>25</v>
      </c>
      <c r="K159" s="125">
        <f t="shared" si="71"/>
        <v>0</v>
      </c>
      <c r="L159" s="190"/>
      <c r="M159" s="190"/>
      <c r="N159" s="190"/>
      <c r="O159" s="186"/>
      <c r="P159" s="190"/>
      <c r="Q159" s="19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230"/>
      <c r="AN159" s="230"/>
      <c r="AO159" s="230"/>
      <c r="AP159" s="230"/>
      <c r="AQ159" s="230"/>
      <c r="AR159" s="230"/>
      <c r="AS159" s="230"/>
      <c r="AT159" s="230"/>
      <c r="AU159" s="230"/>
      <c r="AV159" s="230"/>
      <c r="AX159" s="125">
        <f t="shared" si="72"/>
        <v>25</v>
      </c>
      <c r="AY159" s="125">
        <f t="shared" si="73"/>
        <v>0</v>
      </c>
      <c r="AZ159" s="9"/>
      <c r="BA159" s="15"/>
      <c r="BB159" s="21"/>
      <c r="BC159" s="27"/>
      <c r="BD159" s="33"/>
      <c r="BE159" s="39"/>
      <c r="BF159" s="9"/>
      <c r="BG159" s="15"/>
      <c r="BH159" s="21"/>
      <c r="BI159" s="27"/>
      <c r="BJ159" s="33"/>
      <c r="BK159" s="39"/>
    </row>
    <row r="160" spans="1:63" ht="15.75" thickBot="1">
      <c r="A160" s="1" t="s">
        <v>5</v>
      </c>
      <c r="B160" s="51" t="s">
        <v>329</v>
      </c>
      <c r="C160" s="208" t="s">
        <v>443</v>
      </c>
      <c r="D160" s="6"/>
      <c r="E160" s="126"/>
      <c r="F160" s="126"/>
      <c r="G160" s="72">
        <v>50</v>
      </c>
      <c r="H160" s="72"/>
      <c r="I160" s="125">
        <f t="shared" si="70"/>
        <v>50</v>
      </c>
      <c r="J160" s="80">
        <v>50</v>
      </c>
      <c r="K160" s="125">
        <f t="shared" si="71"/>
        <v>0</v>
      </c>
      <c r="L160" s="190"/>
      <c r="M160" s="190"/>
      <c r="N160" s="190"/>
      <c r="O160" s="186"/>
      <c r="P160" s="190"/>
      <c r="Q160" s="19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230"/>
      <c r="AN160" s="230"/>
      <c r="AO160" s="230"/>
      <c r="AP160" s="230"/>
      <c r="AQ160" s="230"/>
      <c r="AR160" s="230"/>
      <c r="AS160" s="230"/>
      <c r="AT160" s="230"/>
      <c r="AU160" s="230"/>
      <c r="AV160" s="230"/>
      <c r="AX160" s="125">
        <f t="shared" si="72"/>
        <v>50</v>
      </c>
      <c r="AY160" s="125">
        <f t="shared" si="73"/>
        <v>0</v>
      </c>
      <c r="AZ160" s="9"/>
      <c r="BA160" s="15"/>
      <c r="BB160" s="21"/>
      <c r="BC160" s="27"/>
      <c r="BD160" s="33"/>
      <c r="BE160" s="39"/>
      <c r="BF160" s="9"/>
      <c r="BG160" s="15"/>
      <c r="BH160" s="21"/>
      <c r="BI160" s="27"/>
      <c r="BJ160" s="33"/>
      <c r="BK160" s="39"/>
    </row>
    <row r="161" spans="1:63" ht="15.75" thickBot="1">
      <c r="A161" s="1" t="s">
        <v>5</v>
      </c>
      <c r="B161" s="51" t="s">
        <v>330</v>
      </c>
      <c r="C161" s="208" t="s">
        <v>443</v>
      </c>
      <c r="D161" s="6"/>
      <c r="E161" s="126"/>
      <c r="F161" s="126">
        <v>20</v>
      </c>
      <c r="G161" s="72"/>
      <c r="H161" s="72"/>
      <c r="I161" s="125">
        <f t="shared" si="70"/>
        <v>20</v>
      </c>
      <c r="J161" s="80">
        <v>20</v>
      </c>
      <c r="K161" s="125">
        <f t="shared" si="71"/>
        <v>0</v>
      </c>
      <c r="L161" s="190"/>
      <c r="M161" s="190"/>
      <c r="N161" s="190"/>
      <c r="O161" s="186"/>
      <c r="P161" s="190"/>
      <c r="Q161" s="19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230"/>
      <c r="AN161" s="230"/>
      <c r="AO161" s="230"/>
      <c r="AP161" s="230"/>
      <c r="AQ161" s="230"/>
      <c r="AR161" s="230"/>
      <c r="AS161" s="230"/>
      <c r="AT161" s="230"/>
      <c r="AU161" s="230"/>
      <c r="AV161" s="230"/>
      <c r="AX161" s="125">
        <f t="shared" si="72"/>
        <v>20</v>
      </c>
      <c r="AY161" s="125">
        <f t="shared" si="73"/>
        <v>0</v>
      </c>
      <c r="AZ161" s="9"/>
      <c r="BA161" s="15"/>
      <c r="BB161" s="21"/>
      <c r="BC161" s="27"/>
      <c r="BD161" s="33"/>
      <c r="BE161" s="39"/>
      <c r="BF161" s="9"/>
      <c r="BG161" s="15"/>
      <c r="BH161" s="21"/>
      <c r="BI161" s="27"/>
      <c r="BJ161" s="33"/>
      <c r="BK161" s="39"/>
    </row>
    <row r="162" spans="1:63" ht="15.75" thickBot="1">
      <c r="A162" s="1" t="s">
        <v>5</v>
      </c>
      <c r="B162" s="51" t="s">
        <v>331</v>
      </c>
      <c r="C162" s="208" t="s">
        <v>443</v>
      </c>
      <c r="D162" s="6"/>
      <c r="E162" s="126"/>
      <c r="F162" s="126"/>
      <c r="G162" s="72">
        <v>34</v>
      </c>
      <c r="H162" s="72">
        <v>50</v>
      </c>
      <c r="I162" s="125">
        <f t="shared" si="70"/>
        <v>84</v>
      </c>
      <c r="J162" s="80">
        <v>83</v>
      </c>
      <c r="K162" s="125">
        <f t="shared" si="71"/>
        <v>1</v>
      </c>
      <c r="L162" s="190"/>
      <c r="M162" s="190"/>
      <c r="N162" s="190"/>
      <c r="O162" s="186"/>
      <c r="P162" s="190"/>
      <c r="Q162" s="190"/>
      <c r="R162" s="80"/>
      <c r="S162" s="80"/>
      <c r="T162" s="80"/>
      <c r="U162" s="80"/>
      <c r="V162" s="80"/>
      <c r="W162" s="80"/>
      <c r="X162" s="80">
        <v>16</v>
      </c>
      <c r="Y162" s="80"/>
      <c r="Z162" s="80"/>
      <c r="AA162" s="80"/>
      <c r="AB162" s="80"/>
      <c r="AC162" s="80"/>
      <c r="AD162" s="80"/>
      <c r="AE162" s="80">
        <v>6</v>
      </c>
      <c r="AF162" s="80"/>
      <c r="AG162" s="80"/>
      <c r="AH162" s="80"/>
      <c r="AI162" s="80"/>
      <c r="AJ162" s="80"/>
      <c r="AK162" s="80"/>
      <c r="AL162" s="80"/>
      <c r="AM162" s="230"/>
      <c r="AN162" s="230"/>
      <c r="AO162" s="230"/>
      <c r="AP162" s="230"/>
      <c r="AQ162" s="230">
        <v>1</v>
      </c>
      <c r="AR162" s="230"/>
      <c r="AS162" s="230"/>
      <c r="AT162" s="230"/>
      <c r="AU162" s="230"/>
      <c r="AV162" s="230"/>
      <c r="AX162" s="125">
        <f t="shared" si="72"/>
        <v>61</v>
      </c>
      <c r="AY162" s="125">
        <f t="shared" si="73"/>
        <v>22</v>
      </c>
      <c r="AZ162" s="9"/>
      <c r="BA162" s="15"/>
      <c r="BB162" s="21"/>
      <c r="BC162" s="27"/>
      <c r="BD162" s="33"/>
      <c r="BE162" s="39"/>
      <c r="BF162" s="9"/>
      <c r="BG162" s="15"/>
      <c r="BH162" s="21"/>
      <c r="BI162" s="27"/>
      <c r="BJ162" s="33"/>
      <c r="BK162" s="39"/>
    </row>
    <row r="163" spans="1:63" ht="15.75" thickBot="1">
      <c r="A163" s="1" t="s">
        <v>5</v>
      </c>
      <c r="B163" s="51" t="s">
        <v>332</v>
      </c>
      <c r="C163" s="208" t="s">
        <v>443</v>
      </c>
      <c r="D163" s="6"/>
      <c r="E163" s="126"/>
      <c r="F163" s="126"/>
      <c r="G163" s="72">
        <v>50</v>
      </c>
      <c r="H163" s="72"/>
      <c r="I163" s="125">
        <f t="shared" si="70"/>
        <v>50</v>
      </c>
      <c r="J163" s="80">
        <v>50</v>
      </c>
      <c r="K163" s="125">
        <f t="shared" si="71"/>
        <v>0</v>
      </c>
      <c r="L163" s="190"/>
      <c r="M163" s="190"/>
      <c r="N163" s="190"/>
      <c r="O163" s="186"/>
      <c r="P163" s="190"/>
      <c r="Q163" s="19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230"/>
      <c r="AN163" s="230"/>
      <c r="AO163" s="230"/>
      <c r="AP163" s="230"/>
      <c r="AQ163" s="230"/>
      <c r="AR163" s="230"/>
      <c r="AS163" s="230"/>
      <c r="AT163" s="230"/>
      <c r="AU163" s="230"/>
      <c r="AV163" s="230"/>
      <c r="AX163" s="125">
        <f t="shared" si="72"/>
        <v>50</v>
      </c>
      <c r="AY163" s="125">
        <f t="shared" si="73"/>
        <v>0</v>
      </c>
      <c r="AZ163" s="9"/>
      <c r="BA163" s="15"/>
      <c r="BB163" s="21"/>
      <c r="BC163" s="27"/>
      <c r="BD163" s="33"/>
      <c r="BE163" s="39"/>
      <c r="BF163" s="9"/>
      <c r="BG163" s="15"/>
      <c r="BH163" s="21"/>
      <c r="BI163" s="27"/>
      <c r="BJ163" s="33"/>
      <c r="BK163" s="39"/>
    </row>
    <row r="164" spans="1:63" ht="15.75" thickBot="1">
      <c r="A164" s="1" t="s">
        <v>5</v>
      </c>
      <c r="B164" s="51" t="s">
        <v>333</v>
      </c>
      <c r="C164" s="208" t="s">
        <v>443</v>
      </c>
      <c r="D164" s="6"/>
      <c r="E164" s="126"/>
      <c r="F164" s="126"/>
      <c r="G164" s="72">
        <v>18</v>
      </c>
      <c r="H164" s="72"/>
      <c r="I164" s="125">
        <f t="shared" si="70"/>
        <v>18</v>
      </c>
      <c r="J164" s="80">
        <v>18</v>
      </c>
      <c r="K164" s="125">
        <f t="shared" si="71"/>
        <v>0</v>
      </c>
      <c r="L164" s="190"/>
      <c r="M164" s="190"/>
      <c r="N164" s="190"/>
      <c r="O164" s="186"/>
      <c r="P164" s="190"/>
      <c r="Q164" s="19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230"/>
      <c r="AN164" s="230"/>
      <c r="AO164" s="230"/>
      <c r="AP164" s="230"/>
      <c r="AQ164" s="230"/>
      <c r="AR164" s="230"/>
      <c r="AS164" s="230"/>
      <c r="AT164" s="230"/>
      <c r="AU164" s="230"/>
      <c r="AV164" s="230"/>
      <c r="AX164" s="125">
        <f t="shared" si="72"/>
        <v>18</v>
      </c>
      <c r="AY164" s="125">
        <f t="shared" si="73"/>
        <v>0</v>
      </c>
      <c r="AZ164" s="9"/>
      <c r="BA164" s="15"/>
      <c r="BB164" s="21"/>
      <c r="BC164" s="27"/>
      <c r="BD164" s="33"/>
      <c r="BE164" s="39"/>
      <c r="BF164" s="9"/>
      <c r="BG164" s="15"/>
      <c r="BH164" s="21"/>
      <c r="BI164" s="27"/>
      <c r="BJ164" s="33"/>
      <c r="BK164" s="39"/>
    </row>
    <row r="165" spans="1:63" ht="15.75" thickBot="1">
      <c r="A165" s="1" t="s">
        <v>5</v>
      </c>
      <c r="B165" s="51" t="s">
        <v>334</v>
      </c>
      <c r="C165" s="208" t="s">
        <v>443</v>
      </c>
      <c r="D165" s="6"/>
      <c r="E165" s="126"/>
      <c r="F165" s="126"/>
      <c r="G165" s="72">
        <v>1</v>
      </c>
      <c r="H165" s="72"/>
      <c r="I165" s="125">
        <f t="shared" si="70"/>
        <v>1</v>
      </c>
      <c r="J165" s="80">
        <v>1</v>
      </c>
      <c r="K165" s="125">
        <f t="shared" si="71"/>
        <v>0</v>
      </c>
      <c r="L165" s="190"/>
      <c r="M165" s="190"/>
      <c r="N165" s="190"/>
      <c r="O165" s="186"/>
      <c r="P165" s="190"/>
      <c r="Q165" s="19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230"/>
      <c r="AN165" s="230"/>
      <c r="AO165" s="230"/>
      <c r="AP165" s="230"/>
      <c r="AQ165" s="230"/>
      <c r="AR165" s="230"/>
      <c r="AS165" s="230"/>
      <c r="AT165" s="230"/>
      <c r="AU165" s="230"/>
      <c r="AV165" s="230"/>
      <c r="AX165" s="125">
        <f t="shared" si="72"/>
        <v>1</v>
      </c>
      <c r="AY165" s="125">
        <f t="shared" si="73"/>
        <v>0</v>
      </c>
      <c r="AZ165" s="9"/>
      <c r="BA165" s="15"/>
      <c r="BB165" s="21"/>
      <c r="BC165" s="27"/>
      <c r="BD165" s="33"/>
      <c r="BE165" s="39"/>
      <c r="BF165" s="9"/>
      <c r="BG165" s="15"/>
      <c r="BH165" s="21"/>
      <c r="BI165" s="27"/>
      <c r="BJ165" s="33"/>
      <c r="BK165" s="39"/>
    </row>
    <row r="166" spans="1:63" ht="15.75" thickBot="1">
      <c r="A166" s="1" t="s">
        <v>5</v>
      </c>
      <c r="B166" s="51" t="s">
        <v>335</v>
      </c>
      <c r="C166" s="208" t="s">
        <v>443</v>
      </c>
      <c r="D166" s="6"/>
      <c r="E166" s="126"/>
      <c r="F166" s="126"/>
      <c r="G166" s="72">
        <v>2</v>
      </c>
      <c r="H166" s="72"/>
      <c r="I166" s="125">
        <f t="shared" si="70"/>
        <v>2</v>
      </c>
      <c r="J166" s="80">
        <v>2</v>
      </c>
      <c r="K166" s="125">
        <f t="shared" si="71"/>
        <v>0</v>
      </c>
      <c r="L166" s="190"/>
      <c r="M166" s="190"/>
      <c r="N166" s="190"/>
      <c r="O166" s="186"/>
      <c r="P166" s="190"/>
      <c r="Q166" s="19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230"/>
      <c r="AN166" s="230"/>
      <c r="AO166" s="230"/>
      <c r="AP166" s="230"/>
      <c r="AQ166" s="230"/>
      <c r="AR166" s="230"/>
      <c r="AS166" s="230"/>
      <c r="AT166" s="230"/>
      <c r="AU166" s="230"/>
      <c r="AV166" s="230"/>
      <c r="AX166" s="125">
        <f t="shared" si="72"/>
        <v>2</v>
      </c>
      <c r="AY166" s="125">
        <f t="shared" si="73"/>
        <v>0</v>
      </c>
      <c r="AZ166" s="9"/>
      <c r="BA166" s="15"/>
      <c r="BB166" s="21"/>
      <c r="BC166" s="27"/>
      <c r="BD166" s="33"/>
      <c r="BE166" s="39"/>
      <c r="BF166" s="9"/>
      <c r="BG166" s="15"/>
      <c r="BH166" s="21"/>
      <c r="BI166" s="27"/>
      <c r="BJ166" s="33"/>
      <c r="BK166" s="39"/>
    </row>
    <row r="167" spans="1:63" ht="15.75" thickBot="1">
      <c r="A167" s="1" t="s">
        <v>5</v>
      </c>
      <c r="B167" s="51" t="s">
        <v>336</v>
      </c>
      <c r="C167" s="208" t="s">
        <v>443</v>
      </c>
      <c r="D167" s="6"/>
      <c r="E167" s="126"/>
      <c r="F167" s="126"/>
      <c r="G167" s="72">
        <v>7</v>
      </c>
      <c r="H167" s="72"/>
      <c r="I167" s="125">
        <f t="shared" si="70"/>
        <v>7</v>
      </c>
      <c r="J167" s="80">
        <v>7</v>
      </c>
      <c r="K167" s="125">
        <f t="shared" si="71"/>
        <v>0</v>
      </c>
      <c r="L167" s="190"/>
      <c r="M167" s="190">
        <v>2</v>
      </c>
      <c r="N167" s="190"/>
      <c r="O167" s="186"/>
      <c r="P167" s="190"/>
      <c r="Q167" s="19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230"/>
      <c r="AN167" s="230"/>
      <c r="AO167" s="230"/>
      <c r="AP167" s="230"/>
      <c r="AQ167" s="230"/>
      <c r="AR167" s="230"/>
      <c r="AS167" s="230"/>
      <c r="AT167" s="230"/>
      <c r="AU167" s="230"/>
      <c r="AV167" s="230"/>
      <c r="AX167" s="125">
        <f t="shared" si="72"/>
        <v>5</v>
      </c>
      <c r="AY167" s="125">
        <f t="shared" si="73"/>
        <v>2</v>
      </c>
      <c r="AZ167" s="9"/>
      <c r="BA167" s="15"/>
      <c r="BB167" s="21"/>
      <c r="BC167" s="27"/>
      <c r="BD167" s="9">
        <v>4.8499999999999996</v>
      </c>
      <c r="BE167" s="39"/>
      <c r="BF167" s="9"/>
      <c r="BG167" s="15"/>
      <c r="BH167" s="21"/>
      <c r="BI167" s="27"/>
      <c r="BJ167" s="33">
        <f>$M167*BD167</f>
        <v>9.6999999999999993</v>
      </c>
      <c r="BK167" s="39"/>
    </row>
    <row r="168" spans="1:63" ht="15.75" thickBot="1">
      <c r="A168" s="1" t="s">
        <v>5</v>
      </c>
      <c r="B168" s="51" t="s">
        <v>337</v>
      </c>
      <c r="C168" s="208" t="s">
        <v>443</v>
      </c>
      <c r="D168" s="6"/>
      <c r="E168" s="126"/>
      <c r="F168" s="126"/>
      <c r="G168" s="72">
        <v>2</v>
      </c>
      <c r="H168" s="72"/>
      <c r="I168" s="125">
        <f t="shared" si="70"/>
        <v>2</v>
      </c>
      <c r="J168" s="80">
        <v>2</v>
      </c>
      <c r="K168" s="125">
        <f t="shared" si="71"/>
        <v>0</v>
      </c>
      <c r="L168" s="190"/>
      <c r="M168" s="190"/>
      <c r="N168" s="190"/>
      <c r="O168" s="186"/>
      <c r="P168" s="190"/>
      <c r="Q168" s="19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230"/>
      <c r="AN168" s="230"/>
      <c r="AO168" s="230"/>
      <c r="AP168" s="230"/>
      <c r="AQ168" s="230"/>
      <c r="AR168" s="230"/>
      <c r="AS168" s="230"/>
      <c r="AT168" s="230"/>
      <c r="AU168" s="230"/>
      <c r="AV168" s="230"/>
      <c r="AX168" s="125">
        <f t="shared" si="72"/>
        <v>2</v>
      </c>
      <c r="AY168" s="125">
        <f t="shared" si="73"/>
        <v>0</v>
      </c>
      <c r="AZ168" s="9"/>
      <c r="BA168" s="15"/>
      <c r="BB168" s="21"/>
      <c r="BC168" s="27"/>
      <c r="BD168" s="33"/>
      <c r="BE168" s="39"/>
      <c r="BF168" s="9"/>
      <c r="BG168" s="15"/>
      <c r="BH168" s="21"/>
      <c r="BI168" s="27"/>
      <c r="BJ168" s="33"/>
      <c r="BK168" s="39"/>
    </row>
    <row r="169" spans="1:63" ht="15.75" thickBot="1">
      <c r="A169" s="1" t="s">
        <v>5</v>
      </c>
      <c r="B169" s="51" t="s">
        <v>338</v>
      </c>
      <c r="C169" s="208" t="s">
        <v>443</v>
      </c>
      <c r="D169" s="6"/>
      <c r="E169" s="126"/>
      <c r="F169" s="126"/>
      <c r="G169" s="72">
        <v>2</v>
      </c>
      <c r="H169" s="72"/>
      <c r="I169" s="125">
        <f t="shared" si="70"/>
        <v>2</v>
      </c>
      <c r="J169" s="80">
        <v>2</v>
      </c>
      <c r="K169" s="125">
        <f t="shared" si="71"/>
        <v>0</v>
      </c>
      <c r="L169" s="190"/>
      <c r="M169" s="190"/>
      <c r="N169" s="190"/>
      <c r="O169" s="186"/>
      <c r="P169" s="190"/>
      <c r="Q169" s="19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230"/>
      <c r="AN169" s="230"/>
      <c r="AO169" s="230"/>
      <c r="AP169" s="230"/>
      <c r="AQ169" s="230"/>
      <c r="AR169" s="230"/>
      <c r="AS169" s="230"/>
      <c r="AT169" s="230"/>
      <c r="AU169" s="230"/>
      <c r="AV169" s="230"/>
      <c r="AX169" s="125">
        <f t="shared" si="72"/>
        <v>2</v>
      </c>
      <c r="AY169" s="125">
        <f t="shared" si="73"/>
        <v>0</v>
      </c>
      <c r="AZ169" s="9"/>
      <c r="BA169" s="15"/>
      <c r="BB169" s="21"/>
      <c r="BC169" s="27"/>
      <c r="BD169" s="33"/>
      <c r="BE169" s="39"/>
      <c r="BF169" s="9"/>
      <c r="BG169" s="15"/>
      <c r="BH169" s="21"/>
      <c r="BI169" s="27"/>
      <c r="BJ169" s="33"/>
      <c r="BK169" s="39"/>
    </row>
    <row r="170" spans="1:63" ht="15.75" thickBot="1">
      <c r="A170" s="1" t="s">
        <v>5</v>
      </c>
      <c r="B170" s="51" t="s">
        <v>339</v>
      </c>
      <c r="C170" s="208" t="s">
        <v>443</v>
      </c>
      <c r="D170" s="6"/>
      <c r="E170" s="126"/>
      <c r="F170" s="126"/>
      <c r="G170" s="72">
        <v>1</v>
      </c>
      <c r="H170" s="72"/>
      <c r="I170" s="125">
        <f t="shared" si="70"/>
        <v>1</v>
      </c>
      <c r="J170" s="80">
        <v>1</v>
      </c>
      <c r="K170" s="125">
        <f t="shared" si="71"/>
        <v>0</v>
      </c>
      <c r="L170" s="190"/>
      <c r="M170" s="190"/>
      <c r="N170" s="190"/>
      <c r="O170" s="186"/>
      <c r="P170" s="190"/>
      <c r="Q170" s="19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230"/>
      <c r="AN170" s="230"/>
      <c r="AO170" s="230"/>
      <c r="AP170" s="230"/>
      <c r="AQ170" s="230"/>
      <c r="AR170" s="230"/>
      <c r="AS170" s="230"/>
      <c r="AT170" s="230"/>
      <c r="AU170" s="230"/>
      <c r="AV170" s="230"/>
      <c r="AX170" s="125">
        <f t="shared" si="72"/>
        <v>1</v>
      </c>
      <c r="AY170" s="125">
        <f t="shared" si="73"/>
        <v>0</v>
      </c>
      <c r="AZ170" s="9"/>
      <c r="BA170" s="15"/>
      <c r="BB170" s="21"/>
      <c r="BC170" s="27"/>
      <c r="BD170" s="33"/>
      <c r="BE170" s="39"/>
      <c r="BF170" s="9"/>
      <c r="BG170" s="15"/>
      <c r="BH170" s="21"/>
      <c r="BI170" s="27"/>
      <c r="BJ170" s="33"/>
      <c r="BK170" s="39"/>
    </row>
    <row r="171" spans="1:63" ht="15.75" thickBot="1">
      <c r="A171" s="1" t="s">
        <v>5</v>
      </c>
      <c r="B171" s="51" t="s">
        <v>340</v>
      </c>
      <c r="C171" s="208" t="s">
        <v>443</v>
      </c>
      <c r="D171" s="6"/>
      <c r="E171" s="126"/>
      <c r="F171" s="126"/>
      <c r="G171" s="72">
        <v>100</v>
      </c>
      <c r="H171" s="72"/>
      <c r="I171" s="125">
        <f t="shared" si="70"/>
        <v>100</v>
      </c>
      <c r="J171" s="80">
        <v>100</v>
      </c>
      <c r="K171" s="125">
        <f t="shared" si="71"/>
        <v>0</v>
      </c>
      <c r="L171" s="190"/>
      <c r="M171" s="190"/>
      <c r="N171" s="190"/>
      <c r="O171" s="186"/>
      <c r="P171" s="190"/>
      <c r="Q171" s="19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230"/>
      <c r="AN171" s="230"/>
      <c r="AO171" s="230"/>
      <c r="AP171" s="230"/>
      <c r="AQ171" s="230"/>
      <c r="AR171" s="230"/>
      <c r="AS171" s="230"/>
      <c r="AT171" s="230"/>
      <c r="AU171" s="230"/>
      <c r="AV171" s="230"/>
      <c r="AX171" s="125">
        <f t="shared" si="72"/>
        <v>100</v>
      </c>
      <c r="AY171" s="125">
        <f t="shared" si="73"/>
        <v>0</v>
      </c>
      <c r="AZ171" s="9"/>
      <c r="BA171" s="15"/>
      <c r="BB171" s="21"/>
      <c r="BC171" s="27"/>
      <c r="BD171" s="33"/>
      <c r="BE171" s="39"/>
      <c r="BF171" s="9"/>
      <c r="BG171" s="15"/>
      <c r="BH171" s="21"/>
      <c r="BI171" s="27"/>
      <c r="BJ171" s="33"/>
      <c r="BK171" s="39"/>
    </row>
    <row r="172" spans="1:63" ht="15.75" thickBot="1">
      <c r="A172" s="1" t="s">
        <v>5</v>
      </c>
      <c r="B172" s="51" t="s">
        <v>341</v>
      </c>
      <c r="C172" s="208" t="s">
        <v>443</v>
      </c>
      <c r="D172" s="6"/>
      <c r="E172" s="126"/>
      <c r="F172" s="126"/>
      <c r="G172" s="72">
        <v>93</v>
      </c>
      <c r="H172" s="72"/>
      <c r="I172" s="125">
        <f t="shared" si="70"/>
        <v>93</v>
      </c>
      <c r="J172" s="80">
        <v>93</v>
      </c>
      <c r="K172" s="125">
        <f t="shared" si="71"/>
        <v>0</v>
      </c>
      <c r="L172" s="190"/>
      <c r="M172" s="190"/>
      <c r="N172" s="190"/>
      <c r="O172" s="186"/>
      <c r="P172" s="190"/>
      <c r="Q172" s="19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230"/>
      <c r="AN172" s="230"/>
      <c r="AO172" s="230"/>
      <c r="AP172" s="230"/>
      <c r="AQ172" s="230"/>
      <c r="AR172" s="230"/>
      <c r="AS172" s="230"/>
      <c r="AT172" s="230"/>
      <c r="AU172" s="230"/>
      <c r="AV172" s="230"/>
      <c r="AX172" s="125">
        <f t="shared" si="72"/>
        <v>93</v>
      </c>
      <c r="AY172" s="125">
        <f t="shared" si="73"/>
        <v>0</v>
      </c>
      <c r="AZ172" s="9"/>
      <c r="BA172" s="15"/>
      <c r="BB172" s="21"/>
      <c r="BC172" s="27"/>
      <c r="BD172" s="33"/>
      <c r="BE172" s="39"/>
      <c r="BF172" s="9"/>
      <c r="BG172" s="15"/>
      <c r="BH172" s="21"/>
      <c r="BI172" s="27"/>
      <c r="BJ172" s="33"/>
      <c r="BK172" s="39"/>
    </row>
    <row r="173" spans="1:63" ht="15.75" thickBot="1">
      <c r="A173" s="1" t="s">
        <v>5</v>
      </c>
      <c r="B173" s="51" t="s">
        <v>342</v>
      </c>
      <c r="C173" s="208" t="s">
        <v>443</v>
      </c>
      <c r="D173" s="6"/>
      <c r="E173" s="126"/>
      <c r="F173" s="126"/>
      <c r="G173" s="72">
        <v>32</v>
      </c>
      <c r="H173" s="72"/>
      <c r="I173" s="125">
        <f t="shared" si="70"/>
        <v>32</v>
      </c>
      <c r="J173" s="80">
        <v>32</v>
      </c>
      <c r="K173" s="125">
        <f t="shared" si="71"/>
        <v>0</v>
      </c>
      <c r="L173" s="190"/>
      <c r="M173" s="190"/>
      <c r="N173" s="190"/>
      <c r="O173" s="186"/>
      <c r="P173" s="190"/>
      <c r="Q173" s="19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230"/>
      <c r="AN173" s="230"/>
      <c r="AO173" s="230"/>
      <c r="AP173" s="230"/>
      <c r="AQ173" s="230"/>
      <c r="AR173" s="230"/>
      <c r="AS173" s="230"/>
      <c r="AT173" s="230"/>
      <c r="AU173" s="230"/>
      <c r="AV173" s="230"/>
      <c r="AX173" s="125">
        <f t="shared" si="72"/>
        <v>32</v>
      </c>
      <c r="AY173" s="125">
        <f t="shared" si="73"/>
        <v>0</v>
      </c>
      <c r="AZ173" s="9"/>
      <c r="BA173" s="15"/>
      <c r="BB173" s="21"/>
      <c r="BC173" s="27"/>
      <c r="BD173" s="33"/>
      <c r="BE173" s="39"/>
      <c r="BF173" s="9"/>
      <c r="BG173" s="15"/>
      <c r="BH173" s="21"/>
      <c r="BI173" s="27"/>
      <c r="BJ173" s="33"/>
      <c r="BK173" s="39"/>
    </row>
    <row r="174" spans="1:63" ht="15.75" thickBot="1">
      <c r="A174" s="1" t="s">
        <v>5</v>
      </c>
      <c r="B174" s="51" t="s">
        <v>343</v>
      </c>
      <c r="C174" s="208" t="s">
        <v>443</v>
      </c>
      <c r="D174" s="6"/>
      <c r="E174" s="126"/>
      <c r="F174" s="126"/>
      <c r="G174" s="72">
        <v>5</v>
      </c>
      <c r="H174" s="72"/>
      <c r="I174" s="125">
        <f t="shared" si="70"/>
        <v>5</v>
      </c>
      <c r="J174" s="80">
        <v>4</v>
      </c>
      <c r="K174" s="125">
        <f t="shared" si="71"/>
        <v>1</v>
      </c>
      <c r="L174" s="190"/>
      <c r="M174" s="190"/>
      <c r="N174" s="190"/>
      <c r="O174" s="186"/>
      <c r="P174" s="190"/>
      <c r="Q174" s="19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230"/>
      <c r="AN174" s="230"/>
      <c r="AO174" s="230"/>
      <c r="AP174" s="230"/>
      <c r="AQ174" s="230"/>
      <c r="AR174" s="230"/>
      <c r="AS174" s="230"/>
      <c r="AT174" s="230"/>
      <c r="AU174" s="230"/>
      <c r="AV174" s="230"/>
      <c r="AX174" s="125">
        <f t="shared" si="72"/>
        <v>5</v>
      </c>
      <c r="AY174" s="125">
        <f t="shared" si="73"/>
        <v>-1</v>
      </c>
      <c r="AZ174" s="9"/>
      <c r="BA174" s="15"/>
      <c r="BB174" s="21"/>
      <c r="BC174" s="27"/>
      <c r="BD174" s="33"/>
      <c r="BE174" s="39"/>
      <c r="BF174" s="9"/>
      <c r="BG174" s="15"/>
      <c r="BH174" s="21"/>
      <c r="BI174" s="27"/>
      <c r="BJ174" s="33"/>
      <c r="BK174" s="39"/>
    </row>
    <row r="175" spans="1:63" ht="15.75" thickBot="1">
      <c r="A175" s="1" t="s">
        <v>5</v>
      </c>
      <c r="B175" s="51" t="s">
        <v>344</v>
      </c>
      <c r="C175" s="208" t="s">
        <v>443</v>
      </c>
      <c r="D175" s="6"/>
      <c r="E175" s="126"/>
      <c r="F175" s="126"/>
      <c r="G175" s="72">
        <v>2</v>
      </c>
      <c r="H175" s="72"/>
      <c r="I175" s="125">
        <f t="shared" si="70"/>
        <v>2</v>
      </c>
      <c r="J175" s="80">
        <v>2</v>
      </c>
      <c r="K175" s="125">
        <f t="shared" si="71"/>
        <v>0</v>
      </c>
      <c r="L175" s="190"/>
      <c r="M175" s="190"/>
      <c r="N175" s="190"/>
      <c r="O175" s="186"/>
      <c r="P175" s="190"/>
      <c r="Q175" s="19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X175" s="125">
        <f t="shared" si="72"/>
        <v>2</v>
      </c>
      <c r="AY175" s="125">
        <f t="shared" si="73"/>
        <v>0</v>
      </c>
      <c r="AZ175" s="9"/>
      <c r="BA175" s="15"/>
      <c r="BB175" s="21"/>
      <c r="BC175" s="27"/>
      <c r="BD175" s="33"/>
      <c r="BE175" s="39"/>
      <c r="BF175" s="9"/>
      <c r="BG175" s="15"/>
      <c r="BH175" s="21"/>
      <c r="BI175" s="27"/>
      <c r="BJ175" s="33"/>
      <c r="BK175" s="39"/>
    </row>
    <row r="176" spans="1:63" ht="15.75" thickBot="1">
      <c r="A176" s="59"/>
      <c r="B176" s="49" t="s">
        <v>346</v>
      </c>
      <c r="C176" s="213"/>
      <c r="D176" s="151"/>
      <c r="E176" s="153"/>
      <c r="F176" s="153"/>
      <c r="G176" s="105"/>
      <c r="H176" s="105"/>
      <c r="I176" s="125">
        <f t="shared" si="70"/>
        <v>0</v>
      </c>
      <c r="J176" s="104"/>
      <c r="K176" s="125">
        <f t="shared" si="71"/>
        <v>0</v>
      </c>
      <c r="L176" s="190"/>
      <c r="M176" s="190"/>
      <c r="N176" s="190"/>
      <c r="O176" s="194"/>
      <c r="P176" s="125"/>
      <c r="Q176" s="125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233"/>
      <c r="AN176" s="233"/>
      <c r="AO176" s="233"/>
      <c r="AP176" s="233"/>
      <c r="AQ176" s="233"/>
      <c r="AR176" s="233"/>
      <c r="AS176" s="233"/>
      <c r="AT176" s="233"/>
      <c r="AU176" s="233"/>
      <c r="AV176" s="233"/>
      <c r="AX176" s="125">
        <f t="shared" si="72"/>
        <v>0</v>
      </c>
      <c r="AY176" s="125">
        <f t="shared" si="73"/>
        <v>0</v>
      </c>
      <c r="AZ176" s="9"/>
      <c r="BA176" s="15"/>
      <c r="BB176" s="21"/>
      <c r="BC176" s="27"/>
      <c r="BD176" s="33"/>
      <c r="BE176" s="39"/>
      <c r="BF176" s="9"/>
      <c r="BG176" s="15"/>
      <c r="BH176" s="21"/>
      <c r="BI176" s="27"/>
      <c r="BJ176" s="33"/>
      <c r="BK176" s="39"/>
    </row>
    <row r="177" spans="1:63" ht="15.75" thickBot="1">
      <c r="A177" s="137" t="s">
        <v>347</v>
      </c>
      <c r="B177" s="51" t="s">
        <v>350</v>
      </c>
      <c r="C177" s="208" t="s">
        <v>437</v>
      </c>
      <c r="D177" s="6"/>
      <c r="E177" s="126"/>
      <c r="F177" s="126"/>
      <c r="G177" s="72">
        <v>22</v>
      </c>
      <c r="H177" s="72"/>
      <c r="I177" s="125">
        <f t="shared" si="70"/>
        <v>22</v>
      </c>
      <c r="J177" s="80">
        <v>22</v>
      </c>
      <c r="K177" s="125">
        <f t="shared" si="71"/>
        <v>0</v>
      </c>
      <c r="L177" s="190"/>
      <c r="M177" s="190"/>
      <c r="N177" s="190"/>
      <c r="O177" s="186"/>
      <c r="P177" s="190"/>
      <c r="Q177" s="19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230"/>
      <c r="AN177" s="230"/>
      <c r="AO177" s="230"/>
      <c r="AP177" s="230"/>
      <c r="AQ177" s="230"/>
      <c r="AR177" s="230"/>
      <c r="AS177" s="230"/>
      <c r="AT177" s="230"/>
      <c r="AU177" s="230"/>
      <c r="AV177" s="230"/>
      <c r="AX177" s="125">
        <f t="shared" si="72"/>
        <v>22</v>
      </c>
      <c r="AY177" s="125">
        <f t="shared" si="73"/>
        <v>0</v>
      </c>
      <c r="AZ177" s="9"/>
      <c r="BA177" s="15"/>
      <c r="BB177" s="21"/>
      <c r="BC177" s="27"/>
      <c r="BD177" s="33"/>
      <c r="BE177" s="39"/>
      <c r="BF177" s="9"/>
      <c r="BG177" s="15"/>
      <c r="BH177" s="21"/>
      <c r="BI177" s="27"/>
      <c r="BJ177" s="33"/>
      <c r="BK177" s="39"/>
    </row>
    <row r="178" spans="1:63" ht="15.75" thickBot="1">
      <c r="A178" s="137" t="s">
        <v>347</v>
      </c>
      <c r="B178" s="51" t="s">
        <v>349</v>
      </c>
      <c r="C178" s="208" t="s">
        <v>437</v>
      </c>
      <c r="D178" s="6"/>
      <c r="E178" s="126"/>
      <c r="F178" s="126"/>
      <c r="G178" s="72">
        <v>13</v>
      </c>
      <c r="H178" s="72"/>
      <c r="I178" s="125">
        <f t="shared" si="70"/>
        <v>13</v>
      </c>
      <c r="J178" s="80">
        <v>13</v>
      </c>
      <c r="K178" s="125">
        <f t="shared" si="71"/>
        <v>0</v>
      </c>
      <c r="L178" s="190"/>
      <c r="M178" s="190"/>
      <c r="N178" s="190"/>
      <c r="O178" s="186"/>
      <c r="P178" s="190"/>
      <c r="Q178" s="19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230"/>
      <c r="AN178" s="230"/>
      <c r="AO178" s="230"/>
      <c r="AP178" s="230"/>
      <c r="AQ178" s="230"/>
      <c r="AR178" s="230"/>
      <c r="AS178" s="230"/>
      <c r="AT178" s="230"/>
      <c r="AU178" s="230"/>
      <c r="AV178" s="230"/>
      <c r="AX178" s="125">
        <f t="shared" si="72"/>
        <v>13</v>
      </c>
      <c r="AY178" s="125">
        <f t="shared" si="73"/>
        <v>0</v>
      </c>
      <c r="AZ178" s="9"/>
      <c r="BA178" s="15"/>
      <c r="BB178" s="21"/>
      <c r="BC178" s="27"/>
      <c r="BD178" s="33"/>
      <c r="BE178" s="39"/>
      <c r="BF178" s="9"/>
      <c r="BG178" s="15"/>
      <c r="BH178" s="21"/>
      <c r="BI178" s="27"/>
      <c r="BJ178" s="33"/>
      <c r="BK178" s="39"/>
    </row>
    <row r="179" spans="1:63" ht="15.75" thickBot="1">
      <c r="A179" s="137" t="s">
        <v>347</v>
      </c>
      <c r="B179" s="51" t="s">
        <v>348</v>
      </c>
      <c r="C179" s="208" t="s">
        <v>437</v>
      </c>
      <c r="D179" s="6"/>
      <c r="E179" s="126"/>
      <c r="F179" s="126"/>
      <c r="G179" s="72">
        <v>5</v>
      </c>
      <c r="H179" s="72"/>
      <c r="I179" s="125">
        <f t="shared" si="70"/>
        <v>5</v>
      </c>
      <c r="J179" s="80">
        <v>5</v>
      </c>
      <c r="K179" s="125">
        <f t="shared" si="71"/>
        <v>0</v>
      </c>
      <c r="L179" s="190"/>
      <c r="M179" s="190"/>
      <c r="N179" s="190"/>
      <c r="O179" s="186"/>
      <c r="P179" s="190"/>
      <c r="Q179" s="19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230"/>
      <c r="AN179" s="230"/>
      <c r="AO179" s="230"/>
      <c r="AP179" s="230"/>
      <c r="AQ179" s="230"/>
      <c r="AR179" s="230"/>
      <c r="AS179" s="230"/>
      <c r="AT179" s="230"/>
      <c r="AU179" s="230"/>
      <c r="AV179" s="230"/>
      <c r="AX179" s="125">
        <f t="shared" si="72"/>
        <v>5</v>
      </c>
      <c r="AY179" s="125">
        <f t="shared" si="73"/>
        <v>0</v>
      </c>
      <c r="AZ179" s="9"/>
      <c r="BA179" s="15"/>
      <c r="BB179" s="21"/>
      <c r="BC179" s="27"/>
      <c r="BD179" s="33"/>
      <c r="BE179" s="39"/>
      <c r="BF179" s="9"/>
      <c r="BG179" s="15"/>
      <c r="BH179" s="21"/>
      <c r="BI179" s="27"/>
      <c r="BJ179" s="33"/>
      <c r="BK179" s="39"/>
    </row>
    <row r="180" spans="1:63" ht="15.75" thickBot="1">
      <c r="A180" s="137" t="s">
        <v>347</v>
      </c>
      <c r="B180" s="51" t="s">
        <v>352</v>
      </c>
      <c r="C180" s="208" t="s">
        <v>437</v>
      </c>
      <c r="D180" s="6"/>
      <c r="E180" s="126"/>
      <c r="F180" s="126"/>
      <c r="G180" s="72">
        <v>2</v>
      </c>
      <c r="H180" s="72"/>
      <c r="I180" s="125">
        <f t="shared" si="70"/>
        <v>2</v>
      </c>
      <c r="J180" s="80">
        <v>2</v>
      </c>
      <c r="K180" s="125">
        <f t="shared" si="71"/>
        <v>0</v>
      </c>
      <c r="L180" s="190"/>
      <c r="M180" s="190"/>
      <c r="N180" s="190"/>
      <c r="O180" s="186"/>
      <c r="P180" s="190"/>
      <c r="Q180" s="19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230"/>
      <c r="AN180" s="230"/>
      <c r="AO180" s="230"/>
      <c r="AP180" s="230"/>
      <c r="AQ180" s="230"/>
      <c r="AR180" s="230"/>
      <c r="AS180" s="230"/>
      <c r="AT180" s="230"/>
      <c r="AU180" s="230"/>
      <c r="AV180" s="230"/>
      <c r="AX180" s="125">
        <f t="shared" si="72"/>
        <v>2</v>
      </c>
      <c r="AY180" s="125">
        <f t="shared" si="73"/>
        <v>0</v>
      </c>
      <c r="AZ180" s="9"/>
      <c r="BA180" s="15"/>
      <c r="BB180" s="21"/>
      <c r="BC180" s="27"/>
      <c r="BD180" s="33"/>
      <c r="BE180" s="39"/>
      <c r="BF180" s="9"/>
      <c r="BG180" s="15"/>
      <c r="BH180" s="21"/>
      <c r="BI180" s="27"/>
      <c r="BJ180" s="33"/>
      <c r="BK180" s="39"/>
    </row>
    <row r="181" spans="1:63" ht="15.75" thickBot="1">
      <c r="A181" s="137" t="s">
        <v>347</v>
      </c>
      <c r="B181" s="51" t="s">
        <v>351</v>
      </c>
      <c r="C181" s="208" t="s">
        <v>437</v>
      </c>
      <c r="D181" s="6"/>
      <c r="E181" s="126"/>
      <c r="F181" s="126"/>
      <c r="G181" s="72">
        <v>2</v>
      </c>
      <c r="H181" s="72"/>
      <c r="I181" s="125">
        <f t="shared" si="70"/>
        <v>2</v>
      </c>
      <c r="J181" s="80">
        <v>2</v>
      </c>
      <c r="K181" s="125">
        <f t="shared" si="71"/>
        <v>0</v>
      </c>
      <c r="L181" s="190"/>
      <c r="M181" s="190"/>
      <c r="N181" s="190"/>
      <c r="O181" s="186"/>
      <c r="P181" s="190"/>
      <c r="Q181" s="19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230"/>
      <c r="AN181" s="230"/>
      <c r="AO181" s="230"/>
      <c r="AP181" s="230"/>
      <c r="AQ181" s="230"/>
      <c r="AR181" s="230"/>
      <c r="AS181" s="230"/>
      <c r="AT181" s="230"/>
      <c r="AU181" s="230"/>
      <c r="AV181" s="230"/>
      <c r="AX181" s="125">
        <f t="shared" si="72"/>
        <v>2</v>
      </c>
      <c r="AY181" s="125">
        <f t="shared" si="73"/>
        <v>0</v>
      </c>
      <c r="AZ181" s="9"/>
      <c r="BA181" s="15"/>
      <c r="BB181" s="21"/>
      <c r="BC181" s="27"/>
      <c r="BD181" s="33"/>
      <c r="BE181" s="39"/>
      <c r="BF181" s="9"/>
      <c r="BG181" s="15"/>
      <c r="BH181" s="21"/>
      <c r="BI181" s="27"/>
      <c r="BJ181" s="33"/>
      <c r="BK181" s="39"/>
    </row>
    <row r="182" spans="1:63" ht="15.75" thickBot="1">
      <c r="A182" s="137" t="s">
        <v>347</v>
      </c>
      <c r="B182" s="51" t="s">
        <v>353</v>
      </c>
      <c r="C182" s="208" t="s">
        <v>437</v>
      </c>
      <c r="D182" s="6"/>
      <c r="E182" s="126"/>
      <c r="F182" s="126"/>
      <c r="G182" s="72">
        <v>6</v>
      </c>
      <c r="H182" s="72"/>
      <c r="I182" s="125">
        <f t="shared" si="70"/>
        <v>6</v>
      </c>
      <c r="J182" s="80">
        <v>6</v>
      </c>
      <c r="K182" s="125">
        <f t="shared" si="71"/>
        <v>0</v>
      </c>
      <c r="L182" s="190"/>
      <c r="M182" s="190"/>
      <c r="N182" s="190"/>
      <c r="O182" s="186"/>
      <c r="P182" s="190"/>
      <c r="Q182" s="19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230"/>
      <c r="AN182" s="230"/>
      <c r="AO182" s="230"/>
      <c r="AP182" s="230"/>
      <c r="AQ182" s="230"/>
      <c r="AR182" s="230"/>
      <c r="AS182" s="230"/>
      <c r="AT182" s="230"/>
      <c r="AU182" s="230"/>
      <c r="AV182" s="230"/>
      <c r="AX182" s="125">
        <f t="shared" si="72"/>
        <v>6</v>
      </c>
      <c r="AY182" s="125">
        <f t="shared" si="73"/>
        <v>0</v>
      </c>
      <c r="AZ182" s="9"/>
      <c r="BA182" s="15"/>
      <c r="BB182" s="21"/>
      <c r="BC182" s="27"/>
      <c r="BD182" s="33"/>
      <c r="BE182" s="39"/>
      <c r="BF182" s="9"/>
      <c r="BG182" s="15"/>
      <c r="BH182" s="21"/>
      <c r="BI182" s="27"/>
      <c r="BJ182" s="33"/>
      <c r="BK182" s="39"/>
    </row>
    <row r="183" spans="1:63" ht="15.75" thickBot="1">
      <c r="A183" s="137" t="s">
        <v>347</v>
      </c>
      <c r="B183" s="51" t="s">
        <v>354</v>
      </c>
      <c r="C183" s="208" t="s">
        <v>437</v>
      </c>
      <c r="D183" s="6"/>
      <c r="E183" s="126"/>
      <c r="F183" s="126"/>
      <c r="G183" s="72">
        <v>10</v>
      </c>
      <c r="H183" s="72"/>
      <c r="I183" s="125">
        <f t="shared" si="70"/>
        <v>10</v>
      </c>
      <c r="J183" s="80">
        <v>7</v>
      </c>
      <c r="K183" s="125">
        <f t="shared" si="71"/>
        <v>3</v>
      </c>
      <c r="L183" s="190"/>
      <c r="M183" s="190"/>
      <c r="N183" s="190"/>
      <c r="O183" s="186"/>
      <c r="P183" s="190"/>
      <c r="Q183" s="19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230"/>
      <c r="AN183" s="230"/>
      <c r="AO183" s="230"/>
      <c r="AP183" s="230"/>
      <c r="AQ183" s="230"/>
      <c r="AR183" s="230"/>
      <c r="AS183" s="230"/>
      <c r="AT183" s="230"/>
      <c r="AU183" s="230"/>
      <c r="AV183" s="230"/>
      <c r="AX183" s="125">
        <f t="shared" si="72"/>
        <v>10</v>
      </c>
      <c r="AY183" s="125">
        <f t="shared" si="73"/>
        <v>-3</v>
      </c>
      <c r="AZ183" s="9"/>
      <c r="BA183" s="15"/>
      <c r="BB183" s="21"/>
      <c r="BC183" s="27"/>
      <c r="BD183" s="33"/>
      <c r="BE183" s="39"/>
      <c r="BF183" s="9"/>
      <c r="BG183" s="15"/>
      <c r="BH183" s="21"/>
      <c r="BI183" s="27"/>
      <c r="BJ183" s="33"/>
      <c r="BK183" s="39"/>
    </row>
    <row r="184" spans="1:63" ht="15.75" thickBot="1">
      <c r="A184" s="137" t="s">
        <v>347</v>
      </c>
      <c r="B184" s="51" t="s">
        <v>355</v>
      </c>
      <c r="C184" s="208" t="s">
        <v>437</v>
      </c>
      <c r="D184" s="6"/>
      <c r="E184" s="126"/>
      <c r="F184" s="126"/>
      <c r="G184" s="72">
        <v>1</v>
      </c>
      <c r="H184" s="72"/>
      <c r="I184" s="125">
        <f t="shared" si="70"/>
        <v>1</v>
      </c>
      <c r="J184" s="80">
        <v>1</v>
      </c>
      <c r="K184" s="125">
        <f t="shared" si="71"/>
        <v>0</v>
      </c>
      <c r="L184" s="190"/>
      <c r="M184" s="190"/>
      <c r="N184" s="190"/>
      <c r="O184" s="186"/>
      <c r="P184" s="190"/>
      <c r="Q184" s="19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230"/>
      <c r="AN184" s="230"/>
      <c r="AO184" s="230"/>
      <c r="AP184" s="230"/>
      <c r="AQ184" s="230"/>
      <c r="AR184" s="230"/>
      <c r="AS184" s="230"/>
      <c r="AT184" s="230"/>
      <c r="AU184" s="230"/>
      <c r="AV184" s="230"/>
      <c r="AX184" s="125">
        <f t="shared" si="72"/>
        <v>1</v>
      </c>
      <c r="AY184" s="125">
        <f t="shared" si="73"/>
        <v>0</v>
      </c>
      <c r="AZ184" s="9"/>
      <c r="BA184" s="15"/>
      <c r="BB184" s="21"/>
      <c r="BC184" s="27"/>
      <c r="BD184" s="33"/>
      <c r="BE184" s="39"/>
      <c r="BF184" s="9"/>
      <c r="BG184" s="15"/>
      <c r="BH184" s="21"/>
      <c r="BI184" s="27"/>
      <c r="BJ184" s="33"/>
      <c r="BK184" s="39"/>
    </row>
    <row r="185" spans="1:63" ht="15.75" thickBot="1">
      <c r="A185" s="137" t="s">
        <v>347</v>
      </c>
      <c r="B185" s="51" t="s">
        <v>356</v>
      </c>
      <c r="C185" s="208" t="s">
        <v>437</v>
      </c>
      <c r="D185" s="6"/>
      <c r="E185" s="126"/>
      <c r="F185" s="126"/>
      <c r="G185" s="72">
        <v>1</v>
      </c>
      <c r="H185" s="72"/>
      <c r="I185" s="125">
        <f t="shared" si="70"/>
        <v>1</v>
      </c>
      <c r="J185" s="80">
        <v>1</v>
      </c>
      <c r="K185" s="125">
        <f t="shared" si="71"/>
        <v>0</v>
      </c>
      <c r="L185" s="190"/>
      <c r="M185" s="190"/>
      <c r="N185" s="190"/>
      <c r="O185" s="186"/>
      <c r="P185" s="190"/>
      <c r="Q185" s="19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230"/>
      <c r="AN185" s="230"/>
      <c r="AO185" s="230"/>
      <c r="AP185" s="230"/>
      <c r="AQ185" s="230"/>
      <c r="AR185" s="230"/>
      <c r="AS185" s="230"/>
      <c r="AT185" s="230"/>
      <c r="AU185" s="230"/>
      <c r="AV185" s="230"/>
      <c r="AX185" s="125">
        <f t="shared" si="72"/>
        <v>1</v>
      </c>
      <c r="AY185" s="125">
        <f t="shared" si="73"/>
        <v>0</v>
      </c>
      <c r="AZ185" s="9"/>
      <c r="BA185" s="15"/>
      <c r="BB185" s="21"/>
      <c r="BC185" s="27"/>
      <c r="BD185" s="33"/>
      <c r="BE185" s="39"/>
      <c r="BF185" s="9"/>
      <c r="BG185" s="15"/>
      <c r="BH185" s="21"/>
      <c r="BI185" s="27"/>
      <c r="BJ185" s="33"/>
      <c r="BK185" s="39"/>
    </row>
    <row r="186" spans="1:63" ht="15.75" thickBot="1">
      <c r="A186" s="138" t="s">
        <v>347</v>
      </c>
      <c r="B186" s="51" t="s">
        <v>357</v>
      </c>
      <c r="C186" s="208" t="s">
        <v>437</v>
      </c>
      <c r="D186" s="6"/>
      <c r="E186" s="126"/>
      <c r="F186" s="126"/>
      <c r="G186" s="72">
        <v>1</v>
      </c>
      <c r="H186" s="72"/>
      <c r="I186" s="125">
        <f t="shared" si="70"/>
        <v>1</v>
      </c>
      <c r="J186" s="80">
        <v>1</v>
      </c>
      <c r="K186" s="125">
        <f t="shared" si="71"/>
        <v>0</v>
      </c>
      <c r="L186" s="190"/>
      <c r="M186" s="190"/>
      <c r="N186" s="190"/>
      <c r="O186" s="186"/>
      <c r="P186" s="190"/>
      <c r="Q186" s="19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230"/>
      <c r="AN186" s="230"/>
      <c r="AO186" s="230"/>
      <c r="AP186" s="230"/>
      <c r="AQ186" s="230"/>
      <c r="AR186" s="230"/>
      <c r="AS186" s="230"/>
      <c r="AT186" s="230"/>
      <c r="AU186" s="230"/>
      <c r="AV186" s="230"/>
      <c r="AX186" s="125">
        <f t="shared" si="72"/>
        <v>1</v>
      </c>
      <c r="AY186" s="125">
        <f t="shared" si="73"/>
        <v>0</v>
      </c>
      <c r="AZ186" s="9"/>
      <c r="BA186" s="15"/>
      <c r="BB186" s="21"/>
      <c r="BC186" s="27"/>
      <c r="BD186" s="33"/>
      <c r="BE186" s="39"/>
      <c r="BF186" s="9"/>
      <c r="BG186" s="15"/>
      <c r="BH186" s="21"/>
      <c r="BI186" s="27"/>
      <c r="BJ186" s="33"/>
      <c r="BK186" s="39"/>
    </row>
    <row r="187" spans="1:63" ht="15.75" thickBot="1">
      <c r="A187" s="138" t="s">
        <v>347</v>
      </c>
      <c r="B187" s="51" t="s">
        <v>358</v>
      </c>
      <c r="C187" s="208" t="s">
        <v>437</v>
      </c>
      <c r="D187" s="6"/>
      <c r="E187" s="126"/>
      <c r="F187" s="126"/>
      <c r="G187" s="72">
        <v>4</v>
      </c>
      <c r="H187" s="72"/>
      <c r="I187" s="125">
        <f t="shared" si="70"/>
        <v>4</v>
      </c>
      <c r="J187" s="80">
        <v>4</v>
      </c>
      <c r="K187" s="125">
        <f t="shared" si="71"/>
        <v>0</v>
      </c>
      <c r="L187" s="190"/>
      <c r="M187" s="190"/>
      <c r="N187" s="190"/>
      <c r="O187" s="186"/>
      <c r="P187" s="190"/>
      <c r="Q187" s="19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230"/>
      <c r="AN187" s="230"/>
      <c r="AO187" s="230"/>
      <c r="AP187" s="230"/>
      <c r="AQ187" s="230">
        <v>1</v>
      </c>
      <c r="AR187" s="230"/>
      <c r="AS187" s="230"/>
      <c r="AT187" s="230"/>
      <c r="AU187" s="230"/>
      <c r="AV187" s="230"/>
      <c r="AX187" s="125">
        <f t="shared" si="72"/>
        <v>3</v>
      </c>
      <c r="AY187" s="125">
        <f t="shared" si="73"/>
        <v>1</v>
      </c>
      <c r="AZ187" s="9"/>
      <c r="BA187" s="15"/>
      <c r="BB187" s="21"/>
      <c r="BC187" s="27"/>
      <c r="BD187" s="33"/>
      <c r="BE187" s="39"/>
      <c r="BF187" s="9"/>
      <c r="BG187" s="15"/>
      <c r="BH187" s="21"/>
      <c r="BI187" s="27"/>
      <c r="BJ187" s="33"/>
      <c r="BK187" s="39"/>
    </row>
    <row r="188" spans="1:63" ht="15.75" thickBot="1">
      <c r="A188" s="138" t="s">
        <v>347</v>
      </c>
      <c r="B188" s="51" t="s">
        <v>359</v>
      </c>
      <c r="C188" s="208" t="s">
        <v>437</v>
      </c>
      <c r="D188" s="6"/>
      <c r="E188" s="126"/>
      <c r="F188" s="126"/>
      <c r="G188" s="72">
        <v>6</v>
      </c>
      <c r="H188" s="72"/>
      <c r="I188" s="125">
        <f t="shared" si="70"/>
        <v>6</v>
      </c>
      <c r="J188" s="80">
        <v>5</v>
      </c>
      <c r="K188" s="125">
        <f t="shared" si="71"/>
        <v>1</v>
      </c>
      <c r="L188" s="190"/>
      <c r="M188" s="190"/>
      <c r="N188" s="190"/>
      <c r="O188" s="186"/>
      <c r="P188" s="190"/>
      <c r="Q188" s="19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230"/>
      <c r="AN188" s="230"/>
      <c r="AO188" s="230"/>
      <c r="AP188" s="230"/>
      <c r="AQ188" s="230"/>
      <c r="AR188" s="230"/>
      <c r="AS188" s="230"/>
      <c r="AT188" s="230"/>
      <c r="AU188" s="230"/>
      <c r="AV188" s="230"/>
      <c r="AX188" s="125">
        <f t="shared" si="72"/>
        <v>6</v>
      </c>
      <c r="AY188" s="125">
        <f t="shared" si="73"/>
        <v>-1</v>
      </c>
      <c r="AZ188" s="9"/>
      <c r="BA188" s="15"/>
      <c r="BB188" s="21"/>
      <c r="BC188" s="27"/>
      <c r="BD188" s="33"/>
      <c r="BE188" s="39"/>
      <c r="BF188" s="9"/>
      <c r="BG188" s="15"/>
      <c r="BH188" s="21"/>
      <c r="BI188" s="27"/>
      <c r="BJ188" s="33"/>
      <c r="BK188" s="39"/>
    </row>
    <row r="189" spans="1:63" ht="15.75" thickBot="1">
      <c r="A189" s="138" t="s">
        <v>347</v>
      </c>
      <c r="B189" s="51" t="s">
        <v>360</v>
      </c>
      <c r="C189" s="208" t="s">
        <v>437</v>
      </c>
      <c r="D189" s="6"/>
      <c r="E189" s="126"/>
      <c r="F189" s="126"/>
      <c r="G189" s="72">
        <v>4</v>
      </c>
      <c r="H189" s="72"/>
      <c r="I189" s="125">
        <f t="shared" si="70"/>
        <v>4</v>
      </c>
      <c r="J189" s="80">
        <v>4</v>
      </c>
      <c r="K189" s="125">
        <f t="shared" si="71"/>
        <v>0</v>
      </c>
      <c r="L189" s="190"/>
      <c r="M189" s="190"/>
      <c r="N189" s="190"/>
      <c r="O189" s="186"/>
      <c r="P189" s="190"/>
      <c r="Q189" s="19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230"/>
      <c r="AN189" s="230"/>
      <c r="AO189" s="230"/>
      <c r="AP189" s="230"/>
      <c r="AQ189" s="230"/>
      <c r="AR189" s="230"/>
      <c r="AS189" s="230"/>
      <c r="AT189" s="230"/>
      <c r="AU189" s="230"/>
      <c r="AV189" s="230"/>
      <c r="AX189" s="125">
        <f t="shared" si="72"/>
        <v>4</v>
      </c>
      <c r="AY189" s="125">
        <f t="shared" si="73"/>
        <v>0</v>
      </c>
      <c r="AZ189" s="9"/>
      <c r="BA189" s="15"/>
      <c r="BB189" s="21"/>
      <c r="BC189" s="27"/>
      <c r="BD189" s="33"/>
      <c r="BE189" s="39"/>
      <c r="BF189" s="9"/>
      <c r="BG189" s="15"/>
      <c r="BH189" s="21"/>
      <c r="BI189" s="27"/>
      <c r="BJ189" s="33"/>
      <c r="BK189" s="39"/>
    </row>
    <row r="190" spans="1:63" ht="15.75" thickBot="1">
      <c r="A190" s="59"/>
      <c r="B190" s="81" t="s">
        <v>345</v>
      </c>
      <c r="C190" s="217"/>
      <c r="D190" s="151"/>
      <c r="E190" s="153"/>
      <c r="F190" s="153"/>
      <c r="G190" s="105"/>
      <c r="H190" s="105"/>
      <c r="I190" s="125">
        <f t="shared" si="70"/>
        <v>0</v>
      </c>
      <c r="J190" s="105"/>
      <c r="K190" s="125">
        <f t="shared" si="71"/>
        <v>0</v>
      </c>
      <c r="L190" s="190"/>
      <c r="M190" s="190"/>
      <c r="N190" s="190"/>
      <c r="O190" s="194"/>
      <c r="P190" s="125"/>
      <c r="Q190" s="12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235"/>
      <c r="AN190" s="235"/>
      <c r="AO190" s="235"/>
      <c r="AP190" s="235"/>
      <c r="AQ190" s="235"/>
      <c r="AR190" s="235"/>
      <c r="AS190" s="235"/>
      <c r="AT190" s="235"/>
      <c r="AU190" s="235"/>
      <c r="AV190" s="235"/>
      <c r="AX190" s="125">
        <f t="shared" si="72"/>
        <v>0</v>
      </c>
      <c r="AY190" s="125">
        <f t="shared" si="73"/>
        <v>0</v>
      </c>
      <c r="AZ190" s="9"/>
      <c r="BA190" s="15"/>
      <c r="BB190" s="21"/>
      <c r="BC190" s="27"/>
      <c r="BD190" s="33"/>
      <c r="BE190" s="39"/>
      <c r="BF190" s="9"/>
      <c r="BG190" s="15"/>
      <c r="BH190" s="21"/>
      <c r="BI190" s="27"/>
      <c r="BJ190" s="33"/>
      <c r="BK190" s="39"/>
    </row>
    <row r="191" spans="1:63" ht="15.75" thickBot="1">
      <c r="A191" s="129" t="s">
        <v>249</v>
      </c>
      <c r="B191" s="54" t="s">
        <v>242</v>
      </c>
      <c r="C191" s="209" t="s">
        <v>436</v>
      </c>
      <c r="D191" s="6"/>
      <c r="E191" s="126"/>
      <c r="F191" s="126"/>
      <c r="G191" s="72">
        <v>1</v>
      </c>
      <c r="H191" s="72"/>
      <c r="I191" s="125">
        <f t="shared" ref="I191:I255" si="77">SUM(D191:H191)</f>
        <v>1</v>
      </c>
      <c r="J191" s="91">
        <v>1</v>
      </c>
      <c r="K191" s="125">
        <f t="shared" ref="K191:K255" si="78">I191-J191</f>
        <v>0</v>
      </c>
      <c r="L191" s="190"/>
      <c r="M191" s="190"/>
      <c r="N191" s="190"/>
      <c r="O191" s="186"/>
      <c r="P191" s="190"/>
      <c r="Q191" s="190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229"/>
      <c r="AN191" s="229"/>
      <c r="AO191" s="229"/>
      <c r="AP191" s="229"/>
      <c r="AQ191" s="229"/>
      <c r="AR191" s="229"/>
      <c r="AS191" s="229"/>
      <c r="AT191" s="229"/>
      <c r="AU191" s="229"/>
      <c r="AV191" s="229"/>
      <c r="AX191" s="125">
        <f t="shared" si="72"/>
        <v>1</v>
      </c>
      <c r="AY191" s="125">
        <f t="shared" si="73"/>
        <v>0</v>
      </c>
      <c r="AZ191" s="9"/>
      <c r="BA191" s="15"/>
      <c r="BB191" s="21"/>
      <c r="BC191" s="27"/>
      <c r="BD191" s="33"/>
      <c r="BE191" s="39"/>
      <c r="BF191" s="9"/>
      <c r="BG191" s="15"/>
      <c r="BH191" s="21"/>
      <c r="BI191" s="27"/>
      <c r="BJ191" s="33"/>
      <c r="BK191" s="39"/>
    </row>
    <row r="192" spans="1:63" ht="15.75" thickBot="1">
      <c r="A192" s="129" t="s">
        <v>249</v>
      </c>
      <c r="B192" s="54" t="s">
        <v>243</v>
      </c>
      <c r="C192" s="209" t="s">
        <v>436</v>
      </c>
      <c r="D192" s="6"/>
      <c r="E192" s="126"/>
      <c r="F192" s="126"/>
      <c r="G192" s="72">
        <v>2</v>
      </c>
      <c r="H192" s="72"/>
      <c r="I192" s="125">
        <f t="shared" si="77"/>
        <v>2</v>
      </c>
      <c r="J192" s="91">
        <v>2</v>
      </c>
      <c r="K192" s="125">
        <f t="shared" si="78"/>
        <v>0</v>
      </c>
      <c r="L192" s="190"/>
      <c r="M192" s="190"/>
      <c r="N192" s="190"/>
      <c r="O192" s="186"/>
      <c r="P192" s="190"/>
      <c r="Q192" s="190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229"/>
      <c r="AN192" s="229"/>
      <c r="AO192" s="229"/>
      <c r="AP192" s="229"/>
      <c r="AQ192" s="229"/>
      <c r="AR192" s="229"/>
      <c r="AS192" s="229"/>
      <c r="AT192" s="229"/>
      <c r="AU192" s="229"/>
      <c r="AV192" s="229"/>
      <c r="AX192" s="125">
        <f t="shared" si="72"/>
        <v>2</v>
      </c>
      <c r="AY192" s="125">
        <f t="shared" si="73"/>
        <v>0</v>
      </c>
      <c r="AZ192" s="9"/>
      <c r="BA192" s="15"/>
      <c r="BB192" s="21"/>
      <c r="BC192" s="27"/>
      <c r="BD192" s="33"/>
      <c r="BE192" s="39"/>
      <c r="BF192" s="9"/>
      <c r="BG192" s="15"/>
      <c r="BH192" s="21"/>
      <c r="BI192" s="27"/>
      <c r="BJ192" s="33"/>
      <c r="BK192" s="39"/>
    </row>
    <row r="193" spans="1:63" ht="15.75" thickBot="1">
      <c r="A193" s="129" t="s">
        <v>249</v>
      </c>
      <c r="B193" s="54" t="s">
        <v>244</v>
      </c>
      <c r="C193" s="209" t="s">
        <v>436</v>
      </c>
      <c r="D193" s="6"/>
      <c r="E193" s="126"/>
      <c r="F193" s="126"/>
      <c r="G193" s="72">
        <v>2</v>
      </c>
      <c r="H193" s="72"/>
      <c r="I193" s="125">
        <f t="shared" si="77"/>
        <v>2</v>
      </c>
      <c r="J193" s="91">
        <v>2</v>
      </c>
      <c r="K193" s="125">
        <f t="shared" si="78"/>
        <v>0</v>
      </c>
      <c r="L193" s="190"/>
      <c r="M193" s="190"/>
      <c r="N193" s="190"/>
      <c r="O193" s="186"/>
      <c r="P193" s="190"/>
      <c r="Q193" s="190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229"/>
      <c r="AN193" s="229"/>
      <c r="AO193" s="229"/>
      <c r="AP193" s="229"/>
      <c r="AQ193" s="229"/>
      <c r="AR193" s="229"/>
      <c r="AS193" s="229"/>
      <c r="AT193" s="229"/>
      <c r="AU193" s="229"/>
      <c r="AV193" s="229"/>
      <c r="AX193" s="125">
        <f t="shared" si="72"/>
        <v>2</v>
      </c>
      <c r="AY193" s="125">
        <f t="shared" si="73"/>
        <v>0</v>
      </c>
      <c r="AZ193" s="9"/>
      <c r="BA193" s="15"/>
      <c r="BB193" s="21"/>
      <c r="BC193" s="27"/>
      <c r="BD193" s="33"/>
      <c r="BE193" s="39"/>
      <c r="BF193" s="9"/>
      <c r="BG193" s="15"/>
      <c r="BH193" s="21"/>
      <c r="BI193" s="27"/>
      <c r="BJ193" s="33"/>
      <c r="BK193" s="39"/>
    </row>
    <row r="194" spans="1:63" ht="15.75" thickBot="1">
      <c r="A194" s="129" t="s">
        <v>249</v>
      </c>
      <c r="B194" s="54" t="s">
        <v>245</v>
      </c>
      <c r="C194" s="209" t="s">
        <v>436</v>
      </c>
      <c r="D194" s="6"/>
      <c r="E194" s="126"/>
      <c r="F194" s="126"/>
      <c r="G194" s="72">
        <v>5</v>
      </c>
      <c r="H194" s="72"/>
      <c r="I194" s="125">
        <f t="shared" si="77"/>
        <v>5</v>
      </c>
      <c r="J194" s="91">
        <v>5</v>
      </c>
      <c r="K194" s="125">
        <f t="shared" si="78"/>
        <v>0</v>
      </c>
      <c r="L194" s="190"/>
      <c r="M194" s="190"/>
      <c r="N194" s="190"/>
      <c r="O194" s="186"/>
      <c r="P194" s="190"/>
      <c r="Q194" s="190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229"/>
      <c r="AN194" s="229"/>
      <c r="AO194" s="229"/>
      <c r="AP194" s="229"/>
      <c r="AQ194" s="229"/>
      <c r="AR194" s="229"/>
      <c r="AS194" s="229"/>
      <c r="AT194" s="229"/>
      <c r="AU194" s="229"/>
      <c r="AV194" s="229"/>
      <c r="AX194" s="125">
        <f t="shared" si="72"/>
        <v>5</v>
      </c>
      <c r="AY194" s="125">
        <f t="shared" si="73"/>
        <v>0</v>
      </c>
      <c r="AZ194" s="9"/>
      <c r="BA194" s="15"/>
      <c r="BB194" s="21"/>
      <c r="BC194" s="27"/>
      <c r="BD194" s="33"/>
      <c r="BE194" s="39"/>
      <c r="BF194" s="9"/>
      <c r="BG194" s="15"/>
      <c r="BH194" s="21"/>
      <c r="BI194" s="27"/>
      <c r="BJ194" s="33"/>
      <c r="BK194" s="39"/>
    </row>
    <row r="195" spans="1:63" ht="15.75" thickBot="1">
      <c r="A195" s="129" t="s">
        <v>249</v>
      </c>
      <c r="B195" s="54" t="s">
        <v>246</v>
      </c>
      <c r="C195" s="209" t="s">
        <v>436</v>
      </c>
      <c r="D195" s="6"/>
      <c r="E195" s="126"/>
      <c r="F195" s="126"/>
      <c r="G195" s="72">
        <v>7</v>
      </c>
      <c r="H195" s="72"/>
      <c r="I195" s="125">
        <f t="shared" si="77"/>
        <v>7</v>
      </c>
      <c r="J195" s="91">
        <v>3</v>
      </c>
      <c r="K195" s="125">
        <f t="shared" si="78"/>
        <v>4</v>
      </c>
      <c r="L195" s="190"/>
      <c r="M195" s="190"/>
      <c r="N195" s="190"/>
      <c r="O195" s="186"/>
      <c r="P195" s="190"/>
      <c r="Q195" s="190"/>
      <c r="R195" s="91"/>
      <c r="S195" s="91"/>
      <c r="T195" s="91"/>
      <c r="U195" s="91"/>
      <c r="V195" s="91"/>
      <c r="W195" s="91"/>
      <c r="X195" s="91">
        <v>4</v>
      </c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229"/>
      <c r="AN195" s="229"/>
      <c r="AO195" s="229"/>
      <c r="AP195" s="229"/>
      <c r="AQ195" s="229"/>
      <c r="AR195" s="229"/>
      <c r="AS195" s="229"/>
      <c r="AT195" s="229"/>
      <c r="AU195" s="229"/>
      <c r="AV195" s="229"/>
      <c r="AX195" s="125">
        <f t="shared" ref="AX195:AX258" si="79">I195-SUM(L195:AV195)</f>
        <v>3</v>
      </c>
      <c r="AY195" s="125">
        <f t="shared" ref="AY195:AY258" si="80">J195-AX195</f>
        <v>0</v>
      </c>
      <c r="AZ195" s="9"/>
      <c r="BA195" s="15"/>
      <c r="BB195" s="21"/>
      <c r="BC195" s="27"/>
      <c r="BD195" s="33"/>
      <c r="BE195" s="39"/>
      <c r="BF195" s="9"/>
      <c r="BG195" s="15"/>
      <c r="BH195" s="21"/>
      <c r="BI195" s="27"/>
      <c r="BJ195" s="33"/>
      <c r="BK195" s="39"/>
    </row>
    <row r="196" spans="1:63" ht="15.75" thickBot="1">
      <c r="A196" s="129" t="s">
        <v>249</v>
      </c>
      <c r="B196" s="54" t="s">
        <v>247</v>
      </c>
      <c r="C196" s="209" t="s">
        <v>436</v>
      </c>
      <c r="D196" s="6"/>
      <c r="E196" s="126"/>
      <c r="F196" s="126"/>
      <c r="G196" s="141">
        <v>1</v>
      </c>
      <c r="H196" s="72"/>
      <c r="I196" s="125">
        <f t="shared" si="77"/>
        <v>1</v>
      </c>
      <c r="J196" s="91">
        <v>1</v>
      </c>
      <c r="K196" s="125">
        <f t="shared" si="78"/>
        <v>0</v>
      </c>
      <c r="L196" s="190"/>
      <c r="M196" s="190"/>
      <c r="N196" s="190"/>
      <c r="O196" s="186"/>
      <c r="P196" s="190"/>
      <c r="Q196" s="190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229"/>
      <c r="AN196" s="229"/>
      <c r="AO196" s="229"/>
      <c r="AP196" s="229"/>
      <c r="AQ196" s="229"/>
      <c r="AR196" s="229"/>
      <c r="AS196" s="229"/>
      <c r="AT196" s="229"/>
      <c r="AU196" s="229"/>
      <c r="AV196" s="229"/>
      <c r="AX196" s="125">
        <f t="shared" si="79"/>
        <v>1</v>
      </c>
      <c r="AY196" s="125">
        <f t="shared" si="80"/>
        <v>0</v>
      </c>
      <c r="AZ196" s="9"/>
      <c r="BA196" s="15"/>
      <c r="BB196" s="21"/>
      <c r="BC196" s="27"/>
      <c r="BD196" s="33"/>
      <c r="BE196" s="39"/>
      <c r="BF196" s="9"/>
      <c r="BG196" s="15"/>
      <c r="BH196" s="21"/>
      <c r="BI196" s="27"/>
      <c r="BJ196" s="33"/>
      <c r="BK196" s="39"/>
    </row>
    <row r="197" spans="1:63" ht="15.75" thickBot="1">
      <c r="A197" s="132" t="s">
        <v>249</v>
      </c>
      <c r="B197" s="54" t="s">
        <v>248</v>
      </c>
      <c r="C197" s="209" t="s">
        <v>436</v>
      </c>
      <c r="D197" s="6"/>
      <c r="E197" s="126"/>
      <c r="F197" s="126"/>
      <c r="G197" s="72">
        <v>1</v>
      </c>
      <c r="H197" s="72"/>
      <c r="I197" s="125">
        <f t="shared" si="77"/>
        <v>1</v>
      </c>
      <c r="J197" s="91">
        <v>1</v>
      </c>
      <c r="K197" s="125">
        <f t="shared" si="78"/>
        <v>0</v>
      </c>
      <c r="L197" s="190"/>
      <c r="M197" s="190"/>
      <c r="N197" s="190"/>
      <c r="O197" s="186"/>
      <c r="P197" s="190"/>
      <c r="Q197" s="190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229"/>
      <c r="AN197" s="229"/>
      <c r="AO197" s="229"/>
      <c r="AP197" s="229"/>
      <c r="AQ197" s="229"/>
      <c r="AR197" s="229"/>
      <c r="AS197" s="229"/>
      <c r="AT197" s="229"/>
      <c r="AU197" s="229"/>
      <c r="AV197" s="229"/>
      <c r="AX197" s="125">
        <f t="shared" si="79"/>
        <v>1</v>
      </c>
      <c r="AY197" s="125">
        <f t="shared" si="80"/>
        <v>0</v>
      </c>
      <c r="AZ197" s="9"/>
      <c r="BA197" s="15"/>
      <c r="BB197" s="21"/>
      <c r="BC197" s="27"/>
      <c r="BD197" s="33"/>
      <c r="BE197" s="39"/>
      <c r="BF197" s="9"/>
      <c r="BG197" s="15"/>
      <c r="BH197" s="21"/>
      <c r="BI197" s="27"/>
      <c r="BJ197" s="33"/>
      <c r="BK197" s="39"/>
    </row>
    <row r="198" spans="1:63" ht="15.75" thickBot="1">
      <c r="A198" s="132" t="s">
        <v>249</v>
      </c>
      <c r="B198" s="54" t="s">
        <v>252</v>
      </c>
      <c r="C198" s="209" t="s">
        <v>436</v>
      </c>
      <c r="D198" s="6"/>
      <c r="E198" s="126"/>
      <c r="F198" s="126"/>
      <c r="G198" s="72">
        <v>2</v>
      </c>
      <c r="H198" s="72"/>
      <c r="I198" s="125">
        <f t="shared" si="77"/>
        <v>2</v>
      </c>
      <c r="J198" s="91">
        <v>2</v>
      </c>
      <c r="K198" s="125">
        <f t="shared" si="78"/>
        <v>0</v>
      </c>
      <c r="L198" s="190"/>
      <c r="M198" s="190"/>
      <c r="N198" s="190"/>
      <c r="O198" s="186"/>
      <c r="P198" s="190"/>
      <c r="Q198" s="190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229"/>
      <c r="AN198" s="229"/>
      <c r="AO198" s="229"/>
      <c r="AP198" s="229"/>
      <c r="AQ198" s="229"/>
      <c r="AR198" s="229"/>
      <c r="AS198" s="229"/>
      <c r="AT198" s="229"/>
      <c r="AU198" s="229"/>
      <c r="AV198" s="229"/>
      <c r="AX198" s="125">
        <f t="shared" si="79"/>
        <v>2</v>
      </c>
      <c r="AY198" s="125">
        <f t="shared" si="80"/>
        <v>0</v>
      </c>
      <c r="AZ198" s="9"/>
      <c r="BA198" s="15"/>
      <c r="BB198" s="21"/>
      <c r="BC198" s="27"/>
      <c r="BD198" s="33"/>
      <c r="BE198" s="39"/>
      <c r="BF198" s="9"/>
      <c r="BG198" s="15"/>
      <c r="BH198" s="21"/>
      <c r="BI198" s="27"/>
      <c r="BJ198" s="33"/>
      <c r="BK198" s="39"/>
    </row>
    <row r="199" spans="1:63" ht="15.75" thickBot="1">
      <c r="A199" s="132" t="s">
        <v>249</v>
      </c>
      <c r="B199" s="54" t="s">
        <v>253</v>
      </c>
      <c r="C199" s="209" t="s">
        <v>436</v>
      </c>
      <c r="D199" s="6"/>
      <c r="E199" s="126"/>
      <c r="F199" s="126"/>
      <c r="G199" s="72">
        <v>1</v>
      </c>
      <c r="H199" s="72"/>
      <c r="I199" s="125">
        <f t="shared" si="77"/>
        <v>1</v>
      </c>
      <c r="J199" s="91">
        <v>1</v>
      </c>
      <c r="K199" s="125">
        <f t="shared" si="78"/>
        <v>0</v>
      </c>
      <c r="L199" s="190"/>
      <c r="M199" s="190"/>
      <c r="N199" s="190"/>
      <c r="O199" s="186"/>
      <c r="P199" s="190"/>
      <c r="Q199" s="190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229"/>
      <c r="AN199" s="229"/>
      <c r="AO199" s="229"/>
      <c r="AP199" s="229"/>
      <c r="AQ199" s="229"/>
      <c r="AR199" s="229"/>
      <c r="AS199" s="229"/>
      <c r="AT199" s="229"/>
      <c r="AU199" s="229"/>
      <c r="AV199" s="229"/>
      <c r="AX199" s="125">
        <f t="shared" si="79"/>
        <v>1</v>
      </c>
      <c r="AY199" s="125">
        <f t="shared" si="80"/>
        <v>0</v>
      </c>
      <c r="AZ199" s="9"/>
      <c r="BA199" s="15"/>
      <c r="BB199" s="21"/>
      <c r="BC199" s="27"/>
      <c r="BD199" s="33"/>
      <c r="BE199" s="39"/>
      <c r="BF199" s="9"/>
      <c r="BG199" s="15"/>
      <c r="BH199" s="21"/>
      <c r="BI199" s="27"/>
      <c r="BJ199" s="33"/>
      <c r="BK199" s="39"/>
    </row>
    <row r="200" spans="1:63" ht="15.75" thickBot="1">
      <c r="A200" s="132" t="s">
        <v>249</v>
      </c>
      <c r="B200" s="54" t="s">
        <v>254</v>
      </c>
      <c r="C200" s="209" t="s">
        <v>436</v>
      </c>
      <c r="D200" s="6"/>
      <c r="E200" s="126"/>
      <c r="F200" s="126"/>
      <c r="G200" s="72">
        <v>2</v>
      </c>
      <c r="H200" s="72"/>
      <c r="I200" s="125">
        <f t="shared" si="77"/>
        <v>2</v>
      </c>
      <c r="J200" s="91">
        <v>2</v>
      </c>
      <c r="K200" s="125">
        <f t="shared" si="78"/>
        <v>0</v>
      </c>
      <c r="L200" s="190"/>
      <c r="M200" s="190"/>
      <c r="N200" s="190"/>
      <c r="O200" s="186"/>
      <c r="P200" s="190"/>
      <c r="Q200" s="190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229"/>
      <c r="AN200" s="229"/>
      <c r="AO200" s="229"/>
      <c r="AP200" s="229"/>
      <c r="AQ200" s="229"/>
      <c r="AR200" s="229"/>
      <c r="AS200" s="229"/>
      <c r="AT200" s="229"/>
      <c r="AU200" s="229"/>
      <c r="AV200" s="229"/>
      <c r="AX200" s="125">
        <f t="shared" si="79"/>
        <v>2</v>
      </c>
      <c r="AY200" s="125">
        <f t="shared" si="80"/>
        <v>0</v>
      </c>
      <c r="AZ200" s="9"/>
      <c r="BA200" s="15"/>
      <c r="BB200" s="21"/>
      <c r="BC200" s="27"/>
      <c r="BD200" s="33"/>
      <c r="BE200" s="39"/>
      <c r="BF200" s="9"/>
      <c r="BG200" s="15"/>
      <c r="BH200" s="21"/>
      <c r="BI200" s="27"/>
      <c r="BJ200" s="33"/>
      <c r="BK200" s="39"/>
    </row>
    <row r="201" spans="1:63" ht="15.75" thickBot="1">
      <c r="A201" s="132" t="s">
        <v>249</v>
      </c>
      <c r="B201" s="54" t="s">
        <v>255</v>
      </c>
      <c r="C201" s="209" t="s">
        <v>436</v>
      </c>
      <c r="D201" s="6"/>
      <c r="E201" s="126"/>
      <c r="F201" s="126"/>
      <c r="G201" s="72">
        <v>1</v>
      </c>
      <c r="H201" s="72"/>
      <c r="I201" s="125">
        <f t="shared" si="77"/>
        <v>1</v>
      </c>
      <c r="J201" s="91">
        <v>1</v>
      </c>
      <c r="K201" s="125">
        <f t="shared" si="78"/>
        <v>0</v>
      </c>
      <c r="L201" s="190"/>
      <c r="M201" s="190"/>
      <c r="N201" s="190"/>
      <c r="O201" s="186"/>
      <c r="P201" s="190"/>
      <c r="Q201" s="190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  <c r="AI201" s="91"/>
      <c r="AJ201" s="91"/>
      <c r="AK201" s="91"/>
      <c r="AL201" s="91"/>
      <c r="AM201" s="229"/>
      <c r="AN201" s="229"/>
      <c r="AO201" s="229"/>
      <c r="AP201" s="229"/>
      <c r="AQ201" s="229"/>
      <c r="AR201" s="229"/>
      <c r="AS201" s="229"/>
      <c r="AT201" s="229"/>
      <c r="AU201" s="229"/>
      <c r="AV201" s="229"/>
      <c r="AX201" s="125">
        <f t="shared" si="79"/>
        <v>1</v>
      </c>
      <c r="AY201" s="125">
        <f t="shared" si="80"/>
        <v>0</v>
      </c>
      <c r="AZ201" s="9"/>
      <c r="BA201" s="15"/>
      <c r="BB201" s="21"/>
      <c r="BC201" s="27"/>
      <c r="BD201" s="33"/>
      <c r="BE201" s="39"/>
      <c r="BF201" s="9"/>
      <c r="BG201" s="15"/>
      <c r="BH201" s="21"/>
      <c r="BI201" s="27"/>
      <c r="BJ201" s="33"/>
      <c r="BK201" s="39"/>
    </row>
    <row r="202" spans="1:63" ht="15.75" thickBot="1">
      <c r="A202" s="132" t="s">
        <v>249</v>
      </c>
      <c r="B202" s="54" t="s">
        <v>256</v>
      </c>
      <c r="C202" s="209" t="s">
        <v>436</v>
      </c>
      <c r="D202" s="6"/>
      <c r="E202" s="126"/>
      <c r="F202" s="126"/>
      <c r="G202" s="72">
        <v>2</v>
      </c>
      <c r="H202" s="72"/>
      <c r="I202" s="125">
        <f t="shared" si="77"/>
        <v>2</v>
      </c>
      <c r="J202" s="91">
        <v>2</v>
      </c>
      <c r="K202" s="125">
        <f t="shared" si="78"/>
        <v>0</v>
      </c>
      <c r="L202" s="190"/>
      <c r="M202" s="190"/>
      <c r="N202" s="190"/>
      <c r="O202" s="186"/>
      <c r="P202" s="190"/>
      <c r="Q202" s="190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229"/>
      <c r="AN202" s="229"/>
      <c r="AO202" s="229"/>
      <c r="AP202" s="229"/>
      <c r="AQ202" s="229"/>
      <c r="AR202" s="229"/>
      <c r="AS202" s="229"/>
      <c r="AT202" s="229"/>
      <c r="AU202" s="229"/>
      <c r="AV202" s="229"/>
      <c r="AX202" s="125">
        <f t="shared" si="79"/>
        <v>2</v>
      </c>
      <c r="AY202" s="125">
        <f t="shared" si="80"/>
        <v>0</v>
      </c>
      <c r="AZ202" s="9"/>
      <c r="BA202" s="15"/>
      <c r="BB202" s="21"/>
      <c r="BC202" s="27"/>
      <c r="BD202" s="33"/>
      <c r="BE202" s="39"/>
      <c r="BF202" s="9"/>
      <c r="BG202" s="15"/>
      <c r="BH202" s="21"/>
      <c r="BI202" s="27"/>
      <c r="BJ202" s="33"/>
      <c r="BK202" s="39"/>
    </row>
    <row r="203" spans="1:63" ht="15.75" thickBot="1">
      <c r="A203" s="132" t="s">
        <v>249</v>
      </c>
      <c r="B203" s="54" t="s">
        <v>257</v>
      </c>
      <c r="C203" s="209" t="s">
        <v>436</v>
      </c>
      <c r="D203" s="6"/>
      <c r="E203" s="126"/>
      <c r="F203" s="126"/>
      <c r="G203" s="72">
        <v>3</v>
      </c>
      <c r="H203" s="72"/>
      <c r="I203" s="125">
        <f t="shared" si="77"/>
        <v>3</v>
      </c>
      <c r="J203" s="91">
        <v>3</v>
      </c>
      <c r="K203" s="125">
        <f t="shared" si="78"/>
        <v>0</v>
      </c>
      <c r="L203" s="190"/>
      <c r="M203" s="190"/>
      <c r="N203" s="190"/>
      <c r="O203" s="186"/>
      <c r="P203" s="190"/>
      <c r="Q203" s="190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229"/>
      <c r="AN203" s="229"/>
      <c r="AO203" s="229"/>
      <c r="AP203" s="229"/>
      <c r="AQ203" s="229"/>
      <c r="AR203" s="229"/>
      <c r="AS203" s="229"/>
      <c r="AT203" s="229"/>
      <c r="AU203" s="229"/>
      <c r="AV203" s="229"/>
      <c r="AX203" s="125">
        <f t="shared" si="79"/>
        <v>3</v>
      </c>
      <c r="AY203" s="125">
        <f t="shared" si="80"/>
        <v>0</v>
      </c>
      <c r="AZ203" s="9"/>
      <c r="BA203" s="15"/>
      <c r="BB203" s="21"/>
      <c r="BC203" s="27"/>
      <c r="BD203" s="33"/>
      <c r="BE203" s="39"/>
      <c r="BF203" s="9"/>
      <c r="BG203" s="15"/>
      <c r="BH203" s="21"/>
      <c r="BI203" s="27"/>
      <c r="BJ203" s="33"/>
      <c r="BK203" s="39"/>
    </row>
    <row r="204" spans="1:63" ht="15.75" thickBot="1">
      <c r="A204" s="132" t="s">
        <v>249</v>
      </c>
      <c r="B204" s="54" t="s">
        <v>258</v>
      </c>
      <c r="C204" s="209" t="s">
        <v>436</v>
      </c>
      <c r="D204" s="6"/>
      <c r="E204" s="126"/>
      <c r="F204" s="126"/>
      <c r="G204" s="72">
        <v>2</v>
      </c>
      <c r="H204" s="72"/>
      <c r="I204" s="125">
        <f t="shared" si="77"/>
        <v>2</v>
      </c>
      <c r="J204" s="91">
        <v>2</v>
      </c>
      <c r="K204" s="125">
        <f t="shared" si="78"/>
        <v>0</v>
      </c>
      <c r="L204" s="190"/>
      <c r="M204" s="190"/>
      <c r="N204" s="190"/>
      <c r="O204" s="186"/>
      <c r="P204" s="190"/>
      <c r="Q204" s="190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229"/>
      <c r="AN204" s="229"/>
      <c r="AO204" s="229"/>
      <c r="AP204" s="229"/>
      <c r="AQ204" s="229"/>
      <c r="AR204" s="229"/>
      <c r="AS204" s="229"/>
      <c r="AT204" s="229"/>
      <c r="AU204" s="229"/>
      <c r="AV204" s="229"/>
      <c r="AX204" s="125">
        <f t="shared" si="79"/>
        <v>2</v>
      </c>
      <c r="AY204" s="125">
        <f t="shared" si="80"/>
        <v>0</v>
      </c>
      <c r="AZ204" s="9"/>
      <c r="BA204" s="15"/>
      <c r="BB204" s="21"/>
      <c r="BC204" s="27"/>
      <c r="BD204" s="33"/>
      <c r="BE204" s="39"/>
      <c r="BF204" s="9"/>
      <c r="BG204" s="15"/>
      <c r="BH204" s="21"/>
      <c r="BI204" s="27"/>
      <c r="BJ204" s="33"/>
      <c r="BK204" s="39"/>
    </row>
    <row r="205" spans="1:63" ht="15.75" thickBot="1">
      <c r="A205" s="132" t="s">
        <v>249</v>
      </c>
      <c r="B205" s="54" t="s">
        <v>259</v>
      </c>
      <c r="C205" s="209" t="s">
        <v>436</v>
      </c>
      <c r="D205" s="6"/>
      <c r="E205" s="126"/>
      <c r="F205" s="126"/>
      <c r="G205" s="72">
        <v>4</v>
      </c>
      <c r="H205" s="72"/>
      <c r="I205" s="125">
        <f t="shared" si="77"/>
        <v>4</v>
      </c>
      <c r="J205" s="91">
        <v>4</v>
      </c>
      <c r="K205" s="125">
        <f t="shared" si="78"/>
        <v>0</v>
      </c>
      <c r="L205" s="190"/>
      <c r="M205" s="190"/>
      <c r="N205" s="190"/>
      <c r="O205" s="186"/>
      <c r="P205" s="190"/>
      <c r="Q205" s="190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229"/>
      <c r="AN205" s="229"/>
      <c r="AO205" s="229"/>
      <c r="AP205" s="229"/>
      <c r="AQ205" s="229"/>
      <c r="AR205" s="229"/>
      <c r="AS205" s="229"/>
      <c r="AT205" s="229"/>
      <c r="AU205" s="229"/>
      <c r="AV205" s="229"/>
      <c r="AX205" s="125">
        <f t="shared" si="79"/>
        <v>4</v>
      </c>
      <c r="AY205" s="125">
        <f t="shared" si="80"/>
        <v>0</v>
      </c>
      <c r="AZ205" s="9"/>
      <c r="BA205" s="15"/>
      <c r="BB205" s="21"/>
      <c r="BC205" s="27"/>
      <c r="BD205" s="33"/>
      <c r="BE205" s="39"/>
      <c r="BF205" s="9"/>
      <c r="BG205" s="15"/>
      <c r="BH205" s="21"/>
      <c r="BI205" s="27"/>
      <c r="BJ205" s="33"/>
      <c r="BK205" s="39"/>
    </row>
    <row r="206" spans="1:63" ht="15.75" thickBot="1">
      <c r="A206" s="132" t="s">
        <v>249</v>
      </c>
      <c r="B206" s="54" t="s">
        <v>260</v>
      </c>
      <c r="C206" s="209" t="s">
        <v>436</v>
      </c>
      <c r="D206" s="6"/>
      <c r="E206" s="126"/>
      <c r="F206" s="126"/>
      <c r="G206" s="72">
        <v>1</v>
      </c>
      <c r="H206" s="72"/>
      <c r="I206" s="125">
        <f t="shared" si="77"/>
        <v>1</v>
      </c>
      <c r="J206" s="91">
        <v>1</v>
      </c>
      <c r="K206" s="125">
        <f t="shared" si="78"/>
        <v>0</v>
      </c>
      <c r="L206" s="190"/>
      <c r="M206" s="190"/>
      <c r="N206" s="190"/>
      <c r="O206" s="186"/>
      <c r="P206" s="190"/>
      <c r="Q206" s="190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229"/>
      <c r="AN206" s="229"/>
      <c r="AO206" s="229"/>
      <c r="AP206" s="229"/>
      <c r="AQ206" s="229"/>
      <c r="AR206" s="229"/>
      <c r="AS206" s="229"/>
      <c r="AT206" s="229"/>
      <c r="AU206" s="229"/>
      <c r="AV206" s="229"/>
      <c r="AX206" s="125">
        <f t="shared" si="79"/>
        <v>1</v>
      </c>
      <c r="AY206" s="125">
        <f t="shared" si="80"/>
        <v>0</v>
      </c>
      <c r="AZ206" s="9"/>
      <c r="BA206" s="15"/>
      <c r="BB206" s="21"/>
      <c r="BC206" s="27"/>
      <c r="BD206" s="33"/>
      <c r="BE206" s="39"/>
      <c r="BF206" s="9"/>
      <c r="BG206" s="15"/>
      <c r="BH206" s="21"/>
      <c r="BI206" s="27"/>
      <c r="BJ206" s="33"/>
      <c r="BK206" s="39"/>
    </row>
    <row r="207" spans="1:63" ht="15.75" thickBot="1">
      <c r="A207" s="132" t="s">
        <v>249</v>
      </c>
      <c r="B207" s="54" t="s">
        <v>261</v>
      </c>
      <c r="C207" s="209" t="s">
        <v>436</v>
      </c>
      <c r="D207" s="6"/>
      <c r="E207" s="126"/>
      <c r="F207" s="126"/>
      <c r="G207" s="72">
        <v>1</v>
      </c>
      <c r="H207" s="72"/>
      <c r="I207" s="125">
        <f t="shared" si="77"/>
        <v>1</v>
      </c>
      <c r="J207" s="91">
        <v>1</v>
      </c>
      <c r="K207" s="125">
        <f t="shared" si="78"/>
        <v>0</v>
      </c>
      <c r="L207" s="190"/>
      <c r="M207" s="190"/>
      <c r="N207" s="190"/>
      <c r="O207" s="186"/>
      <c r="P207" s="190"/>
      <c r="Q207" s="190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  <c r="AI207" s="91"/>
      <c r="AJ207" s="91"/>
      <c r="AK207" s="91"/>
      <c r="AL207" s="91"/>
      <c r="AM207" s="229"/>
      <c r="AN207" s="229"/>
      <c r="AO207" s="229"/>
      <c r="AP207" s="229"/>
      <c r="AQ207" s="229"/>
      <c r="AR207" s="229"/>
      <c r="AS207" s="229"/>
      <c r="AT207" s="229"/>
      <c r="AU207" s="229"/>
      <c r="AV207" s="229"/>
      <c r="AX207" s="125">
        <f t="shared" si="79"/>
        <v>1</v>
      </c>
      <c r="AY207" s="125">
        <f t="shared" si="80"/>
        <v>0</v>
      </c>
      <c r="AZ207" s="9"/>
      <c r="BA207" s="15"/>
      <c r="BB207" s="21"/>
      <c r="BC207" s="27"/>
      <c r="BD207" s="33"/>
      <c r="BE207" s="39"/>
      <c r="BF207" s="9"/>
      <c r="BG207" s="15"/>
      <c r="BH207" s="21"/>
      <c r="BI207" s="27"/>
      <c r="BJ207" s="33"/>
      <c r="BK207" s="39"/>
    </row>
    <row r="208" spans="1:63" ht="15.75" thickBot="1">
      <c r="A208" s="132" t="s">
        <v>249</v>
      </c>
      <c r="B208" s="54" t="s">
        <v>262</v>
      </c>
      <c r="C208" s="209" t="s">
        <v>436</v>
      </c>
      <c r="D208" s="6"/>
      <c r="E208" s="126"/>
      <c r="F208" s="126"/>
      <c r="G208" s="72">
        <v>1</v>
      </c>
      <c r="H208" s="72"/>
      <c r="I208" s="125">
        <f t="shared" si="77"/>
        <v>1</v>
      </c>
      <c r="J208" s="91">
        <v>1</v>
      </c>
      <c r="K208" s="125">
        <f t="shared" si="78"/>
        <v>0</v>
      </c>
      <c r="L208" s="190"/>
      <c r="M208" s="190"/>
      <c r="N208" s="190"/>
      <c r="O208" s="186"/>
      <c r="P208" s="190"/>
      <c r="Q208" s="190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  <c r="AL208" s="91"/>
      <c r="AM208" s="229"/>
      <c r="AN208" s="229"/>
      <c r="AO208" s="229"/>
      <c r="AP208" s="229"/>
      <c r="AQ208" s="229"/>
      <c r="AR208" s="229"/>
      <c r="AS208" s="229"/>
      <c r="AT208" s="229"/>
      <c r="AU208" s="229"/>
      <c r="AV208" s="229"/>
      <c r="AX208" s="125">
        <f t="shared" si="79"/>
        <v>1</v>
      </c>
      <c r="AY208" s="125">
        <f t="shared" si="80"/>
        <v>0</v>
      </c>
      <c r="AZ208" s="9"/>
      <c r="BA208" s="15"/>
      <c r="BB208" s="21"/>
      <c r="BC208" s="27"/>
      <c r="BD208" s="33"/>
      <c r="BE208" s="39"/>
      <c r="BF208" s="9"/>
      <c r="BG208" s="15"/>
      <c r="BH208" s="21"/>
      <c r="BI208" s="27"/>
      <c r="BJ208" s="33"/>
      <c r="BK208" s="39"/>
    </row>
    <row r="209" spans="1:63" ht="15.75" thickBot="1">
      <c r="A209" s="132" t="s">
        <v>249</v>
      </c>
      <c r="B209" s="54" t="s">
        <v>263</v>
      </c>
      <c r="C209" s="209" t="s">
        <v>436</v>
      </c>
      <c r="D209" s="6"/>
      <c r="E209" s="126"/>
      <c r="F209" s="126"/>
      <c r="G209" s="72">
        <v>1</v>
      </c>
      <c r="H209" s="72"/>
      <c r="I209" s="125">
        <f t="shared" si="77"/>
        <v>1</v>
      </c>
      <c r="J209" s="91">
        <v>1</v>
      </c>
      <c r="K209" s="125">
        <f t="shared" si="78"/>
        <v>0</v>
      </c>
      <c r="L209" s="190"/>
      <c r="M209" s="190"/>
      <c r="N209" s="190"/>
      <c r="O209" s="186"/>
      <c r="P209" s="190"/>
      <c r="Q209" s="190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  <c r="AI209" s="91"/>
      <c r="AJ209" s="91"/>
      <c r="AK209" s="91"/>
      <c r="AL209" s="91"/>
      <c r="AM209" s="229"/>
      <c r="AN209" s="229"/>
      <c r="AO209" s="229"/>
      <c r="AP209" s="229"/>
      <c r="AQ209" s="229"/>
      <c r="AR209" s="229"/>
      <c r="AS209" s="229"/>
      <c r="AT209" s="229"/>
      <c r="AU209" s="229"/>
      <c r="AV209" s="229"/>
      <c r="AX209" s="125">
        <f t="shared" si="79"/>
        <v>1</v>
      </c>
      <c r="AY209" s="125">
        <f t="shared" si="80"/>
        <v>0</v>
      </c>
      <c r="AZ209" s="9"/>
      <c r="BA209" s="15"/>
      <c r="BB209" s="21"/>
      <c r="BC209" s="27"/>
      <c r="BD209" s="33"/>
      <c r="BE209" s="39"/>
      <c r="BF209" s="9"/>
      <c r="BG209" s="15"/>
      <c r="BH209" s="21"/>
      <c r="BI209" s="27"/>
      <c r="BJ209" s="33"/>
      <c r="BK209" s="39"/>
    </row>
    <row r="210" spans="1:63" ht="15.75" thickBot="1">
      <c r="A210" s="132"/>
      <c r="B210" s="54" t="s">
        <v>481</v>
      </c>
      <c r="C210" s="209" t="s">
        <v>436</v>
      </c>
      <c r="D210" s="6"/>
      <c r="E210" s="126"/>
      <c r="F210" s="126"/>
      <c r="G210" s="72">
        <v>1</v>
      </c>
      <c r="H210" s="72"/>
      <c r="I210" s="125">
        <f t="shared" si="77"/>
        <v>1</v>
      </c>
      <c r="J210" s="91">
        <v>1</v>
      </c>
      <c r="K210" s="125">
        <f t="shared" si="78"/>
        <v>0</v>
      </c>
      <c r="L210" s="190"/>
      <c r="M210" s="190"/>
      <c r="N210" s="190"/>
      <c r="O210" s="186"/>
      <c r="P210" s="190"/>
      <c r="Q210" s="190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229"/>
      <c r="AN210" s="229"/>
      <c r="AO210" s="229"/>
      <c r="AP210" s="229"/>
      <c r="AQ210" s="229"/>
      <c r="AR210" s="229"/>
      <c r="AS210" s="229"/>
      <c r="AT210" s="229"/>
      <c r="AU210" s="229"/>
      <c r="AV210" s="229"/>
      <c r="AX210" s="125">
        <f t="shared" si="79"/>
        <v>1</v>
      </c>
      <c r="AY210" s="125">
        <f t="shared" si="80"/>
        <v>0</v>
      </c>
      <c r="AZ210" s="9"/>
      <c r="BA210" s="15"/>
      <c r="BB210" s="21"/>
      <c r="BC210" s="27"/>
      <c r="BD210" s="33"/>
      <c r="BE210" s="39"/>
      <c r="BF210" s="9"/>
      <c r="BG210" s="15"/>
      <c r="BH210" s="21"/>
      <c r="BI210" s="27"/>
      <c r="BJ210" s="33"/>
      <c r="BK210" s="39"/>
    </row>
    <row r="211" spans="1:63" ht="15.75" thickBot="1">
      <c r="A211" s="132" t="s">
        <v>249</v>
      </c>
      <c r="B211" s="54" t="s">
        <v>264</v>
      </c>
      <c r="C211" s="209" t="s">
        <v>436</v>
      </c>
      <c r="D211" s="6"/>
      <c r="E211" s="126"/>
      <c r="F211" s="126"/>
      <c r="G211" s="72">
        <v>1</v>
      </c>
      <c r="H211" s="72"/>
      <c r="I211" s="125">
        <f t="shared" si="77"/>
        <v>1</v>
      </c>
      <c r="J211" s="91">
        <v>1</v>
      </c>
      <c r="K211" s="125">
        <f t="shared" si="78"/>
        <v>0</v>
      </c>
      <c r="L211" s="190"/>
      <c r="M211" s="190"/>
      <c r="N211" s="190"/>
      <c r="O211" s="186"/>
      <c r="P211" s="190"/>
      <c r="Q211" s="190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229"/>
      <c r="AN211" s="229"/>
      <c r="AO211" s="229"/>
      <c r="AP211" s="229"/>
      <c r="AQ211" s="229"/>
      <c r="AR211" s="229"/>
      <c r="AS211" s="229"/>
      <c r="AT211" s="229"/>
      <c r="AU211" s="229"/>
      <c r="AV211" s="229"/>
      <c r="AX211" s="125">
        <f t="shared" si="79"/>
        <v>1</v>
      </c>
      <c r="AY211" s="125">
        <f t="shared" si="80"/>
        <v>0</v>
      </c>
      <c r="AZ211" s="9"/>
      <c r="BA211" s="15"/>
      <c r="BB211" s="21"/>
      <c r="BC211" s="27"/>
      <c r="BD211" s="33"/>
      <c r="BE211" s="39"/>
      <c r="BF211" s="9"/>
      <c r="BG211" s="15"/>
      <c r="BH211" s="21"/>
      <c r="BI211" s="27"/>
      <c r="BJ211" s="33"/>
      <c r="BK211" s="39"/>
    </row>
    <row r="212" spans="1:63" ht="15.75" thickBot="1">
      <c r="A212" s="132" t="s">
        <v>249</v>
      </c>
      <c r="B212" s="54" t="s">
        <v>265</v>
      </c>
      <c r="C212" s="209" t="s">
        <v>436</v>
      </c>
      <c r="D212" s="6"/>
      <c r="E212" s="126"/>
      <c r="F212" s="126"/>
      <c r="G212" s="72">
        <v>1</v>
      </c>
      <c r="H212" s="72"/>
      <c r="I212" s="125">
        <f t="shared" si="77"/>
        <v>1</v>
      </c>
      <c r="J212" s="91">
        <v>1</v>
      </c>
      <c r="K212" s="125">
        <f t="shared" si="78"/>
        <v>0</v>
      </c>
      <c r="L212" s="190"/>
      <c r="M212" s="190"/>
      <c r="N212" s="190"/>
      <c r="O212" s="186"/>
      <c r="P212" s="190"/>
      <c r="Q212" s="190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229"/>
      <c r="AN212" s="229"/>
      <c r="AO212" s="229"/>
      <c r="AP212" s="229"/>
      <c r="AQ212" s="229"/>
      <c r="AR212" s="229"/>
      <c r="AS212" s="229"/>
      <c r="AT212" s="229"/>
      <c r="AU212" s="229"/>
      <c r="AV212" s="229"/>
      <c r="AX212" s="125">
        <f t="shared" si="79"/>
        <v>1</v>
      </c>
      <c r="AY212" s="125">
        <f t="shared" si="80"/>
        <v>0</v>
      </c>
      <c r="AZ212" s="9"/>
      <c r="BA212" s="15"/>
      <c r="BB212" s="21"/>
      <c r="BC212" s="27"/>
      <c r="BD212" s="33"/>
      <c r="BE212" s="39"/>
      <c r="BF212" s="9"/>
      <c r="BG212" s="15"/>
      <c r="BH212" s="21"/>
      <c r="BI212" s="27"/>
      <c r="BJ212" s="33"/>
      <c r="BK212" s="39"/>
    </row>
    <row r="213" spans="1:63" ht="15.75" thickBot="1">
      <c r="A213" s="132" t="s">
        <v>249</v>
      </c>
      <c r="B213" s="54" t="s">
        <v>266</v>
      </c>
      <c r="C213" s="209" t="s">
        <v>436</v>
      </c>
      <c r="D213" s="6"/>
      <c r="E213" s="126"/>
      <c r="F213" s="126"/>
      <c r="G213" s="72">
        <v>1</v>
      </c>
      <c r="H213" s="72"/>
      <c r="I213" s="125">
        <f t="shared" si="77"/>
        <v>1</v>
      </c>
      <c r="J213" s="91">
        <v>1</v>
      </c>
      <c r="K213" s="125">
        <f t="shared" si="78"/>
        <v>0</v>
      </c>
      <c r="L213" s="190"/>
      <c r="M213" s="190"/>
      <c r="N213" s="190"/>
      <c r="O213" s="186"/>
      <c r="P213" s="190"/>
      <c r="Q213" s="190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229"/>
      <c r="AN213" s="229"/>
      <c r="AO213" s="229"/>
      <c r="AP213" s="229"/>
      <c r="AQ213" s="229"/>
      <c r="AR213" s="229"/>
      <c r="AS213" s="229"/>
      <c r="AT213" s="229"/>
      <c r="AU213" s="229"/>
      <c r="AV213" s="229"/>
      <c r="AX213" s="125">
        <f t="shared" si="79"/>
        <v>1</v>
      </c>
      <c r="AY213" s="125">
        <f t="shared" si="80"/>
        <v>0</v>
      </c>
      <c r="AZ213" s="9"/>
      <c r="BA213" s="15"/>
      <c r="BB213" s="21"/>
      <c r="BC213" s="27"/>
      <c r="BD213" s="33"/>
      <c r="BE213" s="39"/>
      <c r="BF213" s="9"/>
      <c r="BG213" s="15"/>
      <c r="BH213" s="21"/>
      <c r="BI213" s="27"/>
      <c r="BJ213" s="33"/>
      <c r="BK213" s="39"/>
    </row>
    <row r="214" spans="1:63" ht="15.75" thickBot="1">
      <c r="A214" s="132" t="s">
        <v>249</v>
      </c>
      <c r="B214" s="54" t="s">
        <v>267</v>
      </c>
      <c r="C214" s="209" t="s">
        <v>436</v>
      </c>
      <c r="D214" s="6"/>
      <c r="E214" s="126"/>
      <c r="F214" s="126"/>
      <c r="G214" s="72">
        <v>1</v>
      </c>
      <c r="H214" s="72"/>
      <c r="I214" s="125">
        <f t="shared" si="77"/>
        <v>1</v>
      </c>
      <c r="J214" s="91">
        <v>1</v>
      </c>
      <c r="K214" s="125">
        <f t="shared" si="78"/>
        <v>0</v>
      </c>
      <c r="L214" s="190"/>
      <c r="M214" s="190"/>
      <c r="N214" s="190"/>
      <c r="O214" s="186"/>
      <c r="P214" s="190"/>
      <c r="Q214" s="190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229"/>
      <c r="AN214" s="229"/>
      <c r="AO214" s="229"/>
      <c r="AP214" s="229"/>
      <c r="AQ214" s="229"/>
      <c r="AR214" s="229"/>
      <c r="AS214" s="229"/>
      <c r="AT214" s="229"/>
      <c r="AU214" s="229"/>
      <c r="AV214" s="229"/>
      <c r="AX214" s="125">
        <f t="shared" si="79"/>
        <v>1</v>
      </c>
      <c r="AY214" s="125">
        <f t="shared" si="80"/>
        <v>0</v>
      </c>
      <c r="AZ214" s="9"/>
      <c r="BA214" s="15"/>
      <c r="BB214" s="21"/>
      <c r="BC214" s="27"/>
      <c r="BD214" s="33"/>
      <c r="BE214" s="39"/>
      <c r="BF214" s="9"/>
      <c r="BG214" s="15"/>
      <c r="BH214" s="21"/>
      <c r="BI214" s="27"/>
      <c r="BJ214" s="33"/>
      <c r="BK214" s="39"/>
    </row>
    <row r="215" spans="1:63" ht="15.75" thickBot="1">
      <c r="A215" s="59"/>
      <c r="B215" s="81" t="s">
        <v>203</v>
      </c>
      <c r="C215" s="217"/>
      <c r="D215" s="151"/>
      <c r="E215" s="153"/>
      <c r="F215" s="153"/>
      <c r="G215" s="105"/>
      <c r="H215" s="105"/>
      <c r="I215" s="125">
        <f t="shared" si="77"/>
        <v>0</v>
      </c>
      <c r="J215" s="105"/>
      <c r="K215" s="125">
        <f t="shared" si="78"/>
        <v>0</v>
      </c>
      <c r="L215" s="190"/>
      <c r="M215" s="190"/>
      <c r="N215" s="190"/>
      <c r="O215" s="194"/>
      <c r="P215" s="125"/>
      <c r="Q215" s="12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235"/>
      <c r="AN215" s="235"/>
      <c r="AO215" s="235"/>
      <c r="AP215" s="235"/>
      <c r="AQ215" s="235"/>
      <c r="AR215" s="235"/>
      <c r="AS215" s="235"/>
      <c r="AT215" s="235"/>
      <c r="AU215" s="235"/>
      <c r="AV215" s="235"/>
      <c r="AX215" s="125">
        <f t="shared" si="79"/>
        <v>0</v>
      </c>
      <c r="AY215" s="125">
        <f t="shared" si="80"/>
        <v>0</v>
      </c>
      <c r="AZ215" s="9"/>
      <c r="BA215" s="15"/>
      <c r="BB215" s="21"/>
      <c r="BC215" s="27"/>
      <c r="BD215" s="33"/>
      <c r="BE215" s="39"/>
      <c r="BF215" s="9"/>
      <c r="BG215" s="15"/>
      <c r="BH215" s="21"/>
      <c r="BI215" s="27"/>
      <c r="BJ215" s="33"/>
      <c r="BK215" s="39"/>
    </row>
    <row r="216" spans="1:63" ht="15.75" thickBot="1">
      <c r="A216" s="110" t="s">
        <v>38</v>
      </c>
      <c r="B216" s="54" t="s">
        <v>119</v>
      </c>
      <c r="C216" s="209" t="s">
        <v>445</v>
      </c>
      <c r="D216" s="6"/>
      <c r="E216" s="126">
        <v>140</v>
      </c>
      <c r="F216" s="126"/>
      <c r="G216" s="72"/>
      <c r="H216" s="72"/>
      <c r="I216" s="125">
        <f t="shared" si="77"/>
        <v>140</v>
      </c>
      <c r="J216" s="91">
        <v>115</v>
      </c>
      <c r="K216" s="125">
        <f t="shared" si="78"/>
        <v>25</v>
      </c>
      <c r="L216" s="190"/>
      <c r="M216" s="190"/>
      <c r="N216" s="190"/>
      <c r="O216" s="186"/>
      <c r="P216" s="190">
        <v>1</v>
      </c>
      <c r="Q216" s="190"/>
      <c r="R216" s="91"/>
      <c r="S216" s="91"/>
      <c r="T216" s="91"/>
      <c r="U216" s="91">
        <v>1</v>
      </c>
      <c r="V216" s="91"/>
      <c r="W216" s="91">
        <v>7</v>
      </c>
      <c r="X216" s="91">
        <v>14</v>
      </c>
      <c r="Y216" s="91"/>
      <c r="Z216" s="91">
        <v>20</v>
      </c>
      <c r="AA216" s="91">
        <v>9</v>
      </c>
      <c r="AB216" s="91"/>
      <c r="AC216" s="91"/>
      <c r="AD216" s="91">
        <v>17</v>
      </c>
      <c r="AE216" s="91"/>
      <c r="AF216" s="91"/>
      <c r="AG216" s="91"/>
      <c r="AH216" s="91"/>
      <c r="AI216" s="91"/>
      <c r="AJ216" s="91"/>
      <c r="AK216" s="91"/>
      <c r="AL216" s="91"/>
      <c r="AM216" s="229"/>
      <c r="AN216" s="229"/>
      <c r="AO216" s="229">
        <v>6</v>
      </c>
      <c r="AP216" s="229">
        <v>5</v>
      </c>
      <c r="AQ216" s="229">
        <v>15</v>
      </c>
      <c r="AR216" s="229"/>
      <c r="AS216" s="229"/>
      <c r="AT216" s="229"/>
      <c r="AU216" s="229"/>
      <c r="AV216" s="229"/>
      <c r="AX216" s="125">
        <f t="shared" si="79"/>
        <v>45</v>
      </c>
      <c r="AY216" s="125">
        <f t="shared" si="80"/>
        <v>70</v>
      </c>
      <c r="AZ216" s="9">
        <v>2.0099999999999998</v>
      </c>
      <c r="BA216" s="15">
        <f>AZ216*1.05</f>
        <v>2.1105</v>
      </c>
      <c r="BB216" s="21">
        <f>AZ216*1.1</f>
        <v>2.2109999999999999</v>
      </c>
      <c r="BC216" s="27">
        <f>AZ216*1.15</f>
        <v>2.3114999999999997</v>
      </c>
      <c r="BD216" s="33">
        <f>AZ216*1.2</f>
        <v>2.4119999999999995</v>
      </c>
      <c r="BE216" s="39">
        <f>AZ216*1.25</f>
        <v>2.5124999999999997</v>
      </c>
      <c r="BF216" s="9">
        <f t="shared" ref="BF216:BK219" si="81">$D216*AZ216</f>
        <v>0</v>
      </c>
      <c r="BG216" s="15">
        <f t="shared" si="81"/>
        <v>0</v>
      </c>
      <c r="BH216" s="21">
        <f t="shared" si="81"/>
        <v>0</v>
      </c>
      <c r="BI216" s="27">
        <f t="shared" si="81"/>
        <v>0</v>
      </c>
      <c r="BJ216" s="33">
        <f t="shared" si="81"/>
        <v>0</v>
      </c>
      <c r="BK216" s="39">
        <f t="shared" si="81"/>
        <v>0</v>
      </c>
    </row>
    <row r="217" spans="1:63" ht="15.75" thickBot="1">
      <c r="A217" s="110" t="s">
        <v>38</v>
      </c>
      <c r="B217" s="197" t="s">
        <v>120</v>
      </c>
      <c r="C217" s="209" t="s">
        <v>445</v>
      </c>
      <c r="D217" s="6"/>
      <c r="E217" s="161">
        <v>120</v>
      </c>
      <c r="F217" s="126"/>
      <c r="G217" s="72"/>
      <c r="H217" s="72"/>
      <c r="I217" s="125">
        <f t="shared" si="77"/>
        <v>120</v>
      </c>
      <c r="J217" s="91">
        <v>110</v>
      </c>
      <c r="K217" s="125">
        <f t="shared" si="78"/>
        <v>10</v>
      </c>
      <c r="L217" s="190"/>
      <c r="M217" s="190"/>
      <c r="N217" s="190"/>
      <c r="O217" s="186"/>
      <c r="P217" s="190"/>
      <c r="Q217" s="190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229"/>
      <c r="AN217" s="229"/>
      <c r="AO217" s="229"/>
      <c r="AP217" s="229"/>
      <c r="AQ217" s="229"/>
      <c r="AR217" s="229"/>
      <c r="AS217" s="229"/>
      <c r="AT217" s="229"/>
      <c r="AU217" s="229"/>
      <c r="AV217" s="229"/>
      <c r="AX217" s="125">
        <f t="shared" si="79"/>
        <v>120</v>
      </c>
      <c r="AY217" s="196">
        <f t="shared" si="80"/>
        <v>-10</v>
      </c>
      <c r="AZ217" s="9">
        <v>2.0499999999999998</v>
      </c>
      <c r="BA217" s="15">
        <f>AZ217*1.05</f>
        <v>2.1524999999999999</v>
      </c>
      <c r="BB217" s="21">
        <f>AZ217*1.1</f>
        <v>2.2549999999999999</v>
      </c>
      <c r="BC217" s="27">
        <f>AZ217*1.15</f>
        <v>2.3574999999999995</v>
      </c>
      <c r="BD217" s="33">
        <f>AZ217*1.2</f>
        <v>2.4599999999999995</v>
      </c>
      <c r="BE217" s="39">
        <f>AZ217*1.25</f>
        <v>2.5625</v>
      </c>
      <c r="BF217" s="9">
        <f t="shared" si="81"/>
        <v>0</v>
      </c>
      <c r="BG217" s="15">
        <f t="shared" si="81"/>
        <v>0</v>
      </c>
      <c r="BH217" s="21">
        <f t="shared" si="81"/>
        <v>0</v>
      </c>
      <c r="BI217" s="27">
        <f t="shared" si="81"/>
        <v>0</v>
      </c>
      <c r="BJ217" s="33">
        <f t="shared" si="81"/>
        <v>0</v>
      </c>
      <c r="BK217" s="39">
        <f t="shared" si="81"/>
        <v>0</v>
      </c>
    </row>
    <row r="218" spans="1:63" ht="15.75" thickBot="1">
      <c r="A218" s="110" t="s">
        <v>38</v>
      </c>
      <c r="B218" s="54" t="s">
        <v>123</v>
      </c>
      <c r="C218" s="209" t="s">
        <v>445</v>
      </c>
      <c r="D218" s="6"/>
      <c r="E218" s="161">
        <v>140</v>
      </c>
      <c r="F218" s="126"/>
      <c r="G218" s="72"/>
      <c r="H218" s="72"/>
      <c r="I218" s="125">
        <f t="shared" si="77"/>
        <v>140</v>
      </c>
      <c r="J218" s="91">
        <v>108</v>
      </c>
      <c r="K218" s="125">
        <f t="shared" si="78"/>
        <v>32</v>
      </c>
      <c r="L218" s="190"/>
      <c r="M218" s="190"/>
      <c r="N218" s="190"/>
      <c r="O218" s="186"/>
      <c r="P218" s="190"/>
      <c r="Q218" s="190"/>
      <c r="R218" s="91"/>
      <c r="S218" s="91"/>
      <c r="T218" s="91"/>
      <c r="U218" s="91"/>
      <c r="V218" s="91"/>
      <c r="W218" s="91">
        <v>1</v>
      </c>
      <c r="X218" s="91">
        <v>5</v>
      </c>
      <c r="Y218" s="91">
        <v>5</v>
      </c>
      <c r="Z218" s="91"/>
      <c r="AA218" s="91"/>
      <c r="AB218" s="91">
        <v>10</v>
      </c>
      <c r="AC218" s="91"/>
      <c r="AD218" s="91"/>
      <c r="AE218" s="91">
        <v>13</v>
      </c>
      <c r="AF218" s="91"/>
      <c r="AG218" s="91"/>
      <c r="AH218" s="91"/>
      <c r="AI218" s="91"/>
      <c r="AJ218" s="91">
        <v>4</v>
      </c>
      <c r="AK218" s="91"/>
      <c r="AL218" s="91"/>
      <c r="AM218" s="229">
        <v>5</v>
      </c>
      <c r="AN218" s="229"/>
      <c r="AO218" s="229"/>
      <c r="AP218" s="229"/>
      <c r="AQ218" s="229"/>
      <c r="AR218" s="229"/>
      <c r="AS218" s="229"/>
      <c r="AT218" s="229"/>
      <c r="AU218" s="229"/>
      <c r="AV218" s="229"/>
      <c r="AX218" s="125">
        <f t="shared" si="79"/>
        <v>97</v>
      </c>
      <c r="AY218" s="125">
        <f t="shared" si="80"/>
        <v>11</v>
      </c>
      <c r="AZ218" s="9">
        <v>2.0499999999999998</v>
      </c>
      <c r="BA218" s="15">
        <f>AZ218*1.05</f>
        <v>2.1524999999999999</v>
      </c>
      <c r="BB218" s="21">
        <f>AZ218*1.1</f>
        <v>2.2549999999999999</v>
      </c>
      <c r="BC218" s="27">
        <f>AZ218*1.15</f>
        <v>2.3574999999999995</v>
      </c>
      <c r="BD218" s="33">
        <f>AZ218*1.2</f>
        <v>2.4599999999999995</v>
      </c>
      <c r="BE218" s="39">
        <f>AZ218*1.25</f>
        <v>2.5625</v>
      </c>
      <c r="BF218" s="9">
        <f t="shared" si="81"/>
        <v>0</v>
      </c>
      <c r="BG218" s="15">
        <f t="shared" si="81"/>
        <v>0</v>
      </c>
      <c r="BH218" s="21">
        <f t="shared" si="81"/>
        <v>0</v>
      </c>
      <c r="BI218" s="27">
        <f t="shared" si="81"/>
        <v>0</v>
      </c>
      <c r="BJ218" s="33">
        <f t="shared" si="81"/>
        <v>0</v>
      </c>
      <c r="BK218" s="39">
        <f t="shared" si="81"/>
        <v>0</v>
      </c>
    </row>
    <row r="219" spans="1:63" ht="15.75" thickBot="1">
      <c r="A219" s="3" t="s">
        <v>38</v>
      </c>
      <c r="B219" s="197" t="s">
        <v>124</v>
      </c>
      <c r="C219" s="209" t="s">
        <v>445</v>
      </c>
      <c r="D219" s="6"/>
      <c r="E219" s="161">
        <v>120</v>
      </c>
      <c r="F219" s="126"/>
      <c r="G219" s="72"/>
      <c r="H219" s="72"/>
      <c r="I219" s="125">
        <f t="shared" si="77"/>
        <v>120</v>
      </c>
      <c r="J219" s="91">
        <v>65</v>
      </c>
      <c r="K219" s="125">
        <f t="shared" si="78"/>
        <v>55</v>
      </c>
      <c r="L219" s="190"/>
      <c r="M219" s="190"/>
      <c r="N219" s="190"/>
      <c r="O219" s="186">
        <v>1</v>
      </c>
      <c r="P219" s="190"/>
      <c r="Q219" s="190">
        <v>28</v>
      </c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>
        <v>5</v>
      </c>
      <c r="AF219" s="91"/>
      <c r="AG219" s="91"/>
      <c r="AH219" s="91"/>
      <c r="AI219" s="91"/>
      <c r="AJ219" s="91">
        <v>5</v>
      </c>
      <c r="AK219" s="91"/>
      <c r="AL219" s="91">
        <v>1</v>
      </c>
      <c r="AM219" s="229"/>
      <c r="AN219" s="229"/>
      <c r="AO219" s="229"/>
      <c r="AP219" s="229"/>
      <c r="AQ219" s="229"/>
      <c r="AR219" s="229"/>
      <c r="AS219" s="229"/>
      <c r="AT219" s="229"/>
      <c r="AU219" s="229"/>
      <c r="AV219" s="229"/>
      <c r="AX219" s="125">
        <f t="shared" si="79"/>
        <v>80</v>
      </c>
      <c r="AY219" s="196">
        <f t="shared" si="80"/>
        <v>-15</v>
      </c>
      <c r="AZ219" s="9">
        <v>2.16</v>
      </c>
      <c r="BA219" s="15">
        <f>AZ219*1.05</f>
        <v>2.2680000000000002</v>
      </c>
      <c r="BB219" s="21">
        <f>AZ219*1.1</f>
        <v>2.3760000000000003</v>
      </c>
      <c r="BC219" s="27">
        <f>AZ219*1.15</f>
        <v>2.484</v>
      </c>
      <c r="BD219" s="33">
        <f>AZ219*1.2</f>
        <v>2.5920000000000001</v>
      </c>
      <c r="BE219" s="39">
        <f>AZ219*1.25</f>
        <v>2.7</v>
      </c>
      <c r="BF219" s="9">
        <f t="shared" si="81"/>
        <v>0</v>
      </c>
      <c r="BG219" s="15">
        <f t="shared" si="81"/>
        <v>0</v>
      </c>
      <c r="BH219" s="21">
        <f t="shared" si="81"/>
        <v>0</v>
      </c>
      <c r="BI219" s="27">
        <f t="shared" si="81"/>
        <v>0</v>
      </c>
      <c r="BJ219" s="33">
        <f t="shared" si="81"/>
        <v>0</v>
      </c>
      <c r="BK219" s="39">
        <f t="shared" si="81"/>
        <v>0</v>
      </c>
    </row>
    <row r="220" spans="1:63" ht="15.75" thickBot="1">
      <c r="A220" s="59"/>
      <c r="B220" s="49" t="s">
        <v>444</v>
      </c>
      <c r="C220" s="213"/>
      <c r="D220" s="151"/>
      <c r="E220" s="153"/>
      <c r="F220" s="153"/>
      <c r="G220" s="105"/>
      <c r="H220" s="105"/>
      <c r="I220" s="125">
        <f t="shared" si="77"/>
        <v>0</v>
      </c>
      <c r="J220" s="105"/>
      <c r="K220" s="125">
        <f t="shared" si="78"/>
        <v>0</v>
      </c>
      <c r="L220" s="190"/>
      <c r="M220" s="190"/>
      <c r="N220" s="190"/>
      <c r="O220" s="194"/>
      <c r="P220" s="125"/>
      <c r="Q220" s="12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235"/>
      <c r="AN220" s="235"/>
      <c r="AO220" s="235"/>
      <c r="AP220" s="235"/>
      <c r="AQ220" s="235"/>
      <c r="AR220" s="235"/>
      <c r="AS220" s="235"/>
      <c r="AT220" s="235"/>
      <c r="AU220" s="235"/>
      <c r="AV220" s="235"/>
      <c r="AX220" s="125">
        <f t="shared" si="79"/>
        <v>0</v>
      </c>
      <c r="AY220" s="125">
        <f t="shared" si="80"/>
        <v>0</v>
      </c>
      <c r="AZ220" s="9"/>
      <c r="BA220" s="15"/>
      <c r="BB220" s="21"/>
      <c r="BC220" s="27"/>
      <c r="BD220" s="33"/>
      <c r="BE220" s="39"/>
      <c r="BF220" s="9"/>
      <c r="BG220" s="15"/>
      <c r="BH220" s="21"/>
      <c r="BI220" s="27"/>
      <c r="BJ220" s="33"/>
      <c r="BK220" s="39"/>
    </row>
    <row r="221" spans="1:63" ht="15.75" thickBot="1">
      <c r="A221" s="46" t="s">
        <v>35</v>
      </c>
      <c r="B221" s="198" t="s">
        <v>144</v>
      </c>
      <c r="C221" s="208" t="s">
        <v>446</v>
      </c>
      <c r="D221" s="6"/>
      <c r="E221" s="126">
        <v>600</v>
      </c>
      <c r="F221" s="126"/>
      <c r="G221" s="72"/>
      <c r="H221" s="72"/>
      <c r="I221" s="125">
        <f t="shared" si="77"/>
        <v>600</v>
      </c>
      <c r="J221" s="80">
        <v>463</v>
      </c>
      <c r="K221" s="125">
        <f t="shared" si="78"/>
        <v>137</v>
      </c>
      <c r="L221" s="190"/>
      <c r="M221" s="190"/>
      <c r="N221" s="190"/>
      <c r="O221" s="186"/>
      <c r="P221" s="190"/>
      <c r="Q221" s="190">
        <v>30</v>
      </c>
      <c r="R221" s="80"/>
      <c r="S221" s="80"/>
      <c r="T221" s="80"/>
      <c r="U221" s="80"/>
      <c r="V221" s="80"/>
      <c r="W221" s="80">
        <v>5</v>
      </c>
      <c r="X221" s="80">
        <v>15</v>
      </c>
      <c r="Y221" s="80">
        <v>15</v>
      </c>
      <c r="Z221" s="80">
        <v>30</v>
      </c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>
        <v>4</v>
      </c>
      <c r="AM221" s="230">
        <v>8</v>
      </c>
      <c r="AN221" s="230">
        <v>30</v>
      </c>
      <c r="AO221" s="230">
        <v>6</v>
      </c>
      <c r="AP221" s="230"/>
      <c r="AQ221" s="230"/>
      <c r="AR221" s="230"/>
      <c r="AS221" s="230"/>
      <c r="AT221" s="230"/>
      <c r="AU221" s="230">
        <v>9</v>
      </c>
      <c r="AV221" s="230"/>
      <c r="AX221" s="125">
        <f t="shared" si="79"/>
        <v>448</v>
      </c>
      <c r="AY221" s="196">
        <f t="shared" si="80"/>
        <v>15</v>
      </c>
      <c r="AZ221" s="9">
        <v>2.61</v>
      </c>
      <c r="BA221" s="15">
        <f>AZ221*1.05</f>
        <v>2.7404999999999999</v>
      </c>
      <c r="BB221" s="21">
        <f t="shared" ref="BB221:BB227" si="82">AZ221*1.1</f>
        <v>2.871</v>
      </c>
      <c r="BC221" s="27">
        <f t="shared" ref="BC221:BC227" si="83">AZ221*1.15</f>
        <v>3.0014999999999996</v>
      </c>
      <c r="BD221" s="33">
        <f t="shared" ref="BD221:BD227" si="84">AZ221*1.2</f>
        <v>3.1319999999999997</v>
      </c>
      <c r="BE221" s="39">
        <f t="shared" ref="BE221:BE229" si="85">AZ221*1.25</f>
        <v>3.2624999999999997</v>
      </c>
      <c r="BF221" s="9">
        <f t="shared" ref="BF221:BJ229" si="86">$D221*AZ221</f>
        <v>0</v>
      </c>
      <c r="BG221" s="15">
        <f t="shared" si="86"/>
        <v>0</v>
      </c>
      <c r="BH221" s="21">
        <f t="shared" si="86"/>
        <v>0</v>
      </c>
      <c r="BI221" s="27">
        <f t="shared" si="86"/>
        <v>0</v>
      </c>
      <c r="BJ221" s="33">
        <f t="shared" si="86"/>
        <v>0</v>
      </c>
      <c r="BK221" s="39">
        <f t="shared" ref="BK221:BK229" si="87">BE221*D221</f>
        <v>0</v>
      </c>
    </row>
    <row r="222" spans="1:63" s="90" customFormat="1" ht="15.75" thickBot="1">
      <c r="A222" s="46" t="s">
        <v>35</v>
      </c>
      <c r="B222" s="56" t="s">
        <v>145</v>
      </c>
      <c r="C222" s="214"/>
      <c r="D222" s="84"/>
      <c r="E222" s="72">
        <v>0</v>
      </c>
      <c r="F222" s="72"/>
      <c r="G222" s="72"/>
      <c r="H222" s="72"/>
      <c r="I222" s="125">
        <f t="shared" si="77"/>
        <v>0</v>
      </c>
      <c r="J222" s="79">
        <v>0</v>
      </c>
      <c r="K222" s="125">
        <f t="shared" si="78"/>
        <v>0</v>
      </c>
      <c r="L222" s="190"/>
      <c r="M222" s="190"/>
      <c r="N222" s="190"/>
      <c r="O222" s="186"/>
      <c r="P222" s="190"/>
      <c r="Q222" s="190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232"/>
      <c r="AN222" s="232"/>
      <c r="AO222" s="232"/>
      <c r="AP222" s="232"/>
      <c r="AQ222" s="232"/>
      <c r="AR222" s="232"/>
      <c r="AS222" s="232"/>
      <c r="AT222" s="232"/>
      <c r="AU222" s="232"/>
      <c r="AV222" s="232"/>
      <c r="AX222" s="125">
        <f t="shared" si="79"/>
        <v>0</v>
      </c>
      <c r="AY222" s="125">
        <f t="shared" si="80"/>
        <v>0</v>
      </c>
      <c r="AZ222" s="74">
        <v>2.6124999999999998</v>
      </c>
      <c r="BA222" s="85">
        <f t="shared" ref="BA222:BA227" si="88">AZ222*1.05</f>
        <v>2.743125</v>
      </c>
      <c r="BB222" s="86">
        <f t="shared" si="82"/>
        <v>2.8737500000000002</v>
      </c>
      <c r="BC222" s="87">
        <f t="shared" si="83"/>
        <v>3.0043749999999996</v>
      </c>
      <c r="BD222" s="88">
        <f t="shared" si="84"/>
        <v>3.1349999999999998</v>
      </c>
      <c r="BE222" s="89">
        <f t="shared" si="85"/>
        <v>3.265625</v>
      </c>
      <c r="BF222" s="73">
        <f t="shared" si="86"/>
        <v>0</v>
      </c>
      <c r="BG222" s="85">
        <f t="shared" si="86"/>
        <v>0</v>
      </c>
      <c r="BH222" s="86">
        <f t="shared" si="86"/>
        <v>0</v>
      </c>
      <c r="BI222" s="87">
        <f t="shared" si="86"/>
        <v>0</v>
      </c>
      <c r="BJ222" s="88">
        <f t="shared" si="86"/>
        <v>0</v>
      </c>
      <c r="BK222" s="89">
        <f t="shared" si="87"/>
        <v>0</v>
      </c>
    </row>
    <row r="223" spans="1:63" s="90" customFormat="1" ht="15.75" thickBot="1">
      <c r="A223" s="46" t="s">
        <v>35</v>
      </c>
      <c r="B223" s="54" t="s">
        <v>146</v>
      </c>
      <c r="C223" s="208" t="s">
        <v>423</v>
      </c>
      <c r="D223" s="84"/>
      <c r="E223" s="72">
        <v>100</v>
      </c>
      <c r="F223" s="72"/>
      <c r="G223" s="72"/>
      <c r="H223" s="72"/>
      <c r="I223" s="125">
        <f t="shared" si="77"/>
        <v>100</v>
      </c>
      <c r="J223" s="91">
        <v>100</v>
      </c>
      <c r="K223" s="125">
        <f t="shared" si="78"/>
        <v>0</v>
      </c>
      <c r="L223" s="190"/>
      <c r="M223" s="190"/>
      <c r="N223" s="190"/>
      <c r="O223" s="186"/>
      <c r="P223" s="190"/>
      <c r="Q223" s="190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229"/>
      <c r="AN223" s="229"/>
      <c r="AO223" s="229"/>
      <c r="AP223" s="229"/>
      <c r="AQ223" s="229"/>
      <c r="AR223" s="229"/>
      <c r="AS223" s="229"/>
      <c r="AT223" s="229"/>
      <c r="AU223" s="229"/>
      <c r="AV223" s="229"/>
      <c r="AX223" s="125">
        <f t="shared" si="79"/>
        <v>100</v>
      </c>
      <c r="AY223" s="125">
        <f t="shared" si="80"/>
        <v>0</v>
      </c>
      <c r="AZ223" s="74">
        <v>3.1824999999999997</v>
      </c>
      <c r="BA223" s="85">
        <f t="shared" si="88"/>
        <v>3.3416249999999996</v>
      </c>
      <c r="BB223" s="86">
        <f t="shared" si="82"/>
        <v>3.50075</v>
      </c>
      <c r="BC223" s="87">
        <f t="shared" si="83"/>
        <v>3.6598749999999995</v>
      </c>
      <c r="BD223" s="88">
        <f t="shared" si="84"/>
        <v>3.8189999999999995</v>
      </c>
      <c r="BE223" s="89">
        <f t="shared" si="85"/>
        <v>3.9781249999999995</v>
      </c>
      <c r="BF223" s="73">
        <f t="shared" si="86"/>
        <v>0</v>
      </c>
      <c r="BG223" s="85">
        <f t="shared" si="86"/>
        <v>0</v>
      </c>
      <c r="BH223" s="86">
        <f t="shared" si="86"/>
        <v>0</v>
      </c>
      <c r="BI223" s="87">
        <f t="shared" si="86"/>
        <v>0</v>
      </c>
      <c r="BJ223" s="88">
        <f t="shared" si="86"/>
        <v>0</v>
      </c>
      <c r="BK223" s="89">
        <f t="shared" si="87"/>
        <v>0</v>
      </c>
    </row>
    <row r="224" spans="1:63" s="90" customFormat="1" ht="15.75" thickBot="1">
      <c r="A224" s="46" t="s">
        <v>35</v>
      </c>
      <c r="B224" s="54" t="s">
        <v>60</v>
      </c>
      <c r="C224" s="208" t="s">
        <v>423</v>
      </c>
      <c r="D224" s="84"/>
      <c r="E224" s="72">
        <v>100</v>
      </c>
      <c r="F224" s="72"/>
      <c r="G224" s="72"/>
      <c r="H224" s="72"/>
      <c r="I224" s="125">
        <f t="shared" si="77"/>
        <v>100</v>
      </c>
      <c r="J224" s="91">
        <v>100</v>
      </c>
      <c r="K224" s="125">
        <f t="shared" si="78"/>
        <v>0</v>
      </c>
      <c r="L224" s="190"/>
      <c r="M224" s="190"/>
      <c r="N224" s="190"/>
      <c r="O224" s="186"/>
      <c r="P224" s="190"/>
      <c r="Q224" s="190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229"/>
      <c r="AN224" s="229"/>
      <c r="AO224" s="229"/>
      <c r="AP224" s="229"/>
      <c r="AQ224" s="229"/>
      <c r="AR224" s="229"/>
      <c r="AS224" s="229"/>
      <c r="AT224" s="229"/>
      <c r="AU224" s="229"/>
      <c r="AV224" s="229"/>
      <c r="AX224" s="125">
        <f t="shared" si="79"/>
        <v>100</v>
      </c>
      <c r="AY224" s="125">
        <f t="shared" si="80"/>
        <v>0</v>
      </c>
      <c r="AZ224" s="74">
        <v>3.0637499999999998</v>
      </c>
      <c r="BA224" s="85">
        <f t="shared" si="88"/>
        <v>3.2169374999999998</v>
      </c>
      <c r="BB224" s="86">
        <f t="shared" si="82"/>
        <v>3.3701249999999998</v>
      </c>
      <c r="BC224" s="87">
        <f t="shared" si="83"/>
        <v>3.5233124999999994</v>
      </c>
      <c r="BD224" s="88">
        <f t="shared" si="84"/>
        <v>3.6764999999999994</v>
      </c>
      <c r="BE224" s="89">
        <f t="shared" si="85"/>
        <v>3.8296874999999995</v>
      </c>
      <c r="BF224" s="73">
        <f t="shared" si="86"/>
        <v>0</v>
      </c>
      <c r="BG224" s="85">
        <f t="shared" si="86"/>
        <v>0</v>
      </c>
      <c r="BH224" s="86">
        <f t="shared" si="86"/>
        <v>0</v>
      </c>
      <c r="BI224" s="87">
        <f t="shared" si="86"/>
        <v>0</v>
      </c>
      <c r="BJ224" s="88">
        <f t="shared" si="86"/>
        <v>0</v>
      </c>
      <c r="BK224" s="89">
        <f t="shared" si="87"/>
        <v>0</v>
      </c>
    </row>
    <row r="225" spans="1:63" s="90" customFormat="1" ht="15.75" thickBot="1">
      <c r="A225" s="46" t="s">
        <v>35</v>
      </c>
      <c r="B225" s="54" t="s">
        <v>61</v>
      </c>
      <c r="C225" s="208" t="s">
        <v>423</v>
      </c>
      <c r="D225" s="84"/>
      <c r="E225" s="72">
        <v>100</v>
      </c>
      <c r="F225" s="72"/>
      <c r="G225" s="72"/>
      <c r="H225" s="72"/>
      <c r="I225" s="125">
        <f t="shared" si="77"/>
        <v>100</v>
      </c>
      <c r="J225" s="91">
        <v>100</v>
      </c>
      <c r="K225" s="125">
        <f t="shared" si="78"/>
        <v>0</v>
      </c>
      <c r="L225" s="190"/>
      <c r="M225" s="190"/>
      <c r="N225" s="190"/>
      <c r="O225" s="186"/>
      <c r="P225" s="190"/>
      <c r="Q225" s="190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229"/>
      <c r="AN225" s="229"/>
      <c r="AO225" s="229"/>
      <c r="AP225" s="229"/>
      <c r="AQ225" s="229"/>
      <c r="AR225" s="229"/>
      <c r="AS225" s="229"/>
      <c r="AT225" s="229"/>
      <c r="AU225" s="229"/>
      <c r="AV225" s="229"/>
      <c r="AX225" s="125">
        <f t="shared" si="79"/>
        <v>100</v>
      </c>
      <c r="AY225" s="125">
        <f t="shared" si="80"/>
        <v>0</v>
      </c>
      <c r="AZ225" s="74">
        <v>3.5387499999999998</v>
      </c>
      <c r="BA225" s="85">
        <f t="shared" si="88"/>
        <v>3.7156875</v>
      </c>
      <c r="BB225" s="86">
        <f t="shared" si="82"/>
        <v>3.8926250000000002</v>
      </c>
      <c r="BC225" s="87">
        <f t="shared" si="83"/>
        <v>4.0695624999999991</v>
      </c>
      <c r="BD225" s="88">
        <f t="shared" si="84"/>
        <v>4.2464999999999993</v>
      </c>
      <c r="BE225" s="89">
        <f t="shared" si="85"/>
        <v>4.4234374999999995</v>
      </c>
      <c r="BF225" s="73">
        <f t="shared" si="86"/>
        <v>0</v>
      </c>
      <c r="BG225" s="85">
        <f t="shared" si="86"/>
        <v>0</v>
      </c>
      <c r="BH225" s="86">
        <f t="shared" si="86"/>
        <v>0</v>
      </c>
      <c r="BI225" s="87">
        <f t="shared" si="86"/>
        <v>0</v>
      </c>
      <c r="BJ225" s="88">
        <f t="shared" si="86"/>
        <v>0</v>
      </c>
      <c r="BK225" s="89">
        <f t="shared" si="87"/>
        <v>0</v>
      </c>
    </row>
    <row r="226" spans="1:63" ht="15.75" thickBot="1">
      <c r="A226" s="1" t="s">
        <v>5</v>
      </c>
      <c r="B226" s="54" t="s">
        <v>140</v>
      </c>
      <c r="C226" s="208" t="s">
        <v>447</v>
      </c>
      <c r="D226" s="6"/>
      <c r="E226" s="126"/>
      <c r="F226" s="126"/>
      <c r="G226" s="72">
        <v>14</v>
      </c>
      <c r="H226" s="72"/>
      <c r="I226" s="125">
        <f t="shared" si="77"/>
        <v>14</v>
      </c>
      <c r="J226" s="91">
        <v>14</v>
      </c>
      <c r="K226" s="125">
        <f t="shared" si="78"/>
        <v>0</v>
      </c>
      <c r="L226" s="190"/>
      <c r="M226" s="190"/>
      <c r="N226" s="190"/>
      <c r="O226" s="186"/>
      <c r="P226" s="190"/>
      <c r="Q226" s="190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229"/>
      <c r="AN226" s="229"/>
      <c r="AO226" s="229"/>
      <c r="AP226" s="229"/>
      <c r="AQ226" s="229"/>
      <c r="AR226" s="229"/>
      <c r="AS226" s="229"/>
      <c r="AT226" s="229"/>
      <c r="AU226" s="229"/>
      <c r="AV226" s="229"/>
      <c r="AX226" s="125">
        <f t="shared" si="79"/>
        <v>14</v>
      </c>
      <c r="AY226" s="125">
        <f t="shared" si="80"/>
        <v>0</v>
      </c>
      <c r="AZ226" s="9">
        <v>0.79</v>
      </c>
      <c r="BA226" s="15">
        <f t="shared" si="88"/>
        <v>0.82950000000000013</v>
      </c>
      <c r="BB226" s="21">
        <f t="shared" si="82"/>
        <v>0.86900000000000011</v>
      </c>
      <c r="BC226" s="27">
        <f t="shared" si="83"/>
        <v>0.90849999999999997</v>
      </c>
      <c r="BD226" s="33">
        <f t="shared" si="84"/>
        <v>0.94799999999999995</v>
      </c>
      <c r="BE226" s="39">
        <f t="shared" si="85"/>
        <v>0.98750000000000004</v>
      </c>
      <c r="BF226" s="9">
        <f t="shared" si="86"/>
        <v>0</v>
      </c>
      <c r="BG226" s="15">
        <f t="shared" si="86"/>
        <v>0</v>
      </c>
      <c r="BH226" s="21">
        <f t="shared" si="86"/>
        <v>0</v>
      </c>
      <c r="BI226" s="27">
        <f t="shared" si="86"/>
        <v>0</v>
      </c>
      <c r="BJ226" s="33">
        <f t="shared" si="86"/>
        <v>0</v>
      </c>
      <c r="BK226" s="39">
        <f t="shared" si="87"/>
        <v>0</v>
      </c>
    </row>
    <row r="227" spans="1:63" ht="15.75" thickBot="1">
      <c r="A227" s="1" t="s">
        <v>5</v>
      </c>
      <c r="B227" s="54" t="s">
        <v>141</v>
      </c>
      <c r="C227" s="208" t="s">
        <v>447</v>
      </c>
      <c r="D227" s="6"/>
      <c r="E227" s="126"/>
      <c r="F227" s="126"/>
      <c r="G227" s="72">
        <v>3</v>
      </c>
      <c r="H227" s="72"/>
      <c r="I227" s="125">
        <f t="shared" si="77"/>
        <v>3</v>
      </c>
      <c r="J227" s="91">
        <v>3</v>
      </c>
      <c r="K227" s="125">
        <f t="shared" si="78"/>
        <v>0</v>
      </c>
      <c r="L227" s="190"/>
      <c r="M227" s="190"/>
      <c r="N227" s="190"/>
      <c r="O227" s="186"/>
      <c r="P227" s="190"/>
      <c r="Q227" s="190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229"/>
      <c r="AN227" s="229"/>
      <c r="AO227" s="229"/>
      <c r="AP227" s="229"/>
      <c r="AQ227" s="229"/>
      <c r="AR227" s="229"/>
      <c r="AS227" s="229"/>
      <c r="AT227" s="229"/>
      <c r="AU227" s="229"/>
      <c r="AV227" s="229"/>
      <c r="AX227" s="125">
        <f t="shared" si="79"/>
        <v>3</v>
      </c>
      <c r="AY227" s="125">
        <f t="shared" si="80"/>
        <v>0</v>
      </c>
      <c r="AZ227" s="9">
        <v>0.79</v>
      </c>
      <c r="BA227" s="15">
        <f t="shared" si="88"/>
        <v>0.82950000000000013</v>
      </c>
      <c r="BB227" s="21">
        <f t="shared" si="82"/>
        <v>0.86900000000000011</v>
      </c>
      <c r="BC227" s="27">
        <f t="shared" si="83"/>
        <v>0.90849999999999997</v>
      </c>
      <c r="BD227" s="33">
        <f t="shared" si="84"/>
        <v>0.94799999999999995</v>
      </c>
      <c r="BE227" s="39">
        <f t="shared" si="85"/>
        <v>0.98750000000000004</v>
      </c>
      <c r="BF227" s="9">
        <f t="shared" si="86"/>
        <v>0</v>
      </c>
      <c r="BG227" s="15">
        <f t="shared" si="86"/>
        <v>0</v>
      </c>
      <c r="BH227" s="21">
        <f t="shared" si="86"/>
        <v>0</v>
      </c>
      <c r="BI227" s="27">
        <f t="shared" si="86"/>
        <v>0</v>
      </c>
      <c r="BJ227" s="33">
        <f t="shared" si="86"/>
        <v>0</v>
      </c>
      <c r="BK227" s="39">
        <f t="shared" si="87"/>
        <v>0</v>
      </c>
    </row>
    <row r="228" spans="1:63" ht="15.75" thickBot="1">
      <c r="A228" s="83" t="s">
        <v>83</v>
      </c>
      <c r="B228" s="54" t="s">
        <v>142</v>
      </c>
      <c r="C228" s="208" t="s">
        <v>447</v>
      </c>
      <c r="D228" s="6"/>
      <c r="E228" s="126"/>
      <c r="F228" s="126"/>
      <c r="G228" s="160"/>
      <c r="H228" s="72">
        <v>170</v>
      </c>
      <c r="I228" s="125">
        <f t="shared" si="77"/>
        <v>170</v>
      </c>
      <c r="J228" s="91">
        <v>250</v>
      </c>
      <c r="K228" s="125">
        <f t="shared" si="78"/>
        <v>-80</v>
      </c>
      <c r="L228" s="190"/>
      <c r="M228" s="190"/>
      <c r="N228" s="190"/>
      <c r="O228" s="186"/>
      <c r="P228" s="190"/>
      <c r="Q228" s="190">
        <v>25</v>
      </c>
      <c r="R228" s="91"/>
      <c r="S228" s="91"/>
      <c r="T228" s="91"/>
      <c r="U228" s="91"/>
      <c r="V228" s="91"/>
      <c r="W228" s="91">
        <v>20</v>
      </c>
      <c r="X228" s="91">
        <v>38</v>
      </c>
      <c r="Y228" s="91"/>
      <c r="Z228" s="91">
        <v>50</v>
      </c>
      <c r="AA228" s="91">
        <v>25</v>
      </c>
      <c r="AB228" s="91"/>
      <c r="AC228" s="91"/>
      <c r="AD228" s="91">
        <v>46</v>
      </c>
      <c r="AE228" s="91">
        <v>44</v>
      </c>
      <c r="AF228" s="91"/>
      <c r="AG228" s="91"/>
      <c r="AH228" s="91"/>
      <c r="AI228" s="91"/>
      <c r="AJ228" s="91">
        <v>12</v>
      </c>
      <c r="AK228" s="91"/>
      <c r="AL228" s="91"/>
      <c r="AM228" s="229"/>
      <c r="AN228" s="229"/>
      <c r="AO228" s="229">
        <v>32</v>
      </c>
      <c r="AP228" s="229">
        <v>25</v>
      </c>
      <c r="AQ228" s="229">
        <v>46</v>
      </c>
      <c r="AR228" s="229"/>
      <c r="AS228" s="229"/>
      <c r="AT228" s="229"/>
      <c r="AU228" s="229"/>
      <c r="AV228" s="229"/>
      <c r="AX228" s="125">
        <f t="shared" si="79"/>
        <v>-193</v>
      </c>
      <c r="AY228" s="125">
        <f t="shared" si="80"/>
        <v>443</v>
      </c>
      <c r="AZ228" s="9">
        <v>0.79</v>
      </c>
      <c r="BA228" s="15">
        <f>AZ228*1.05</f>
        <v>0.82950000000000013</v>
      </c>
      <c r="BB228" s="21">
        <f>AZ228*1.1</f>
        <v>0.86900000000000011</v>
      </c>
      <c r="BC228" s="27">
        <f>AZ228*1.15</f>
        <v>0.90849999999999997</v>
      </c>
      <c r="BD228" s="33">
        <f>AZ228*1.2</f>
        <v>0.94799999999999995</v>
      </c>
      <c r="BE228" s="39">
        <f t="shared" si="85"/>
        <v>0.98750000000000004</v>
      </c>
      <c r="BF228" s="9">
        <f>$D228*AZ228</f>
        <v>0</v>
      </c>
      <c r="BG228" s="15">
        <f t="shared" si="86"/>
        <v>0</v>
      </c>
      <c r="BH228" s="21">
        <f t="shared" si="86"/>
        <v>0</v>
      </c>
      <c r="BI228" s="27">
        <f t="shared" si="86"/>
        <v>0</v>
      </c>
      <c r="BJ228" s="33">
        <f t="shared" si="86"/>
        <v>0</v>
      </c>
      <c r="BK228" s="39">
        <f t="shared" si="87"/>
        <v>0</v>
      </c>
    </row>
    <row r="229" spans="1:63" ht="15.75" thickBot="1">
      <c r="A229" s="83" t="s">
        <v>83</v>
      </c>
      <c r="B229" s="54" t="s">
        <v>143</v>
      </c>
      <c r="C229" s="208" t="s">
        <v>447</v>
      </c>
      <c r="D229" s="6"/>
      <c r="E229" s="126"/>
      <c r="F229" s="126"/>
      <c r="G229" s="160"/>
      <c r="H229" s="72">
        <v>170</v>
      </c>
      <c r="I229" s="125">
        <f t="shared" si="77"/>
        <v>170</v>
      </c>
      <c r="J229" s="91">
        <v>350</v>
      </c>
      <c r="K229" s="125">
        <f t="shared" si="78"/>
        <v>-180</v>
      </c>
      <c r="L229" s="190"/>
      <c r="M229" s="190"/>
      <c r="N229" s="190"/>
      <c r="O229" s="186"/>
      <c r="P229" s="190"/>
      <c r="Q229" s="190">
        <v>32</v>
      </c>
      <c r="R229" s="91"/>
      <c r="S229" s="91"/>
      <c r="T229" s="91"/>
      <c r="U229" s="91"/>
      <c r="V229" s="91"/>
      <c r="W229" s="91">
        <v>10</v>
      </c>
      <c r="X229" s="91">
        <v>22</v>
      </c>
      <c r="Y229" s="91"/>
      <c r="Z229" s="91">
        <v>25</v>
      </c>
      <c r="AA229" s="91">
        <v>10</v>
      </c>
      <c r="AB229" s="91"/>
      <c r="AC229" s="91"/>
      <c r="AD229" s="91"/>
      <c r="AE229" s="91">
        <v>7</v>
      </c>
      <c r="AF229" s="91"/>
      <c r="AG229" s="91"/>
      <c r="AH229" s="91">
        <v>16</v>
      </c>
      <c r="AI229" s="91"/>
      <c r="AJ229" s="91">
        <v>3</v>
      </c>
      <c r="AK229" s="91"/>
      <c r="AL229" s="91"/>
      <c r="AM229" s="229"/>
      <c r="AN229" s="229"/>
      <c r="AO229" s="229"/>
      <c r="AP229" s="229">
        <v>4</v>
      </c>
      <c r="AQ229" s="229"/>
      <c r="AR229" s="229"/>
      <c r="AS229" s="229"/>
      <c r="AT229" s="229"/>
      <c r="AU229" s="229"/>
      <c r="AV229" s="229"/>
      <c r="AX229" s="125">
        <f t="shared" si="79"/>
        <v>41</v>
      </c>
      <c r="AY229" s="125">
        <f t="shared" si="80"/>
        <v>309</v>
      </c>
      <c r="AZ229" s="9">
        <v>0.79</v>
      </c>
      <c r="BA229" s="15">
        <f>AZ229*1.05</f>
        <v>0.82950000000000013</v>
      </c>
      <c r="BB229" s="21">
        <f>AZ229*1.1</f>
        <v>0.86900000000000011</v>
      </c>
      <c r="BC229" s="27">
        <f>AZ229*1.15</f>
        <v>0.90849999999999997</v>
      </c>
      <c r="BD229" s="33">
        <f>AZ229*1.2</f>
        <v>0.94799999999999995</v>
      </c>
      <c r="BE229" s="39">
        <f t="shared" si="85"/>
        <v>0.98750000000000004</v>
      </c>
      <c r="BF229" s="9">
        <f>$D229*AZ229</f>
        <v>0</v>
      </c>
      <c r="BG229" s="15">
        <f t="shared" si="86"/>
        <v>0</v>
      </c>
      <c r="BH229" s="21">
        <f t="shared" si="86"/>
        <v>0</v>
      </c>
      <c r="BI229" s="27">
        <f t="shared" si="86"/>
        <v>0</v>
      </c>
      <c r="BJ229" s="33">
        <f t="shared" si="86"/>
        <v>0</v>
      </c>
      <c r="BK229" s="39">
        <f t="shared" si="87"/>
        <v>0</v>
      </c>
    </row>
    <row r="230" spans="1:63" ht="15.75" thickBot="1">
      <c r="A230" s="93"/>
      <c r="B230" s="81" t="s">
        <v>151</v>
      </c>
      <c r="C230" s="213"/>
      <c r="D230" s="151"/>
      <c r="E230" s="153"/>
      <c r="F230" s="153"/>
      <c r="G230" s="105"/>
      <c r="H230" s="105"/>
      <c r="I230" s="125">
        <f t="shared" si="77"/>
        <v>0</v>
      </c>
      <c r="J230" s="105"/>
      <c r="K230" s="125">
        <f t="shared" si="78"/>
        <v>0</v>
      </c>
      <c r="L230" s="190"/>
      <c r="M230" s="190"/>
      <c r="N230" s="190"/>
      <c r="O230" s="194"/>
      <c r="P230" s="125"/>
      <c r="Q230" s="12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235"/>
      <c r="AN230" s="235"/>
      <c r="AO230" s="235"/>
      <c r="AP230" s="235"/>
      <c r="AQ230" s="235"/>
      <c r="AR230" s="235"/>
      <c r="AS230" s="235"/>
      <c r="AT230" s="235"/>
      <c r="AU230" s="235"/>
      <c r="AV230" s="235"/>
      <c r="AX230" s="125">
        <f t="shared" si="79"/>
        <v>0</v>
      </c>
      <c r="AY230" s="125">
        <f t="shared" si="80"/>
        <v>0</v>
      </c>
      <c r="AZ230" s="9"/>
      <c r="BA230" s="15"/>
      <c r="BB230" s="21"/>
      <c r="BC230" s="27"/>
      <c r="BD230" s="33"/>
      <c r="BE230" s="39"/>
      <c r="BF230" s="9"/>
      <c r="BG230" s="15"/>
      <c r="BH230" s="21"/>
      <c r="BI230" s="27"/>
      <c r="BJ230" s="33"/>
      <c r="BK230" s="39"/>
    </row>
    <row r="231" spans="1:63" ht="15.75" thickBot="1">
      <c r="A231" s="106" t="s">
        <v>8</v>
      </c>
      <c r="B231" s="52" t="s">
        <v>149</v>
      </c>
      <c r="C231" s="214"/>
      <c r="D231" s="6"/>
      <c r="E231" s="126"/>
      <c r="F231" s="126"/>
      <c r="G231" s="72"/>
      <c r="H231" s="72"/>
      <c r="I231" s="125">
        <f t="shared" si="77"/>
        <v>0</v>
      </c>
      <c r="J231" s="96">
        <v>0</v>
      </c>
      <c r="K231" s="125">
        <f t="shared" si="78"/>
        <v>0</v>
      </c>
      <c r="L231" s="190"/>
      <c r="M231" s="190"/>
      <c r="N231" s="190"/>
      <c r="O231" s="186"/>
      <c r="P231" s="190"/>
      <c r="Q231" s="190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231"/>
      <c r="AN231" s="231"/>
      <c r="AO231" s="231"/>
      <c r="AP231" s="231"/>
      <c r="AQ231" s="231"/>
      <c r="AR231" s="231"/>
      <c r="AS231" s="231"/>
      <c r="AT231" s="231"/>
      <c r="AU231" s="231"/>
      <c r="AV231" s="231"/>
      <c r="AX231" s="125">
        <f t="shared" si="79"/>
        <v>0</v>
      </c>
      <c r="AY231" s="125">
        <f t="shared" si="80"/>
        <v>0</v>
      </c>
      <c r="AZ231" s="9">
        <v>4.82</v>
      </c>
      <c r="BA231" s="15">
        <f>AZ231*1.05</f>
        <v>5.0610000000000008</v>
      </c>
      <c r="BB231" s="21">
        <f>AZ231*1.1</f>
        <v>5.3020000000000005</v>
      </c>
      <c r="BC231" s="27">
        <f>AZ231*1.15</f>
        <v>5.5430000000000001</v>
      </c>
      <c r="BD231" s="33">
        <f>AZ231*1.2</f>
        <v>5.7839999999999998</v>
      </c>
      <c r="BE231" s="39">
        <f>AZ231*1.25</f>
        <v>6.0250000000000004</v>
      </c>
      <c r="BF231" s="9">
        <f t="shared" ref="BF231:BJ232" si="89">$D231*AZ231</f>
        <v>0</v>
      </c>
      <c r="BG231" s="15">
        <f t="shared" si="89"/>
        <v>0</v>
      </c>
      <c r="BH231" s="21">
        <f t="shared" si="89"/>
        <v>0</v>
      </c>
      <c r="BI231" s="27">
        <f t="shared" si="89"/>
        <v>0</v>
      </c>
      <c r="BJ231" s="33">
        <f t="shared" si="89"/>
        <v>0</v>
      </c>
      <c r="BK231" s="39">
        <f>BE231*D231</f>
        <v>0</v>
      </c>
    </row>
    <row r="232" spans="1:63" ht="15.75" thickBot="1">
      <c r="A232" s="46" t="s">
        <v>35</v>
      </c>
      <c r="B232" s="195" t="s">
        <v>148</v>
      </c>
      <c r="C232" s="208" t="s">
        <v>456</v>
      </c>
      <c r="D232" s="6"/>
      <c r="E232" s="126">
        <v>1000</v>
      </c>
      <c r="F232" s="126"/>
      <c r="G232" s="72"/>
      <c r="H232" s="72"/>
      <c r="I232" s="125">
        <f t="shared" si="77"/>
        <v>1000</v>
      </c>
      <c r="J232" s="80">
        <v>862</v>
      </c>
      <c r="K232" s="125">
        <f t="shared" si="78"/>
        <v>138</v>
      </c>
      <c r="L232" s="190"/>
      <c r="M232" s="190"/>
      <c r="N232" s="190"/>
      <c r="O232" s="186"/>
      <c r="P232" s="190"/>
      <c r="Q232" s="190">
        <v>22</v>
      </c>
      <c r="R232" s="80"/>
      <c r="S232" s="80"/>
      <c r="T232" s="80"/>
      <c r="U232" s="80"/>
      <c r="V232" s="80"/>
      <c r="W232" s="80">
        <v>8</v>
      </c>
      <c r="X232" s="80">
        <v>11</v>
      </c>
      <c r="Y232" s="80"/>
      <c r="Z232" s="80">
        <v>20</v>
      </c>
      <c r="AA232" s="80">
        <v>10</v>
      </c>
      <c r="AB232" s="80"/>
      <c r="AC232" s="80"/>
      <c r="AD232" s="80">
        <v>23</v>
      </c>
      <c r="AE232" s="80">
        <v>26</v>
      </c>
      <c r="AF232" s="80"/>
      <c r="AG232" s="80"/>
      <c r="AH232" s="80"/>
      <c r="AI232" s="80"/>
      <c r="AJ232" s="80">
        <v>5</v>
      </c>
      <c r="AK232" s="80"/>
      <c r="AL232" s="80">
        <v>4</v>
      </c>
      <c r="AM232" s="230">
        <v>2</v>
      </c>
      <c r="AN232" s="230"/>
      <c r="AO232" s="230">
        <v>3</v>
      </c>
      <c r="AP232" s="230"/>
      <c r="AQ232" s="230">
        <v>24</v>
      </c>
      <c r="AR232" s="230"/>
      <c r="AS232" s="230"/>
      <c r="AT232" s="230"/>
      <c r="AU232" s="230"/>
      <c r="AV232" s="230"/>
      <c r="AX232" s="125">
        <f t="shared" si="79"/>
        <v>842</v>
      </c>
      <c r="AY232" s="196">
        <f t="shared" si="80"/>
        <v>20</v>
      </c>
      <c r="AZ232" s="9">
        <v>4.5855312499999989</v>
      </c>
      <c r="BA232" s="15">
        <f>AZ232*1.05</f>
        <v>4.8148078124999989</v>
      </c>
      <c r="BB232" s="21">
        <f>AZ232*1.1</f>
        <v>5.0440843749999988</v>
      </c>
      <c r="BC232" s="27">
        <f>AZ232*1.15</f>
        <v>5.2733609374999988</v>
      </c>
      <c r="BD232" s="33">
        <f>AZ232*1.2</f>
        <v>5.5026374999999987</v>
      </c>
      <c r="BE232" s="39">
        <f>AZ232*1.25</f>
        <v>5.7319140624999987</v>
      </c>
      <c r="BF232" s="9">
        <f t="shared" si="89"/>
        <v>0</v>
      </c>
      <c r="BG232" s="15">
        <f t="shared" si="89"/>
        <v>0</v>
      </c>
      <c r="BH232" s="21">
        <f t="shared" si="89"/>
        <v>0</v>
      </c>
      <c r="BI232" s="27">
        <f t="shared" si="89"/>
        <v>0</v>
      </c>
      <c r="BJ232" s="33">
        <f t="shared" si="89"/>
        <v>0</v>
      </c>
      <c r="BK232" s="39">
        <f>BE232*D232</f>
        <v>0</v>
      </c>
    </row>
    <row r="233" spans="1:63" ht="15.75" thickBot="1">
      <c r="A233" s="46" t="s">
        <v>35</v>
      </c>
      <c r="B233" s="52" t="s">
        <v>147</v>
      </c>
      <c r="C233" s="214"/>
      <c r="D233" s="6"/>
      <c r="E233" s="126"/>
      <c r="F233" s="126"/>
      <c r="G233" s="72"/>
      <c r="H233" s="72"/>
      <c r="I233" s="125">
        <f t="shared" si="77"/>
        <v>0</v>
      </c>
      <c r="J233" s="96">
        <v>0</v>
      </c>
      <c r="K233" s="125">
        <f t="shared" si="78"/>
        <v>0</v>
      </c>
      <c r="L233" s="190"/>
      <c r="M233" s="190"/>
      <c r="N233" s="190"/>
      <c r="O233" s="186"/>
      <c r="P233" s="190"/>
      <c r="Q233" s="190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231"/>
      <c r="AN233" s="231"/>
      <c r="AO233" s="231"/>
      <c r="AP233" s="231"/>
      <c r="AQ233" s="231"/>
      <c r="AR233" s="231"/>
      <c r="AS233" s="231"/>
      <c r="AT233" s="231"/>
      <c r="AU233" s="231"/>
      <c r="AV233" s="231"/>
      <c r="AX233" s="125">
        <f t="shared" si="79"/>
        <v>0</v>
      </c>
      <c r="AY233" s="125">
        <f t="shared" si="80"/>
        <v>0</v>
      </c>
      <c r="AZ233" s="9">
        <v>5.55</v>
      </c>
      <c r="BA233" s="15">
        <f>AZ233*1.05</f>
        <v>5.8274999999999997</v>
      </c>
      <c r="BB233" s="21">
        <f>AZ233*1.1</f>
        <v>6.1050000000000004</v>
      </c>
      <c r="BC233" s="27">
        <f>AZ233*1.15</f>
        <v>6.3824999999999994</v>
      </c>
      <c r="BD233" s="33">
        <f>AZ233*1.2</f>
        <v>6.6599999999999993</v>
      </c>
      <c r="BE233" s="39">
        <f>AZ233*1.25</f>
        <v>6.9375</v>
      </c>
      <c r="BF233" s="9">
        <f>$D233*AZ233</f>
        <v>0</v>
      </c>
      <c r="BG233" s="15">
        <f>$D233*BA233</f>
        <v>0</v>
      </c>
      <c r="BH233" s="21">
        <f>$D233*BB233</f>
        <v>0</v>
      </c>
      <c r="BI233" s="27">
        <f>$D233*BC233</f>
        <v>0</v>
      </c>
      <c r="BJ233" s="33">
        <f>$D233*BD233</f>
        <v>0</v>
      </c>
      <c r="BK233" s="39">
        <f>BE233*D233</f>
        <v>0</v>
      </c>
    </row>
    <row r="234" spans="1:63" ht="15.75" thickBot="1">
      <c r="A234" s="83" t="s">
        <v>83</v>
      </c>
      <c r="B234" s="51" t="s">
        <v>152</v>
      </c>
      <c r="C234" s="208" t="s">
        <v>417</v>
      </c>
      <c r="D234" s="6"/>
      <c r="E234" s="126"/>
      <c r="F234" s="126"/>
      <c r="G234" s="72">
        <v>25</v>
      </c>
      <c r="H234" s="72"/>
      <c r="I234" s="125">
        <f t="shared" si="77"/>
        <v>25</v>
      </c>
      <c r="J234" s="80">
        <v>25</v>
      </c>
      <c r="K234" s="125">
        <f t="shared" si="78"/>
        <v>0</v>
      </c>
      <c r="L234" s="190"/>
      <c r="M234" s="190"/>
      <c r="N234" s="190"/>
      <c r="O234" s="186"/>
      <c r="P234" s="190"/>
      <c r="Q234" s="19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230"/>
      <c r="AN234" s="230"/>
      <c r="AO234" s="230"/>
      <c r="AP234" s="230"/>
      <c r="AQ234" s="230"/>
      <c r="AR234" s="230"/>
      <c r="AS234" s="230"/>
      <c r="AT234" s="230"/>
      <c r="AU234" s="230"/>
      <c r="AV234" s="230"/>
      <c r="AX234" s="125">
        <f t="shared" si="79"/>
        <v>25</v>
      </c>
      <c r="AY234" s="125">
        <f t="shared" si="80"/>
        <v>0</v>
      </c>
      <c r="AZ234" s="9"/>
      <c r="BA234" s="15"/>
      <c r="BB234" s="21"/>
      <c r="BC234" s="27"/>
      <c r="BD234" s="33"/>
      <c r="BE234" s="39"/>
      <c r="BF234" s="9"/>
      <c r="BG234" s="15"/>
      <c r="BH234" s="21"/>
      <c r="BI234" s="27"/>
      <c r="BJ234" s="33"/>
      <c r="BK234" s="39"/>
    </row>
    <row r="235" spans="1:63" ht="15.75" thickBot="1">
      <c r="A235" s="83" t="s">
        <v>83</v>
      </c>
      <c r="B235" s="51" t="s">
        <v>148</v>
      </c>
      <c r="C235" s="208" t="s">
        <v>417</v>
      </c>
      <c r="D235" s="6"/>
      <c r="E235" s="126"/>
      <c r="F235" s="126"/>
      <c r="G235" s="72">
        <v>23</v>
      </c>
      <c r="H235" s="72"/>
      <c r="I235" s="125">
        <f t="shared" si="77"/>
        <v>23</v>
      </c>
      <c r="J235" s="80">
        <v>23</v>
      </c>
      <c r="K235" s="125">
        <f t="shared" si="78"/>
        <v>0</v>
      </c>
      <c r="L235" s="190"/>
      <c r="M235" s="190"/>
      <c r="N235" s="190"/>
      <c r="O235" s="186"/>
      <c r="P235" s="190"/>
      <c r="Q235" s="19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230"/>
      <c r="AN235" s="230"/>
      <c r="AO235" s="230"/>
      <c r="AP235" s="230"/>
      <c r="AQ235" s="230"/>
      <c r="AR235" s="230"/>
      <c r="AS235" s="230"/>
      <c r="AT235" s="230"/>
      <c r="AU235" s="230"/>
      <c r="AV235" s="230"/>
      <c r="AX235" s="125">
        <f t="shared" si="79"/>
        <v>23</v>
      </c>
      <c r="AY235" s="125">
        <f t="shared" si="80"/>
        <v>0</v>
      </c>
      <c r="AZ235" s="9"/>
      <c r="BA235" s="15"/>
      <c r="BB235" s="21"/>
      <c r="BC235" s="27"/>
      <c r="BD235" s="33"/>
      <c r="BE235" s="39"/>
      <c r="BF235" s="9"/>
      <c r="BG235" s="15"/>
      <c r="BH235" s="21"/>
      <c r="BI235" s="27"/>
      <c r="BJ235" s="33"/>
      <c r="BK235" s="39"/>
    </row>
    <row r="236" spans="1:63" ht="15.75" thickBot="1">
      <c r="A236" s="106" t="s">
        <v>8</v>
      </c>
      <c r="B236" s="53" t="s">
        <v>153</v>
      </c>
      <c r="C236" s="208" t="s">
        <v>417</v>
      </c>
      <c r="D236" s="6"/>
      <c r="E236" s="126"/>
      <c r="F236" s="126"/>
      <c r="G236" s="72">
        <v>20</v>
      </c>
      <c r="H236" s="72"/>
      <c r="I236" s="125">
        <f t="shared" si="77"/>
        <v>20</v>
      </c>
      <c r="J236" s="80">
        <v>20</v>
      </c>
      <c r="K236" s="125">
        <f t="shared" si="78"/>
        <v>0</v>
      </c>
      <c r="L236" s="190"/>
      <c r="M236" s="190"/>
      <c r="N236" s="190"/>
      <c r="O236" s="186"/>
      <c r="P236" s="190"/>
      <c r="Q236" s="19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230"/>
      <c r="AN236" s="230"/>
      <c r="AO236" s="230"/>
      <c r="AP236" s="230"/>
      <c r="AQ236" s="230"/>
      <c r="AR236" s="230"/>
      <c r="AS236" s="230"/>
      <c r="AT236" s="230"/>
      <c r="AU236" s="230"/>
      <c r="AV236" s="230"/>
      <c r="AX236" s="125">
        <f t="shared" si="79"/>
        <v>20</v>
      </c>
      <c r="AY236" s="125">
        <f t="shared" si="80"/>
        <v>0</v>
      </c>
      <c r="AZ236" s="9"/>
      <c r="BA236" s="15"/>
      <c r="BB236" s="21"/>
      <c r="BC236" s="27"/>
      <c r="BD236" s="33"/>
      <c r="BE236" s="39"/>
      <c r="BF236" s="9"/>
      <c r="BG236" s="15"/>
      <c r="BH236" s="21"/>
      <c r="BI236" s="27"/>
      <c r="BJ236" s="33"/>
      <c r="BK236" s="39"/>
    </row>
    <row r="237" spans="1:63" ht="15.75" thickBot="1">
      <c r="A237" s="106" t="s">
        <v>8</v>
      </c>
      <c r="B237" s="53" t="s">
        <v>154</v>
      </c>
      <c r="C237" s="208" t="s">
        <v>417</v>
      </c>
      <c r="D237" s="6"/>
      <c r="E237" s="126"/>
      <c r="F237" s="126"/>
      <c r="G237" s="72">
        <v>3</v>
      </c>
      <c r="H237" s="72"/>
      <c r="I237" s="125">
        <f t="shared" si="77"/>
        <v>3</v>
      </c>
      <c r="J237" s="80">
        <v>3</v>
      </c>
      <c r="K237" s="125">
        <f t="shared" si="78"/>
        <v>0</v>
      </c>
      <c r="L237" s="190"/>
      <c r="M237" s="190"/>
      <c r="N237" s="190"/>
      <c r="O237" s="186"/>
      <c r="P237" s="190"/>
      <c r="Q237" s="19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230"/>
      <c r="AN237" s="230"/>
      <c r="AO237" s="230"/>
      <c r="AP237" s="230"/>
      <c r="AQ237" s="230"/>
      <c r="AR237" s="230"/>
      <c r="AS237" s="230"/>
      <c r="AT237" s="230"/>
      <c r="AU237" s="230"/>
      <c r="AV237" s="230"/>
      <c r="AX237" s="125">
        <f t="shared" si="79"/>
        <v>3</v>
      </c>
      <c r="AY237" s="125">
        <f t="shared" si="80"/>
        <v>0</v>
      </c>
      <c r="AZ237" s="9"/>
      <c r="BA237" s="15"/>
      <c r="BB237" s="21"/>
      <c r="BC237" s="27"/>
      <c r="BD237" s="33"/>
      <c r="BE237" s="39"/>
      <c r="BF237" s="9"/>
      <c r="BG237" s="15"/>
      <c r="BH237" s="21"/>
      <c r="BI237" s="27"/>
      <c r="BJ237" s="33"/>
      <c r="BK237" s="39"/>
    </row>
    <row r="238" spans="1:63" ht="15.75" thickBot="1">
      <c r="A238" s="98" t="s">
        <v>83</v>
      </c>
      <c r="B238" s="51" t="s">
        <v>155</v>
      </c>
      <c r="C238" s="208" t="s">
        <v>447</v>
      </c>
      <c r="D238" s="6"/>
      <c r="E238" s="126"/>
      <c r="F238" s="126">
        <v>40</v>
      </c>
      <c r="G238" s="72">
        <v>18</v>
      </c>
      <c r="H238" s="72"/>
      <c r="I238" s="125">
        <f t="shared" si="77"/>
        <v>58</v>
      </c>
      <c r="J238" s="80">
        <v>34</v>
      </c>
      <c r="K238" s="125">
        <f t="shared" si="78"/>
        <v>24</v>
      </c>
      <c r="L238" s="190"/>
      <c r="M238" s="190"/>
      <c r="N238" s="190">
        <v>1</v>
      </c>
      <c r="O238" s="186"/>
      <c r="P238" s="190"/>
      <c r="Q238" s="190">
        <v>4</v>
      </c>
      <c r="R238" s="80"/>
      <c r="S238" s="80"/>
      <c r="T238" s="80"/>
      <c r="U238" s="80"/>
      <c r="V238" s="80"/>
      <c r="W238" s="80">
        <v>5</v>
      </c>
      <c r="X238" s="80">
        <v>11</v>
      </c>
      <c r="Y238" s="80"/>
      <c r="Z238" s="80">
        <v>2</v>
      </c>
      <c r="AA238" s="80"/>
      <c r="AB238" s="80"/>
      <c r="AC238" s="80"/>
      <c r="AD238" s="80"/>
      <c r="AE238" s="80">
        <v>2</v>
      </c>
      <c r="AF238" s="80"/>
      <c r="AG238" s="80"/>
      <c r="AH238" s="80"/>
      <c r="AI238" s="80"/>
      <c r="AJ238" s="80"/>
      <c r="AK238" s="80"/>
      <c r="AL238" s="80"/>
      <c r="AM238" s="230"/>
      <c r="AN238" s="230"/>
      <c r="AO238" s="230"/>
      <c r="AP238" s="230"/>
      <c r="AQ238" s="230"/>
      <c r="AR238" s="230"/>
      <c r="AS238" s="230"/>
      <c r="AT238" s="230">
        <v>1</v>
      </c>
      <c r="AU238" s="230"/>
      <c r="AV238" s="230"/>
      <c r="AX238" s="125">
        <f t="shared" si="79"/>
        <v>32</v>
      </c>
      <c r="AY238" s="125">
        <f t="shared" si="80"/>
        <v>2</v>
      </c>
      <c r="AZ238" s="9"/>
      <c r="BA238" s="15"/>
      <c r="BB238" s="21"/>
      <c r="BC238" s="27"/>
      <c r="BD238" s="33"/>
      <c r="BE238" s="39"/>
      <c r="BF238" s="9"/>
      <c r="BG238" s="15"/>
      <c r="BH238" s="21"/>
      <c r="BI238" s="27"/>
      <c r="BJ238" s="33"/>
      <c r="BK238" s="39"/>
    </row>
    <row r="239" spans="1:63" ht="15.75" thickBot="1">
      <c r="A239" s="98" t="s">
        <v>83</v>
      </c>
      <c r="B239" s="53" t="s">
        <v>156</v>
      </c>
      <c r="C239" s="208" t="s">
        <v>447</v>
      </c>
      <c r="D239" s="6"/>
      <c r="E239" s="126"/>
      <c r="F239" s="126"/>
      <c r="G239" s="72">
        <v>5</v>
      </c>
      <c r="H239" s="72"/>
      <c r="I239" s="125">
        <f t="shared" si="77"/>
        <v>5</v>
      </c>
      <c r="J239" s="80">
        <v>4</v>
      </c>
      <c r="K239" s="125">
        <f t="shared" si="78"/>
        <v>1</v>
      </c>
      <c r="L239" s="190"/>
      <c r="M239" s="190"/>
      <c r="N239" s="190"/>
      <c r="O239" s="186"/>
      <c r="P239" s="190"/>
      <c r="Q239" s="190"/>
      <c r="R239" s="80"/>
      <c r="S239" s="80">
        <v>1</v>
      </c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230"/>
      <c r="AN239" s="230"/>
      <c r="AO239" s="230"/>
      <c r="AP239" s="230"/>
      <c r="AQ239" s="230"/>
      <c r="AR239" s="230"/>
      <c r="AS239" s="230"/>
      <c r="AT239" s="230"/>
      <c r="AU239" s="230"/>
      <c r="AV239" s="230"/>
      <c r="AX239" s="125">
        <f t="shared" si="79"/>
        <v>4</v>
      </c>
      <c r="AY239" s="125">
        <f t="shared" si="80"/>
        <v>0</v>
      </c>
      <c r="AZ239" s="9"/>
      <c r="BA239" s="15"/>
      <c r="BB239" s="21"/>
      <c r="BC239" s="27"/>
      <c r="BD239" s="33"/>
      <c r="BE239" s="39"/>
      <c r="BF239" s="9"/>
      <c r="BG239" s="15"/>
      <c r="BH239" s="21"/>
      <c r="BI239" s="27"/>
      <c r="BJ239" s="33"/>
      <c r="BK239" s="39"/>
    </row>
    <row r="240" spans="1:63" ht="15.75" thickBot="1">
      <c r="A240" s="98" t="s">
        <v>83</v>
      </c>
      <c r="B240" s="51" t="s">
        <v>157</v>
      </c>
      <c r="C240" s="208" t="s">
        <v>447</v>
      </c>
      <c r="D240" s="6"/>
      <c r="E240" s="126"/>
      <c r="F240" s="126">
        <v>20</v>
      </c>
      <c r="G240" s="72"/>
      <c r="H240" s="72"/>
      <c r="I240" s="125">
        <f t="shared" si="77"/>
        <v>20</v>
      </c>
      <c r="J240" s="80">
        <v>20</v>
      </c>
      <c r="K240" s="125">
        <f t="shared" si="78"/>
        <v>0</v>
      </c>
      <c r="L240" s="190"/>
      <c r="M240" s="190"/>
      <c r="N240" s="190"/>
      <c r="O240" s="186"/>
      <c r="P240" s="190"/>
      <c r="Q240" s="19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230"/>
      <c r="AN240" s="230"/>
      <c r="AO240" s="230"/>
      <c r="AP240" s="230"/>
      <c r="AQ240" s="230"/>
      <c r="AR240" s="230"/>
      <c r="AS240" s="230"/>
      <c r="AT240" s="230"/>
      <c r="AU240" s="230"/>
      <c r="AV240" s="230"/>
      <c r="AX240" s="125">
        <f t="shared" si="79"/>
        <v>20</v>
      </c>
      <c r="AY240" s="125">
        <f t="shared" si="80"/>
        <v>0</v>
      </c>
      <c r="AZ240" s="9"/>
      <c r="BA240" s="15"/>
      <c r="BB240" s="21"/>
      <c r="BC240" s="27"/>
      <c r="BD240" s="33"/>
      <c r="BE240" s="39"/>
      <c r="BF240" s="9"/>
      <c r="BG240" s="15"/>
      <c r="BH240" s="21"/>
      <c r="BI240" s="27"/>
      <c r="BJ240" s="33"/>
      <c r="BK240" s="39"/>
    </row>
    <row r="241" spans="1:63" ht="15.75" thickBot="1">
      <c r="A241" s="98" t="s">
        <v>83</v>
      </c>
      <c r="B241" s="51" t="s">
        <v>158</v>
      </c>
      <c r="C241" s="208" t="s">
        <v>458</v>
      </c>
      <c r="D241" s="6"/>
      <c r="E241" s="126"/>
      <c r="F241" s="126"/>
      <c r="G241" s="72">
        <v>10</v>
      </c>
      <c r="H241" s="72"/>
      <c r="I241" s="125">
        <f t="shared" si="77"/>
        <v>10</v>
      </c>
      <c r="J241" s="80">
        <v>10</v>
      </c>
      <c r="K241" s="125">
        <f t="shared" si="78"/>
        <v>0</v>
      </c>
      <c r="L241" s="190"/>
      <c r="M241" s="190">
        <v>3</v>
      </c>
      <c r="N241" s="190"/>
      <c r="O241" s="186"/>
      <c r="P241" s="190"/>
      <c r="Q241" s="19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230"/>
      <c r="AN241" s="230"/>
      <c r="AO241" s="230"/>
      <c r="AP241" s="230"/>
      <c r="AQ241" s="230"/>
      <c r="AR241" s="230"/>
      <c r="AS241" s="230"/>
      <c r="AT241" s="230"/>
      <c r="AU241" s="230"/>
      <c r="AV241" s="230"/>
      <c r="AX241" s="125">
        <f t="shared" si="79"/>
        <v>7</v>
      </c>
      <c r="AY241" s="125">
        <f t="shared" si="80"/>
        <v>3</v>
      </c>
      <c r="AZ241" s="9"/>
      <c r="BA241" s="15"/>
      <c r="BB241" s="21"/>
      <c r="BC241" s="27"/>
      <c r="BD241" s="9">
        <v>27.3</v>
      </c>
      <c r="BE241" s="39"/>
      <c r="BF241" s="9"/>
      <c r="BG241" s="15"/>
      <c r="BH241" s="21"/>
      <c r="BI241" s="27"/>
      <c r="BJ241" s="33">
        <f>$M241*BD241</f>
        <v>81.900000000000006</v>
      </c>
      <c r="BK241" s="39"/>
    </row>
    <row r="242" spans="1:63" ht="15.75" thickBot="1">
      <c r="A242" s="98" t="s">
        <v>83</v>
      </c>
      <c r="B242" s="53" t="s">
        <v>159</v>
      </c>
      <c r="C242" s="208" t="s">
        <v>458</v>
      </c>
      <c r="D242" s="6"/>
      <c r="E242" s="126"/>
      <c r="F242" s="126"/>
      <c r="G242" s="72">
        <v>2</v>
      </c>
      <c r="H242" s="72"/>
      <c r="I242" s="125">
        <f t="shared" si="77"/>
        <v>2</v>
      </c>
      <c r="J242" s="80">
        <v>2</v>
      </c>
      <c r="K242" s="125">
        <f t="shared" si="78"/>
        <v>0</v>
      </c>
      <c r="L242" s="190"/>
      <c r="M242" s="190"/>
      <c r="N242" s="190"/>
      <c r="O242" s="186"/>
      <c r="P242" s="190"/>
      <c r="Q242" s="19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230"/>
      <c r="AN242" s="230"/>
      <c r="AO242" s="230"/>
      <c r="AP242" s="230"/>
      <c r="AQ242" s="230"/>
      <c r="AR242" s="230"/>
      <c r="AS242" s="230"/>
      <c r="AT242" s="230"/>
      <c r="AU242" s="230"/>
      <c r="AV242" s="230"/>
      <c r="AX242" s="125">
        <f t="shared" si="79"/>
        <v>2</v>
      </c>
      <c r="AY242" s="125">
        <f t="shared" si="80"/>
        <v>0</v>
      </c>
      <c r="AZ242" s="9"/>
      <c r="BA242" s="15"/>
      <c r="BB242" s="21"/>
      <c r="BC242" s="27"/>
      <c r="BD242" s="33"/>
      <c r="BE242" s="39"/>
      <c r="BF242" s="9"/>
      <c r="BG242" s="15"/>
      <c r="BH242" s="21"/>
      <c r="BI242" s="27"/>
      <c r="BJ242" s="33"/>
      <c r="BK242" s="39"/>
    </row>
    <row r="243" spans="1:63" ht="15.75" thickBot="1">
      <c r="A243" s="98" t="s">
        <v>83</v>
      </c>
      <c r="B243" s="51" t="s">
        <v>160</v>
      </c>
      <c r="C243" s="208" t="s">
        <v>447</v>
      </c>
      <c r="D243" s="6"/>
      <c r="E243" s="126"/>
      <c r="F243" s="126">
        <v>25</v>
      </c>
      <c r="G243" s="72">
        <v>36</v>
      </c>
      <c r="H243" s="72"/>
      <c r="I243" s="125">
        <f t="shared" si="77"/>
        <v>61</v>
      </c>
      <c r="J243" s="80">
        <v>45</v>
      </c>
      <c r="K243" s="125">
        <f t="shared" si="78"/>
        <v>16</v>
      </c>
      <c r="L243" s="190"/>
      <c r="M243" s="190"/>
      <c r="N243" s="190"/>
      <c r="O243" s="186"/>
      <c r="P243" s="190"/>
      <c r="Q243" s="190"/>
      <c r="R243" s="80"/>
      <c r="S243" s="80"/>
      <c r="T243" s="80"/>
      <c r="U243" s="80"/>
      <c r="V243" s="80"/>
      <c r="W243" s="80"/>
      <c r="X243" s="80">
        <v>8</v>
      </c>
      <c r="Y243" s="80"/>
      <c r="Z243" s="80">
        <v>9</v>
      </c>
      <c r="AA243" s="80">
        <v>6</v>
      </c>
      <c r="AB243" s="80"/>
      <c r="AC243" s="80"/>
      <c r="AD243" s="80"/>
      <c r="AE243" s="80">
        <v>5</v>
      </c>
      <c r="AF243" s="80"/>
      <c r="AG243" s="80"/>
      <c r="AH243" s="80"/>
      <c r="AI243" s="80"/>
      <c r="AJ243" s="80"/>
      <c r="AK243" s="80"/>
      <c r="AL243" s="80">
        <v>2</v>
      </c>
      <c r="AM243" s="230"/>
      <c r="AN243" s="230"/>
      <c r="AO243" s="230">
        <v>4</v>
      </c>
      <c r="AP243" s="230"/>
      <c r="AQ243" s="230"/>
      <c r="AR243" s="230"/>
      <c r="AS243" s="230"/>
      <c r="AT243" s="230"/>
      <c r="AU243" s="230"/>
      <c r="AV243" s="230"/>
      <c r="AX243" s="125">
        <f t="shared" si="79"/>
        <v>27</v>
      </c>
      <c r="AY243" s="125">
        <f t="shared" si="80"/>
        <v>18</v>
      </c>
      <c r="AZ243" s="9"/>
      <c r="BA243" s="15"/>
      <c r="BB243" s="21"/>
      <c r="BC243" s="27"/>
      <c r="BD243" s="33"/>
      <c r="BE243" s="39"/>
      <c r="BF243" s="9"/>
      <c r="BG243" s="15"/>
      <c r="BH243" s="21"/>
      <c r="BI243" s="27"/>
      <c r="BJ243" s="33"/>
      <c r="BK243" s="39"/>
    </row>
    <row r="244" spans="1:63" ht="15.75" thickBot="1">
      <c r="A244" s="99" t="s">
        <v>161</v>
      </c>
      <c r="B244" s="53" t="s">
        <v>162</v>
      </c>
      <c r="C244" s="208" t="s">
        <v>458</v>
      </c>
      <c r="D244" s="6"/>
      <c r="E244" s="126"/>
      <c r="F244" s="126"/>
      <c r="G244" s="72">
        <v>6</v>
      </c>
      <c r="H244" s="72"/>
      <c r="I244" s="125">
        <f t="shared" si="77"/>
        <v>6</v>
      </c>
      <c r="J244" s="80">
        <v>6</v>
      </c>
      <c r="K244" s="125">
        <f t="shared" si="78"/>
        <v>0</v>
      </c>
      <c r="L244" s="190"/>
      <c r="M244" s="190"/>
      <c r="N244" s="190"/>
      <c r="O244" s="186"/>
      <c r="P244" s="190"/>
      <c r="Q244" s="19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230"/>
      <c r="AN244" s="230"/>
      <c r="AO244" s="230"/>
      <c r="AP244" s="230"/>
      <c r="AQ244" s="230"/>
      <c r="AR244" s="230"/>
      <c r="AS244" s="230"/>
      <c r="AT244" s="230"/>
      <c r="AU244" s="230"/>
      <c r="AV244" s="230"/>
      <c r="AX244" s="125">
        <f t="shared" si="79"/>
        <v>6</v>
      </c>
      <c r="AY244" s="125">
        <f t="shared" si="80"/>
        <v>0</v>
      </c>
      <c r="AZ244" s="9"/>
      <c r="BA244" s="15"/>
      <c r="BB244" s="21"/>
      <c r="BC244" s="27"/>
      <c r="BD244" s="33"/>
      <c r="BE244" s="39"/>
      <c r="BF244" s="9"/>
      <c r="BG244" s="15"/>
      <c r="BH244" s="21"/>
      <c r="BI244" s="27"/>
      <c r="BJ244" s="33"/>
      <c r="BK244" s="39"/>
    </row>
    <row r="245" spans="1:63" ht="15.75" thickBot="1">
      <c r="A245" s="106" t="s">
        <v>8</v>
      </c>
      <c r="B245" s="53" t="s">
        <v>162</v>
      </c>
      <c r="C245" s="208" t="s">
        <v>458</v>
      </c>
      <c r="D245" s="6"/>
      <c r="E245" s="126"/>
      <c r="F245" s="126"/>
      <c r="G245" s="72">
        <v>2</v>
      </c>
      <c r="H245" s="72"/>
      <c r="I245" s="125">
        <f t="shared" si="77"/>
        <v>2</v>
      </c>
      <c r="J245" s="80">
        <v>2</v>
      </c>
      <c r="K245" s="125">
        <f t="shared" si="78"/>
        <v>0</v>
      </c>
      <c r="L245" s="190"/>
      <c r="M245" s="190"/>
      <c r="N245" s="190"/>
      <c r="O245" s="186"/>
      <c r="P245" s="190"/>
      <c r="Q245" s="19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230"/>
      <c r="AN245" s="230"/>
      <c r="AO245" s="230"/>
      <c r="AP245" s="230"/>
      <c r="AQ245" s="230"/>
      <c r="AR245" s="230"/>
      <c r="AS245" s="230"/>
      <c r="AT245" s="230"/>
      <c r="AU245" s="230"/>
      <c r="AV245" s="230"/>
      <c r="AX245" s="125">
        <f t="shared" si="79"/>
        <v>2</v>
      </c>
      <c r="AY245" s="125">
        <f t="shared" si="80"/>
        <v>0</v>
      </c>
      <c r="AZ245" s="9"/>
      <c r="BA245" s="15"/>
      <c r="BB245" s="21"/>
      <c r="BC245" s="27"/>
      <c r="BD245" s="33"/>
      <c r="BE245" s="39"/>
      <c r="BF245" s="9"/>
      <c r="BG245" s="15"/>
      <c r="BH245" s="21"/>
      <c r="BI245" s="27"/>
      <c r="BJ245" s="33"/>
      <c r="BK245" s="39"/>
    </row>
    <row r="246" spans="1:63" ht="15.75" thickBot="1">
      <c r="A246" s="106" t="s">
        <v>8</v>
      </c>
      <c r="B246" s="53" t="s">
        <v>163</v>
      </c>
      <c r="C246" s="208" t="s">
        <v>458</v>
      </c>
      <c r="D246" s="6"/>
      <c r="E246" s="126"/>
      <c r="F246" s="126"/>
      <c r="G246" s="72">
        <v>9</v>
      </c>
      <c r="H246" s="72"/>
      <c r="I246" s="125">
        <f t="shared" si="77"/>
        <v>9</v>
      </c>
      <c r="J246" s="80">
        <v>9</v>
      </c>
      <c r="K246" s="125">
        <f t="shared" si="78"/>
        <v>0</v>
      </c>
      <c r="L246" s="190"/>
      <c r="M246" s="190"/>
      <c r="N246" s="190"/>
      <c r="O246" s="186"/>
      <c r="P246" s="190"/>
      <c r="Q246" s="19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230"/>
      <c r="AN246" s="230"/>
      <c r="AO246" s="230"/>
      <c r="AP246" s="230"/>
      <c r="AQ246" s="230"/>
      <c r="AR246" s="230"/>
      <c r="AS246" s="230"/>
      <c r="AT246" s="230"/>
      <c r="AU246" s="230"/>
      <c r="AV246" s="230"/>
      <c r="AX246" s="125">
        <f t="shared" si="79"/>
        <v>9</v>
      </c>
      <c r="AY246" s="125">
        <f t="shared" si="80"/>
        <v>0</v>
      </c>
      <c r="AZ246" s="9"/>
      <c r="BA246" s="15"/>
      <c r="BB246" s="21"/>
      <c r="BC246" s="27"/>
      <c r="BD246" s="33"/>
      <c r="BE246" s="39"/>
      <c r="BF246" s="9"/>
      <c r="BG246" s="15"/>
      <c r="BH246" s="21"/>
      <c r="BI246" s="27"/>
      <c r="BJ246" s="33"/>
      <c r="BK246" s="39"/>
    </row>
    <row r="247" spans="1:63" ht="15.75" thickBot="1">
      <c r="A247" s="106" t="s">
        <v>8</v>
      </c>
      <c r="B247" s="52" t="s">
        <v>164</v>
      </c>
      <c r="C247" s="214"/>
      <c r="D247" s="6"/>
      <c r="E247" s="126"/>
      <c r="F247" s="126"/>
      <c r="G247" s="72"/>
      <c r="H247" s="72"/>
      <c r="I247" s="125">
        <f t="shared" si="77"/>
        <v>0</v>
      </c>
      <c r="J247" s="96">
        <v>0</v>
      </c>
      <c r="K247" s="125">
        <f t="shared" si="78"/>
        <v>0</v>
      </c>
      <c r="L247" s="190"/>
      <c r="M247" s="190"/>
      <c r="N247" s="190"/>
      <c r="O247" s="186"/>
      <c r="P247" s="190"/>
      <c r="Q247" s="190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231"/>
      <c r="AN247" s="231"/>
      <c r="AO247" s="231"/>
      <c r="AP247" s="231"/>
      <c r="AQ247" s="231"/>
      <c r="AR247" s="231"/>
      <c r="AS247" s="231"/>
      <c r="AT247" s="231"/>
      <c r="AU247" s="231"/>
      <c r="AV247" s="231"/>
      <c r="AX247" s="125">
        <f t="shared" si="79"/>
        <v>0</v>
      </c>
      <c r="AY247" s="125">
        <f t="shared" si="80"/>
        <v>0</v>
      </c>
      <c r="AZ247" s="9"/>
      <c r="BA247" s="15"/>
      <c r="BB247" s="21"/>
      <c r="BC247" s="27"/>
      <c r="BD247" s="33"/>
      <c r="BE247" s="39"/>
      <c r="BF247" s="9"/>
      <c r="BG247" s="15"/>
      <c r="BH247" s="21"/>
      <c r="BI247" s="27"/>
      <c r="BJ247" s="33"/>
      <c r="BK247" s="39"/>
    </row>
    <row r="248" spans="1:63" ht="15.75" thickBot="1">
      <c r="A248" s="106" t="s">
        <v>8</v>
      </c>
      <c r="B248" s="52" t="s">
        <v>165</v>
      </c>
      <c r="C248" s="214"/>
      <c r="D248" s="6"/>
      <c r="E248" s="126"/>
      <c r="F248" s="126"/>
      <c r="G248" s="72"/>
      <c r="H248" s="72"/>
      <c r="I248" s="125">
        <f t="shared" si="77"/>
        <v>0</v>
      </c>
      <c r="J248" s="96">
        <v>0</v>
      </c>
      <c r="K248" s="125">
        <f t="shared" si="78"/>
        <v>0</v>
      </c>
      <c r="L248" s="190"/>
      <c r="M248" s="190"/>
      <c r="N248" s="190"/>
      <c r="O248" s="186"/>
      <c r="P248" s="190"/>
      <c r="Q248" s="190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231"/>
      <c r="AN248" s="231"/>
      <c r="AO248" s="231"/>
      <c r="AP248" s="231"/>
      <c r="AQ248" s="231"/>
      <c r="AR248" s="231"/>
      <c r="AS248" s="231"/>
      <c r="AT248" s="231"/>
      <c r="AU248" s="231"/>
      <c r="AV248" s="231"/>
      <c r="AX248" s="125">
        <f t="shared" si="79"/>
        <v>0</v>
      </c>
      <c r="AY248" s="125">
        <f t="shared" si="80"/>
        <v>0</v>
      </c>
      <c r="AZ248" s="9"/>
      <c r="BA248" s="15"/>
      <c r="BB248" s="21"/>
      <c r="BC248" s="27"/>
      <c r="BD248" s="33"/>
      <c r="BE248" s="39"/>
      <c r="BF248" s="9"/>
      <c r="BG248" s="15"/>
      <c r="BH248" s="21"/>
      <c r="BI248" s="27"/>
      <c r="BJ248" s="33"/>
      <c r="BK248" s="39"/>
    </row>
    <row r="249" spans="1:63" ht="15.75" thickBot="1">
      <c r="A249" s="106" t="s">
        <v>8</v>
      </c>
      <c r="B249" s="52" t="s">
        <v>167</v>
      </c>
      <c r="C249" s="214"/>
      <c r="D249" s="6"/>
      <c r="E249" s="126"/>
      <c r="F249" s="126"/>
      <c r="G249" s="72"/>
      <c r="H249" s="72"/>
      <c r="I249" s="125">
        <f t="shared" si="77"/>
        <v>0</v>
      </c>
      <c r="J249" s="96">
        <v>0</v>
      </c>
      <c r="K249" s="125">
        <f t="shared" si="78"/>
        <v>0</v>
      </c>
      <c r="L249" s="190"/>
      <c r="M249" s="190"/>
      <c r="N249" s="190"/>
      <c r="O249" s="186"/>
      <c r="P249" s="190"/>
      <c r="Q249" s="190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231"/>
      <c r="AN249" s="231"/>
      <c r="AO249" s="231"/>
      <c r="AP249" s="231"/>
      <c r="AQ249" s="231"/>
      <c r="AR249" s="231"/>
      <c r="AS249" s="231"/>
      <c r="AT249" s="231"/>
      <c r="AU249" s="231"/>
      <c r="AV249" s="231"/>
      <c r="AX249" s="125">
        <f t="shared" si="79"/>
        <v>0</v>
      </c>
      <c r="AY249" s="125">
        <f t="shared" si="80"/>
        <v>0</v>
      </c>
      <c r="AZ249" s="9"/>
      <c r="BA249" s="15"/>
      <c r="BB249" s="21"/>
      <c r="BC249" s="27"/>
      <c r="BD249" s="33"/>
      <c r="BE249" s="39"/>
      <c r="BF249" s="9"/>
      <c r="BG249" s="15"/>
      <c r="BH249" s="21"/>
      <c r="BI249" s="27"/>
      <c r="BJ249" s="33"/>
      <c r="BK249" s="39"/>
    </row>
    <row r="250" spans="1:63" ht="15.75" thickBot="1">
      <c r="A250" s="99" t="s">
        <v>161</v>
      </c>
      <c r="B250" s="52" t="s">
        <v>166</v>
      </c>
      <c r="C250" s="214"/>
      <c r="D250" s="6"/>
      <c r="E250" s="126"/>
      <c r="F250" s="126"/>
      <c r="G250" s="72"/>
      <c r="H250" s="72"/>
      <c r="I250" s="125">
        <f t="shared" si="77"/>
        <v>0</v>
      </c>
      <c r="J250" s="96">
        <v>0</v>
      </c>
      <c r="K250" s="125">
        <f t="shared" si="78"/>
        <v>0</v>
      </c>
      <c r="L250" s="190"/>
      <c r="M250" s="190"/>
      <c r="N250" s="190"/>
      <c r="O250" s="186"/>
      <c r="P250" s="190"/>
      <c r="Q250" s="190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231"/>
      <c r="AN250" s="231"/>
      <c r="AO250" s="231"/>
      <c r="AP250" s="231"/>
      <c r="AQ250" s="231"/>
      <c r="AR250" s="231"/>
      <c r="AS250" s="231"/>
      <c r="AT250" s="231"/>
      <c r="AU250" s="231"/>
      <c r="AV250" s="231"/>
      <c r="AX250" s="125">
        <f t="shared" si="79"/>
        <v>0</v>
      </c>
      <c r="AY250" s="125">
        <f t="shared" si="80"/>
        <v>0</v>
      </c>
      <c r="AZ250" s="9"/>
      <c r="BA250" s="15"/>
      <c r="BB250" s="21"/>
      <c r="BC250" s="27"/>
      <c r="BD250" s="33"/>
      <c r="BE250" s="39"/>
      <c r="BF250" s="9"/>
      <c r="BG250" s="15"/>
      <c r="BH250" s="21"/>
      <c r="BI250" s="27"/>
      <c r="BJ250" s="33"/>
      <c r="BK250" s="39"/>
    </row>
    <row r="251" spans="1:63" ht="15.75" thickBot="1">
      <c r="A251" s="99" t="s">
        <v>161</v>
      </c>
      <c r="B251" s="52" t="s">
        <v>168</v>
      </c>
      <c r="C251" s="214"/>
      <c r="D251" s="6"/>
      <c r="E251" s="126"/>
      <c r="F251" s="126"/>
      <c r="G251" s="72"/>
      <c r="H251" s="72"/>
      <c r="I251" s="125">
        <f t="shared" si="77"/>
        <v>0</v>
      </c>
      <c r="J251" s="96">
        <v>0</v>
      </c>
      <c r="K251" s="125">
        <f t="shared" si="78"/>
        <v>0</v>
      </c>
      <c r="L251" s="190"/>
      <c r="M251" s="190"/>
      <c r="N251" s="190"/>
      <c r="O251" s="186"/>
      <c r="P251" s="190"/>
      <c r="Q251" s="190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231"/>
      <c r="AN251" s="231"/>
      <c r="AO251" s="231"/>
      <c r="AP251" s="231"/>
      <c r="AQ251" s="231"/>
      <c r="AR251" s="231"/>
      <c r="AS251" s="231"/>
      <c r="AT251" s="231"/>
      <c r="AU251" s="231"/>
      <c r="AV251" s="231"/>
      <c r="AX251" s="125">
        <f t="shared" si="79"/>
        <v>0</v>
      </c>
      <c r="AY251" s="125">
        <f t="shared" si="80"/>
        <v>0</v>
      </c>
      <c r="AZ251" s="9"/>
      <c r="BA251" s="15"/>
      <c r="BB251" s="21"/>
      <c r="BC251" s="27"/>
      <c r="BD251" s="33"/>
      <c r="BE251" s="39"/>
      <c r="BF251" s="9"/>
      <c r="BG251" s="15"/>
      <c r="BH251" s="21"/>
      <c r="BI251" s="27"/>
      <c r="BJ251" s="33"/>
      <c r="BK251" s="39"/>
    </row>
    <row r="252" spans="1:63" ht="15.75" thickBot="1">
      <c r="A252" s="157" t="s">
        <v>35</v>
      </c>
      <c r="B252" s="51" t="s">
        <v>380</v>
      </c>
      <c r="C252" s="208" t="s">
        <v>438</v>
      </c>
      <c r="D252" s="6"/>
      <c r="E252" s="126">
        <v>100</v>
      </c>
      <c r="F252" s="126"/>
      <c r="G252" s="72"/>
      <c r="H252" s="72"/>
      <c r="I252" s="125">
        <f t="shared" si="77"/>
        <v>100</v>
      </c>
      <c r="J252" s="80">
        <v>100</v>
      </c>
      <c r="K252" s="125">
        <f t="shared" si="78"/>
        <v>0</v>
      </c>
      <c r="L252" s="190"/>
      <c r="M252" s="190"/>
      <c r="N252" s="190"/>
      <c r="O252" s="186"/>
      <c r="P252" s="190"/>
      <c r="Q252" s="19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230"/>
      <c r="AN252" s="230"/>
      <c r="AO252" s="230"/>
      <c r="AP252" s="230"/>
      <c r="AQ252" s="230"/>
      <c r="AR252" s="230"/>
      <c r="AS252" s="230"/>
      <c r="AT252" s="230"/>
      <c r="AU252" s="230"/>
      <c r="AV252" s="230"/>
      <c r="AX252" s="125">
        <f t="shared" si="79"/>
        <v>100</v>
      </c>
      <c r="AY252" s="125">
        <f t="shared" si="80"/>
        <v>0</v>
      </c>
      <c r="AZ252" s="9">
        <v>0.81</v>
      </c>
      <c r="BA252" s="15">
        <f>AZ252*1.05</f>
        <v>0.85050000000000014</v>
      </c>
      <c r="BB252" s="21">
        <f>AZ252*1.1</f>
        <v>0.89100000000000013</v>
      </c>
      <c r="BC252" s="27">
        <f>AZ252*1.15</f>
        <v>0.93149999999999999</v>
      </c>
      <c r="BD252" s="33">
        <f>AZ252*1.2</f>
        <v>0.97199999999999998</v>
      </c>
      <c r="BE252" s="39">
        <f>AZ252*1.25</f>
        <v>1.0125000000000002</v>
      </c>
      <c r="BF252" s="9">
        <f>$D252*AZ252</f>
        <v>0</v>
      </c>
      <c r="BG252" s="15">
        <f>$D252*BA252</f>
        <v>0</v>
      </c>
      <c r="BH252" s="21">
        <f>$D252*BB252</f>
        <v>0</v>
      </c>
      <c r="BI252" s="27">
        <f>$D252*BC252</f>
        <v>0</v>
      </c>
      <c r="BJ252" s="33">
        <f>$D252*BD252</f>
        <v>0</v>
      </c>
      <c r="BK252" s="39">
        <f>BE252*D252</f>
        <v>0</v>
      </c>
    </row>
    <row r="253" spans="1:63" ht="15.75" thickBot="1">
      <c r="A253" s="100" t="s">
        <v>169</v>
      </c>
      <c r="B253" s="49" t="s">
        <v>183</v>
      </c>
      <c r="C253" s="213"/>
      <c r="D253" s="151"/>
      <c r="E253" s="153"/>
      <c r="F253" s="153"/>
      <c r="G253" s="105"/>
      <c r="H253" s="105"/>
      <c r="I253" s="125">
        <f t="shared" si="77"/>
        <v>0</v>
      </c>
      <c r="J253" s="104"/>
      <c r="K253" s="125">
        <f t="shared" si="78"/>
        <v>0</v>
      </c>
      <c r="L253" s="190"/>
      <c r="M253" s="190"/>
      <c r="N253" s="190"/>
      <c r="O253" s="186"/>
      <c r="P253" s="190"/>
      <c r="Q253" s="190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233"/>
      <c r="AN253" s="233"/>
      <c r="AO253" s="233"/>
      <c r="AP253" s="233"/>
      <c r="AQ253" s="233"/>
      <c r="AR253" s="233"/>
      <c r="AS253" s="233"/>
      <c r="AT253" s="233"/>
      <c r="AU253" s="233"/>
      <c r="AV253" s="233"/>
      <c r="AX253" s="125">
        <f t="shared" si="79"/>
        <v>0</v>
      </c>
      <c r="AY253" s="125">
        <f t="shared" si="80"/>
        <v>0</v>
      </c>
      <c r="AZ253" s="9"/>
      <c r="BA253" s="15"/>
      <c r="BB253" s="21"/>
      <c r="BC253" s="27"/>
      <c r="BD253" s="33"/>
      <c r="BE253" s="39"/>
      <c r="BF253" s="9"/>
      <c r="BG253" s="15"/>
      <c r="BH253" s="21"/>
      <c r="BI253" s="27"/>
      <c r="BJ253" s="33"/>
      <c r="BK253" s="39"/>
    </row>
    <row r="254" spans="1:63" ht="15.75" thickBot="1">
      <c r="A254" s="107" t="s">
        <v>8</v>
      </c>
      <c r="B254" s="195" t="s">
        <v>172</v>
      </c>
      <c r="C254" s="208" t="s">
        <v>438</v>
      </c>
      <c r="D254" s="6"/>
      <c r="E254" s="126"/>
      <c r="F254" s="126">
        <v>20</v>
      </c>
      <c r="G254" s="72">
        <v>3</v>
      </c>
      <c r="H254" s="72"/>
      <c r="I254" s="125">
        <f t="shared" si="77"/>
        <v>23</v>
      </c>
      <c r="J254" s="80">
        <v>3</v>
      </c>
      <c r="K254" s="125">
        <f t="shared" si="78"/>
        <v>20</v>
      </c>
      <c r="L254" s="190"/>
      <c r="M254" s="190"/>
      <c r="N254" s="190"/>
      <c r="O254" s="186"/>
      <c r="P254" s="190"/>
      <c r="Q254" s="190"/>
      <c r="R254" s="80"/>
      <c r="S254" s="80"/>
      <c r="T254" s="80"/>
      <c r="U254" s="80"/>
      <c r="V254" s="80"/>
      <c r="W254" s="80">
        <v>7</v>
      </c>
      <c r="X254" s="80">
        <v>10</v>
      </c>
      <c r="Y254" s="80">
        <v>1</v>
      </c>
      <c r="Z254" s="80"/>
      <c r="AA254" s="80"/>
      <c r="AB254" s="80"/>
      <c r="AC254" s="80"/>
      <c r="AD254" s="80"/>
      <c r="AE254" s="80"/>
      <c r="AF254" s="80"/>
      <c r="AG254" s="80"/>
      <c r="AH254" s="80"/>
      <c r="AI254" s="80">
        <v>1</v>
      </c>
      <c r="AJ254" s="80"/>
      <c r="AK254" s="80"/>
      <c r="AL254" s="80">
        <v>1</v>
      </c>
      <c r="AM254" s="230"/>
      <c r="AN254" s="230"/>
      <c r="AO254" s="230"/>
      <c r="AP254" s="230"/>
      <c r="AQ254" s="230"/>
      <c r="AR254" s="230"/>
      <c r="AS254" s="230"/>
      <c r="AT254" s="230"/>
      <c r="AU254" s="230"/>
      <c r="AV254" s="230"/>
      <c r="AX254" s="125">
        <f t="shared" si="79"/>
        <v>3</v>
      </c>
      <c r="AY254" s="196">
        <f t="shared" si="80"/>
        <v>0</v>
      </c>
      <c r="AZ254" s="9">
        <v>17.5</v>
      </c>
      <c r="BA254" s="15">
        <f t="shared" ref="BA254:BA266" si="90">AZ254*1.05</f>
        <v>18.375</v>
      </c>
      <c r="BB254" s="21">
        <f t="shared" ref="BB254:BB266" si="91">AZ254*1.1</f>
        <v>19.25</v>
      </c>
      <c r="BC254" s="27">
        <f t="shared" ref="BC254:BC266" si="92">AZ254*1.15</f>
        <v>20.125</v>
      </c>
      <c r="BD254" s="33">
        <f t="shared" ref="BD254:BD266" si="93">AZ254*1.2</f>
        <v>21</v>
      </c>
      <c r="BE254" s="39">
        <f t="shared" ref="BE254:BE266" si="94">AZ254*1.25</f>
        <v>21.875</v>
      </c>
      <c r="BF254" s="9">
        <f t="shared" ref="BF254:BF266" si="95">$D254*AZ254</f>
        <v>0</v>
      </c>
      <c r="BG254" s="15">
        <f t="shared" ref="BG254:BG266" si="96">$D254*BA254</f>
        <v>0</v>
      </c>
      <c r="BH254" s="21">
        <f t="shared" ref="BH254:BH266" si="97">$D254*BB254</f>
        <v>0</v>
      </c>
      <c r="BI254" s="27">
        <f t="shared" ref="BI254:BI266" si="98">$D254*BC254</f>
        <v>0</v>
      </c>
      <c r="BJ254" s="33">
        <f t="shared" ref="BJ254:BJ266" si="99">$D254*BD254</f>
        <v>0</v>
      </c>
      <c r="BK254" s="39">
        <f t="shared" ref="BK254:BK266" si="100">BE254*D254</f>
        <v>0</v>
      </c>
    </row>
    <row r="255" spans="1:63" ht="15.75" thickBot="1">
      <c r="A255" s="107" t="s">
        <v>8</v>
      </c>
      <c r="B255" s="51" t="s">
        <v>384</v>
      </c>
      <c r="C255" s="208" t="s">
        <v>438</v>
      </c>
      <c r="D255" s="6"/>
      <c r="E255" s="126"/>
      <c r="F255" s="126">
        <v>10</v>
      </c>
      <c r="G255" s="72">
        <v>10</v>
      </c>
      <c r="H255" s="72"/>
      <c r="I255" s="125">
        <f t="shared" si="77"/>
        <v>20</v>
      </c>
      <c r="J255" s="80">
        <v>20</v>
      </c>
      <c r="K255" s="125">
        <f t="shared" si="78"/>
        <v>0</v>
      </c>
      <c r="L255" s="190"/>
      <c r="M255" s="190"/>
      <c r="N255" s="190"/>
      <c r="O255" s="186"/>
      <c r="P255" s="190"/>
      <c r="Q255" s="190"/>
      <c r="R255" s="80"/>
      <c r="S255" s="80"/>
      <c r="T255" s="80"/>
      <c r="U255" s="80"/>
      <c r="V255" s="80"/>
      <c r="W255" s="80"/>
      <c r="X255" s="80">
        <v>1</v>
      </c>
      <c r="Y255" s="80">
        <v>1</v>
      </c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230"/>
      <c r="AN255" s="230"/>
      <c r="AO255" s="230"/>
      <c r="AP255" s="230"/>
      <c r="AQ255" s="230"/>
      <c r="AR255" s="230"/>
      <c r="AS255" s="230"/>
      <c r="AT255" s="230"/>
      <c r="AU255" s="230"/>
      <c r="AV255" s="230"/>
      <c r="AX255" s="125">
        <f t="shared" si="79"/>
        <v>18</v>
      </c>
      <c r="AY255" s="125">
        <f t="shared" si="80"/>
        <v>2</v>
      </c>
      <c r="AZ255" s="9">
        <v>17.5</v>
      </c>
      <c r="BA255" s="15">
        <f t="shared" si="90"/>
        <v>18.375</v>
      </c>
      <c r="BB255" s="21">
        <f t="shared" si="91"/>
        <v>19.25</v>
      </c>
      <c r="BC255" s="27">
        <f t="shared" si="92"/>
        <v>20.125</v>
      </c>
      <c r="BD255" s="33">
        <f t="shared" si="93"/>
        <v>21</v>
      </c>
      <c r="BE255" s="39">
        <f t="shared" si="94"/>
        <v>21.875</v>
      </c>
      <c r="BF255" s="9">
        <f t="shared" si="95"/>
        <v>0</v>
      </c>
      <c r="BG255" s="15">
        <f t="shared" si="96"/>
        <v>0</v>
      </c>
      <c r="BH255" s="21">
        <f t="shared" si="97"/>
        <v>0</v>
      </c>
      <c r="BI255" s="27">
        <f t="shared" si="98"/>
        <v>0</v>
      </c>
      <c r="BJ255" s="33">
        <f t="shared" si="99"/>
        <v>0</v>
      </c>
      <c r="BK255" s="39">
        <f t="shared" si="100"/>
        <v>0</v>
      </c>
    </row>
    <row r="256" spans="1:63" ht="15.75" thickBot="1">
      <c r="A256" s="107" t="s">
        <v>8</v>
      </c>
      <c r="B256" s="51" t="s">
        <v>385</v>
      </c>
      <c r="C256" s="208" t="s">
        <v>438</v>
      </c>
      <c r="D256" s="6"/>
      <c r="E256" s="126"/>
      <c r="F256" s="126">
        <v>10</v>
      </c>
      <c r="G256" s="72">
        <v>12</v>
      </c>
      <c r="H256" s="72"/>
      <c r="I256" s="125">
        <f t="shared" ref="I256:I319" si="101">SUM(D256:H256)</f>
        <v>22</v>
      </c>
      <c r="J256" s="80">
        <v>21</v>
      </c>
      <c r="K256" s="125">
        <f t="shared" ref="K256:K319" si="102">I256-J256</f>
        <v>1</v>
      </c>
      <c r="L256" s="190"/>
      <c r="M256" s="190"/>
      <c r="N256" s="190"/>
      <c r="O256" s="186"/>
      <c r="P256" s="190"/>
      <c r="Q256" s="190"/>
      <c r="R256" s="80"/>
      <c r="S256" s="80"/>
      <c r="T256" s="80"/>
      <c r="U256" s="80"/>
      <c r="V256" s="80"/>
      <c r="W256" s="80"/>
      <c r="X256" s="80">
        <v>1</v>
      </c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230"/>
      <c r="AN256" s="230"/>
      <c r="AO256" s="230"/>
      <c r="AP256" s="230"/>
      <c r="AQ256" s="230"/>
      <c r="AR256" s="230"/>
      <c r="AS256" s="230"/>
      <c r="AT256" s="230"/>
      <c r="AU256" s="230"/>
      <c r="AV256" s="230"/>
      <c r="AX256" s="125">
        <f t="shared" si="79"/>
        <v>21</v>
      </c>
      <c r="AY256" s="125">
        <f t="shared" si="80"/>
        <v>0</v>
      </c>
      <c r="AZ256" s="9">
        <v>17.5</v>
      </c>
      <c r="BA256" s="15">
        <f t="shared" si="90"/>
        <v>18.375</v>
      </c>
      <c r="BB256" s="21">
        <f t="shared" si="91"/>
        <v>19.25</v>
      </c>
      <c r="BC256" s="27">
        <f t="shared" si="92"/>
        <v>20.125</v>
      </c>
      <c r="BD256" s="33">
        <f t="shared" si="93"/>
        <v>21</v>
      </c>
      <c r="BE256" s="39">
        <f t="shared" si="94"/>
        <v>21.875</v>
      </c>
      <c r="BF256" s="9">
        <f t="shared" si="95"/>
        <v>0</v>
      </c>
      <c r="BG256" s="15">
        <f t="shared" si="96"/>
        <v>0</v>
      </c>
      <c r="BH256" s="21">
        <f t="shared" si="97"/>
        <v>0</v>
      </c>
      <c r="BI256" s="27">
        <f t="shared" si="98"/>
        <v>0</v>
      </c>
      <c r="BJ256" s="33">
        <f t="shared" si="99"/>
        <v>0</v>
      </c>
      <c r="BK256" s="39">
        <f t="shared" si="100"/>
        <v>0</v>
      </c>
    </row>
    <row r="257" spans="1:63" ht="15.75" thickBot="1">
      <c r="A257" s="106" t="s">
        <v>8</v>
      </c>
      <c r="B257" s="51" t="s">
        <v>170</v>
      </c>
      <c r="C257" s="208" t="s">
        <v>438</v>
      </c>
      <c r="D257" s="6"/>
      <c r="E257" s="126"/>
      <c r="F257" s="126">
        <v>10</v>
      </c>
      <c r="G257" s="72">
        <v>3</v>
      </c>
      <c r="H257" s="72"/>
      <c r="I257" s="125">
        <f t="shared" si="101"/>
        <v>13</v>
      </c>
      <c r="J257" s="80">
        <v>13</v>
      </c>
      <c r="K257" s="125">
        <f t="shared" si="102"/>
        <v>0</v>
      </c>
      <c r="L257" s="190"/>
      <c r="M257" s="190"/>
      <c r="N257" s="190"/>
      <c r="O257" s="186"/>
      <c r="P257" s="190"/>
      <c r="Q257" s="190"/>
      <c r="R257" s="80"/>
      <c r="S257" s="80"/>
      <c r="T257" s="80"/>
      <c r="U257" s="80"/>
      <c r="V257" s="80"/>
      <c r="W257" s="80"/>
      <c r="X257" s="80">
        <v>2</v>
      </c>
      <c r="Y257" s="80">
        <v>2</v>
      </c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230"/>
      <c r="AN257" s="230"/>
      <c r="AO257" s="230"/>
      <c r="AP257" s="230"/>
      <c r="AQ257" s="230"/>
      <c r="AR257" s="230"/>
      <c r="AS257" s="230"/>
      <c r="AT257" s="230"/>
      <c r="AU257" s="230"/>
      <c r="AV257" s="230"/>
      <c r="AX257" s="125">
        <f t="shared" si="79"/>
        <v>9</v>
      </c>
      <c r="AY257" s="125">
        <f t="shared" si="80"/>
        <v>4</v>
      </c>
      <c r="AZ257" s="9">
        <v>17.5</v>
      </c>
      <c r="BA257" s="15">
        <f t="shared" si="90"/>
        <v>18.375</v>
      </c>
      <c r="BB257" s="21">
        <f t="shared" si="91"/>
        <v>19.25</v>
      </c>
      <c r="BC257" s="27">
        <f t="shared" si="92"/>
        <v>20.125</v>
      </c>
      <c r="BD257" s="33">
        <f t="shared" si="93"/>
        <v>21</v>
      </c>
      <c r="BE257" s="39">
        <f t="shared" si="94"/>
        <v>21.875</v>
      </c>
      <c r="BF257" s="9">
        <f t="shared" si="95"/>
        <v>0</v>
      </c>
      <c r="BG257" s="15">
        <f t="shared" si="96"/>
        <v>0</v>
      </c>
      <c r="BH257" s="21">
        <f t="shared" si="97"/>
        <v>0</v>
      </c>
      <c r="BI257" s="27">
        <f t="shared" si="98"/>
        <v>0</v>
      </c>
      <c r="BJ257" s="33">
        <f t="shared" si="99"/>
        <v>0</v>
      </c>
      <c r="BK257" s="39">
        <f t="shared" si="100"/>
        <v>0</v>
      </c>
    </row>
    <row r="258" spans="1:63" ht="15.75" thickBot="1">
      <c r="A258" s="106" t="s">
        <v>8</v>
      </c>
      <c r="B258" s="195" t="s">
        <v>171</v>
      </c>
      <c r="C258" s="208" t="s">
        <v>438</v>
      </c>
      <c r="D258" s="6"/>
      <c r="E258" s="126"/>
      <c r="F258" s="126"/>
      <c r="G258" s="72">
        <v>19</v>
      </c>
      <c r="H258" s="72"/>
      <c r="I258" s="125">
        <f t="shared" si="101"/>
        <v>19</v>
      </c>
      <c r="J258" s="80">
        <v>18</v>
      </c>
      <c r="K258" s="125">
        <f t="shared" si="102"/>
        <v>1</v>
      </c>
      <c r="L258" s="190"/>
      <c r="M258" s="190"/>
      <c r="N258" s="190"/>
      <c r="O258" s="186"/>
      <c r="P258" s="190"/>
      <c r="Q258" s="19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230"/>
      <c r="AN258" s="230"/>
      <c r="AO258" s="230"/>
      <c r="AP258" s="230"/>
      <c r="AQ258" s="230"/>
      <c r="AR258" s="230"/>
      <c r="AS258" s="230"/>
      <c r="AT258" s="230"/>
      <c r="AU258" s="230"/>
      <c r="AV258" s="230"/>
      <c r="AX258" s="125">
        <f t="shared" si="79"/>
        <v>19</v>
      </c>
      <c r="AY258" s="196">
        <f t="shared" si="80"/>
        <v>-1</v>
      </c>
      <c r="AZ258" s="9">
        <v>17.5</v>
      </c>
      <c r="BA258" s="15">
        <f t="shared" si="90"/>
        <v>18.375</v>
      </c>
      <c r="BB258" s="21">
        <f t="shared" si="91"/>
        <v>19.25</v>
      </c>
      <c r="BC258" s="27">
        <f t="shared" si="92"/>
        <v>20.125</v>
      </c>
      <c r="BD258" s="33">
        <f t="shared" si="93"/>
        <v>21</v>
      </c>
      <c r="BE258" s="39">
        <f t="shared" si="94"/>
        <v>21.875</v>
      </c>
      <c r="BF258" s="9">
        <f t="shared" si="95"/>
        <v>0</v>
      </c>
      <c r="BG258" s="15">
        <f t="shared" si="96"/>
        <v>0</v>
      </c>
      <c r="BH258" s="21">
        <f t="shared" si="97"/>
        <v>0</v>
      </c>
      <c r="BI258" s="27">
        <f t="shared" si="98"/>
        <v>0</v>
      </c>
      <c r="BJ258" s="33">
        <f t="shared" si="99"/>
        <v>0</v>
      </c>
      <c r="BK258" s="39">
        <f t="shared" si="100"/>
        <v>0</v>
      </c>
    </row>
    <row r="259" spans="1:63" ht="15.75" thickBot="1">
      <c r="A259" s="106" t="s">
        <v>8</v>
      </c>
      <c r="B259" s="51" t="s">
        <v>173</v>
      </c>
      <c r="C259" s="208" t="s">
        <v>438</v>
      </c>
      <c r="D259" s="6"/>
      <c r="E259" s="126"/>
      <c r="F259" s="126">
        <v>10</v>
      </c>
      <c r="G259" s="72">
        <v>3</v>
      </c>
      <c r="H259" s="72"/>
      <c r="I259" s="125">
        <f t="shared" si="101"/>
        <v>13</v>
      </c>
      <c r="J259" s="80">
        <v>13</v>
      </c>
      <c r="K259" s="125">
        <f t="shared" si="102"/>
        <v>0</v>
      </c>
      <c r="L259" s="190"/>
      <c r="M259" s="190"/>
      <c r="N259" s="190"/>
      <c r="O259" s="186"/>
      <c r="P259" s="190"/>
      <c r="Q259" s="19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230"/>
      <c r="AN259" s="230"/>
      <c r="AO259" s="230"/>
      <c r="AP259" s="230"/>
      <c r="AQ259" s="230"/>
      <c r="AR259" s="230"/>
      <c r="AS259" s="230"/>
      <c r="AT259" s="230"/>
      <c r="AU259" s="230"/>
      <c r="AV259" s="230"/>
      <c r="AX259" s="125">
        <f t="shared" ref="AX259:AX322" si="103">I259-SUM(L259:AV259)</f>
        <v>13</v>
      </c>
      <c r="AY259" s="125">
        <f t="shared" ref="AY259:AY322" si="104">J259-AX259</f>
        <v>0</v>
      </c>
      <c r="AZ259" s="9">
        <v>17.5</v>
      </c>
      <c r="BA259" s="15">
        <f t="shared" si="90"/>
        <v>18.375</v>
      </c>
      <c r="BB259" s="21">
        <f t="shared" si="91"/>
        <v>19.25</v>
      </c>
      <c r="BC259" s="27">
        <f t="shared" si="92"/>
        <v>20.125</v>
      </c>
      <c r="BD259" s="33">
        <f t="shared" si="93"/>
        <v>21</v>
      </c>
      <c r="BE259" s="39">
        <f t="shared" si="94"/>
        <v>21.875</v>
      </c>
      <c r="BF259" s="9">
        <f t="shared" si="95"/>
        <v>0</v>
      </c>
      <c r="BG259" s="15">
        <f t="shared" si="96"/>
        <v>0</v>
      </c>
      <c r="BH259" s="21">
        <f t="shared" si="97"/>
        <v>0</v>
      </c>
      <c r="BI259" s="27">
        <f t="shared" si="98"/>
        <v>0</v>
      </c>
      <c r="BJ259" s="33">
        <f t="shared" si="99"/>
        <v>0</v>
      </c>
      <c r="BK259" s="39">
        <f t="shared" si="100"/>
        <v>0</v>
      </c>
    </row>
    <row r="260" spans="1:63" ht="15.75" thickBot="1">
      <c r="A260" s="106" t="s">
        <v>8</v>
      </c>
      <c r="B260" s="51" t="s">
        <v>174</v>
      </c>
      <c r="C260" s="208" t="s">
        <v>438</v>
      </c>
      <c r="D260" s="6"/>
      <c r="E260" s="126"/>
      <c r="F260" s="126"/>
      <c r="G260" s="72">
        <v>17</v>
      </c>
      <c r="H260" s="72"/>
      <c r="I260" s="125">
        <f t="shared" si="101"/>
        <v>17</v>
      </c>
      <c r="J260" s="80">
        <v>17</v>
      </c>
      <c r="K260" s="125">
        <f t="shared" si="102"/>
        <v>0</v>
      </c>
      <c r="L260" s="190"/>
      <c r="M260" s="190"/>
      <c r="N260" s="190"/>
      <c r="O260" s="186"/>
      <c r="P260" s="190"/>
      <c r="Q260" s="19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230"/>
      <c r="AN260" s="230"/>
      <c r="AO260" s="230"/>
      <c r="AP260" s="230"/>
      <c r="AQ260" s="230"/>
      <c r="AR260" s="230"/>
      <c r="AS260" s="230"/>
      <c r="AT260" s="230"/>
      <c r="AU260" s="230"/>
      <c r="AV260" s="230"/>
      <c r="AX260" s="125">
        <f t="shared" si="103"/>
        <v>17</v>
      </c>
      <c r="AY260" s="125">
        <f t="shared" si="104"/>
        <v>0</v>
      </c>
      <c r="AZ260" s="9">
        <v>17.5</v>
      </c>
      <c r="BA260" s="15">
        <f t="shared" si="90"/>
        <v>18.375</v>
      </c>
      <c r="BB260" s="21">
        <f t="shared" si="91"/>
        <v>19.25</v>
      </c>
      <c r="BC260" s="27">
        <f t="shared" si="92"/>
        <v>20.125</v>
      </c>
      <c r="BD260" s="33">
        <f t="shared" si="93"/>
        <v>21</v>
      </c>
      <c r="BE260" s="39">
        <f t="shared" si="94"/>
        <v>21.875</v>
      </c>
      <c r="BF260" s="9">
        <f t="shared" si="95"/>
        <v>0</v>
      </c>
      <c r="BG260" s="15">
        <f t="shared" si="96"/>
        <v>0</v>
      </c>
      <c r="BH260" s="21">
        <f t="shared" si="97"/>
        <v>0</v>
      </c>
      <c r="BI260" s="27">
        <f t="shared" si="98"/>
        <v>0</v>
      </c>
      <c r="BJ260" s="33">
        <f t="shared" si="99"/>
        <v>0</v>
      </c>
      <c r="BK260" s="39">
        <f t="shared" si="100"/>
        <v>0</v>
      </c>
    </row>
    <row r="261" spans="1:63" ht="15.75" thickBot="1">
      <c r="A261" s="106" t="s">
        <v>8</v>
      </c>
      <c r="B261" s="195" t="s">
        <v>175</v>
      </c>
      <c r="C261" s="208" t="s">
        <v>438</v>
      </c>
      <c r="D261" s="6"/>
      <c r="E261" s="126"/>
      <c r="F261" s="126"/>
      <c r="G261" s="72">
        <v>15</v>
      </c>
      <c r="H261" s="72">
        <v>10</v>
      </c>
      <c r="I261" s="125">
        <f t="shared" si="101"/>
        <v>25</v>
      </c>
      <c r="J261" s="80">
        <v>7</v>
      </c>
      <c r="K261" s="125">
        <f t="shared" si="102"/>
        <v>18</v>
      </c>
      <c r="L261" s="190"/>
      <c r="M261" s="190"/>
      <c r="N261" s="190"/>
      <c r="O261" s="186"/>
      <c r="P261" s="190"/>
      <c r="Q261" s="190"/>
      <c r="R261" s="80"/>
      <c r="S261" s="80"/>
      <c r="T261" s="80"/>
      <c r="U261" s="80"/>
      <c r="V261" s="80"/>
      <c r="W261" s="80"/>
      <c r="X261" s="80">
        <v>1</v>
      </c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230"/>
      <c r="AN261" s="230"/>
      <c r="AO261" s="230"/>
      <c r="AP261" s="230"/>
      <c r="AQ261" s="230"/>
      <c r="AR261" s="230"/>
      <c r="AS261" s="230"/>
      <c r="AT261" s="230"/>
      <c r="AU261" s="230"/>
      <c r="AV261" s="230"/>
      <c r="AX261" s="125">
        <f t="shared" si="103"/>
        <v>24</v>
      </c>
      <c r="AY261" s="196">
        <f t="shared" si="104"/>
        <v>-17</v>
      </c>
      <c r="AZ261" s="9">
        <v>17.5</v>
      </c>
      <c r="BA261" s="15">
        <f t="shared" si="90"/>
        <v>18.375</v>
      </c>
      <c r="BB261" s="21">
        <f t="shared" si="91"/>
        <v>19.25</v>
      </c>
      <c r="BC261" s="27">
        <f t="shared" si="92"/>
        <v>20.125</v>
      </c>
      <c r="BD261" s="33">
        <f t="shared" si="93"/>
        <v>21</v>
      </c>
      <c r="BE261" s="39">
        <f t="shared" si="94"/>
        <v>21.875</v>
      </c>
      <c r="BF261" s="9">
        <f t="shared" si="95"/>
        <v>0</v>
      </c>
      <c r="BG261" s="15">
        <f t="shared" si="96"/>
        <v>0</v>
      </c>
      <c r="BH261" s="21">
        <f t="shared" si="97"/>
        <v>0</v>
      </c>
      <c r="BI261" s="27">
        <f t="shared" si="98"/>
        <v>0</v>
      </c>
      <c r="BJ261" s="33">
        <f t="shared" si="99"/>
        <v>0</v>
      </c>
      <c r="BK261" s="39">
        <f t="shared" si="100"/>
        <v>0</v>
      </c>
    </row>
    <row r="262" spans="1:63" ht="15.75" thickBot="1">
      <c r="A262" s="106" t="s">
        <v>8</v>
      </c>
      <c r="B262" s="51" t="s">
        <v>176</v>
      </c>
      <c r="C262" s="208" t="s">
        <v>438</v>
      </c>
      <c r="D262" s="6"/>
      <c r="E262" s="126"/>
      <c r="F262" s="126"/>
      <c r="G262" s="72">
        <v>9</v>
      </c>
      <c r="H262" s="72">
        <v>30</v>
      </c>
      <c r="I262" s="125">
        <f t="shared" si="101"/>
        <v>39</v>
      </c>
      <c r="J262" s="80">
        <v>36</v>
      </c>
      <c r="K262" s="125">
        <f t="shared" si="102"/>
        <v>3</v>
      </c>
      <c r="L262" s="190"/>
      <c r="M262" s="190"/>
      <c r="N262" s="190"/>
      <c r="O262" s="186"/>
      <c r="P262" s="190"/>
      <c r="Q262" s="190">
        <v>18</v>
      </c>
      <c r="R262" s="80"/>
      <c r="S262" s="80"/>
      <c r="T262" s="80"/>
      <c r="U262" s="80"/>
      <c r="V262" s="80"/>
      <c r="W262" s="80"/>
      <c r="X262" s="80">
        <v>2</v>
      </c>
      <c r="Y262" s="80">
        <v>2</v>
      </c>
      <c r="Z262" s="80"/>
      <c r="AA262" s="80"/>
      <c r="AB262" s="80"/>
      <c r="AC262" s="80"/>
      <c r="AD262" s="80"/>
      <c r="AE262" s="80"/>
      <c r="AF262" s="80"/>
      <c r="AG262" s="80"/>
      <c r="AH262" s="80"/>
      <c r="AI262" s="80">
        <v>3</v>
      </c>
      <c r="AJ262" s="80"/>
      <c r="AK262" s="80"/>
      <c r="AL262" s="80">
        <v>1</v>
      </c>
      <c r="AM262" s="230"/>
      <c r="AN262" s="230"/>
      <c r="AO262" s="230"/>
      <c r="AP262" s="230"/>
      <c r="AQ262" s="230"/>
      <c r="AR262" s="230"/>
      <c r="AS262" s="230"/>
      <c r="AT262" s="230"/>
      <c r="AU262" s="230"/>
      <c r="AV262" s="230"/>
      <c r="AX262" s="125">
        <f t="shared" si="103"/>
        <v>13</v>
      </c>
      <c r="AY262" s="125">
        <f t="shared" si="104"/>
        <v>23</v>
      </c>
      <c r="AZ262" s="9">
        <v>17.5</v>
      </c>
      <c r="BA262" s="15">
        <f t="shared" si="90"/>
        <v>18.375</v>
      </c>
      <c r="BB262" s="21">
        <f t="shared" si="91"/>
        <v>19.25</v>
      </c>
      <c r="BC262" s="27">
        <f t="shared" si="92"/>
        <v>20.125</v>
      </c>
      <c r="BD262" s="33">
        <f t="shared" si="93"/>
        <v>21</v>
      </c>
      <c r="BE262" s="39">
        <f t="shared" si="94"/>
        <v>21.875</v>
      </c>
      <c r="BF262" s="9">
        <f t="shared" si="95"/>
        <v>0</v>
      </c>
      <c r="BG262" s="15">
        <f t="shared" si="96"/>
        <v>0</v>
      </c>
      <c r="BH262" s="21">
        <f t="shared" si="97"/>
        <v>0</v>
      </c>
      <c r="BI262" s="27">
        <f t="shared" si="98"/>
        <v>0</v>
      </c>
      <c r="BJ262" s="33">
        <f t="shared" si="99"/>
        <v>0</v>
      </c>
      <c r="BK262" s="39">
        <f t="shared" si="100"/>
        <v>0</v>
      </c>
    </row>
    <row r="263" spans="1:63" ht="15.75" thickBot="1">
      <c r="A263" s="106" t="s">
        <v>8</v>
      </c>
      <c r="B263" s="195" t="s">
        <v>177</v>
      </c>
      <c r="C263" s="208" t="s">
        <v>438</v>
      </c>
      <c r="D263" s="6"/>
      <c r="E263" s="126"/>
      <c r="F263" s="126"/>
      <c r="G263" s="72">
        <v>16</v>
      </c>
      <c r="H263" s="72"/>
      <c r="I263" s="125">
        <f t="shared" si="101"/>
        <v>16</v>
      </c>
      <c r="J263" s="80">
        <v>9</v>
      </c>
      <c r="K263" s="125">
        <f t="shared" si="102"/>
        <v>7</v>
      </c>
      <c r="L263" s="190"/>
      <c r="M263" s="190"/>
      <c r="N263" s="190"/>
      <c r="O263" s="186"/>
      <c r="P263" s="190"/>
      <c r="Q263" s="190"/>
      <c r="R263" s="80"/>
      <c r="S263" s="80"/>
      <c r="T263" s="80"/>
      <c r="U263" s="80"/>
      <c r="V263" s="80"/>
      <c r="W263" s="80">
        <v>1</v>
      </c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>
        <v>1</v>
      </c>
      <c r="AJ263" s="80">
        <v>1</v>
      </c>
      <c r="AK263" s="80"/>
      <c r="AL263" s="80"/>
      <c r="AM263" s="230"/>
      <c r="AN263" s="230"/>
      <c r="AO263" s="230"/>
      <c r="AP263" s="230"/>
      <c r="AQ263" s="230"/>
      <c r="AR263" s="230"/>
      <c r="AS263" s="230"/>
      <c r="AT263" s="230"/>
      <c r="AU263" s="230"/>
      <c r="AV263" s="230"/>
      <c r="AX263" s="125">
        <f t="shared" si="103"/>
        <v>13</v>
      </c>
      <c r="AY263" s="196">
        <f t="shared" si="104"/>
        <v>-4</v>
      </c>
      <c r="AZ263" s="9">
        <v>17.5</v>
      </c>
      <c r="BA263" s="15">
        <f t="shared" si="90"/>
        <v>18.375</v>
      </c>
      <c r="BB263" s="21">
        <f t="shared" si="91"/>
        <v>19.25</v>
      </c>
      <c r="BC263" s="27">
        <f t="shared" si="92"/>
        <v>20.125</v>
      </c>
      <c r="BD263" s="33">
        <f t="shared" si="93"/>
        <v>21</v>
      </c>
      <c r="BE263" s="39">
        <f t="shared" si="94"/>
        <v>21.875</v>
      </c>
      <c r="BF263" s="9">
        <f t="shared" si="95"/>
        <v>0</v>
      </c>
      <c r="BG263" s="15">
        <f t="shared" si="96"/>
        <v>0</v>
      </c>
      <c r="BH263" s="21">
        <f t="shared" si="97"/>
        <v>0</v>
      </c>
      <c r="BI263" s="27">
        <f t="shared" si="98"/>
        <v>0</v>
      </c>
      <c r="BJ263" s="33">
        <f t="shared" si="99"/>
        <v>0</v>
      </c>
      <c r="BK263" s="39">
        <f t="shared" si="100"/>
        <v>0</v>
      </c>
    </row>
    <row r="264" spans="1:63" ht="15.75" thickBot="1">
      <c r="A264" s="106" t="s">
        <v>8</v>
      </c>
      <c r="B264" s="195" t="s">
        <v>178</v>
      </c>
      <c r="C264" s="208" t="s">
        <v>438</v>
      </c>
      <c r="D264" s="6"/>
      <c r="E264" s="126"/>
      <c r="F264" s="126"/>
      <c r="G264" s="72">
        <v>36</v>
      </c>
      <c r="H264" s="72"/>
      <c r="I264" s="125">
        <f t="shared" si="101"/>
        <v>36</v>
      </c>
      <c r="J264" s="80">
        <v>34</v>
      </c>
      <c r="K264" s="125">
        <f t="shared" si="102"/>
        <v>2</v>
      </c>
      <c r="L264" s="190"/>
      <c r="M264" s="190"/>
      <c r="N264" s="190"/>
      <c r="O264" s="186"/>
      <c r="P264" s="190"/>
      <c r="Q264" s="190"/>
      <c r="R264" s="80"/>
      <c r="S264" s="80"/>
      <c r="T264" s="80"/>
      <c r="U264" s="80"/>
      <c r="V264" s="80"/>
      <c r="W264" s="80">
        <v>1</v>
      </c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230"/>
      <c r="AN264" s="230"/>
      <c r="AO264" s="230"/>
      <c r="AP264" s="230"/>
      <c r="AQ264" s="230"/>
      <c r="AR264" s="230"/>
      <c r="AS264" s="230"/>
      <c r="AT264" s="230"/>
      <c r="AU264" s="230"/>
      <c r="AV264" s="230"/>
      <c r="AX264" s="125">
        <f t="shared" si="103"/>
        <v>35</v>
      </c>
      <c r="AY264" s="196">
        <f t="shared" si="104"/>
        <v>-1</v>
      </c>
      <c r="AZ264" s="9">
        <v>17.5</v>
      </c>
      <c r="BA264" s="15">
        <f t="shared" si="90"/>
        <v>18.375</v>
      </c>
      <c r="BB264" s="21">
        <f t="shared" si="91"/>
        <v>19.25</v>
      </c>
      <c r="BC264" s="27">
        <f t="shared" si="92"/>
        <v>20.125</v>
      </c>
      <c r="BD264" s="33">
        <f t="shared" si="93"/>
        <v>21</v>
      </c>
      <c r="BE264" s="39">
        <f t="shared" si="94"/>
        <v>21.875</v>
      </c>
      <c r="BF264" s="9">
        <f t="shared" si="95"/>
        <v>0</v>
      </c>
      <c r="BG264" s="15">
        <f t="shared" si="96"/>
        <v>0</v>
      </c>
      <c r="BH264" s="21">
        <f t="shared" si="97"/>
        <v>0</v>
      </c>
      <c r="BI264" s="27">
        <f t="shared" si="98"/>
        <v>0</v>
      </c>
      <c r="BJ264" s="33">
        <f t="shared" si="99"/>
        <v>0</v>
      </c>
      <c r="BK264" s="39">
        <f t="shared" si="100"/>
        <v>0</v>
      </c>
    </row>
    <row r="265" spans="1:63" ht="15.75" thickBot="1">
      <c r="A265" s="106" t="s">
        <v>8</v>
      </c>
      <c r="B265" s="51" t="s">
        <v>179</v>
      </c>
      <c r="C265" s="208" t="s">
        <v>438</v>
      </c>
      <c r="D265" s="6"/>
      <c r="E265" s="126"/>
      <c r="F265" s="126"/>
      <c r="G265" s="72">
        <v>25</v>
      </c>
      <c r="H265" s="72"/>
      <c r="I265" s="125">
        <f t="shared" si="101"/>
        <v>25</v>
      </c>
      <c r="J265" s="80">
        <v>25</v>
      </c>
      <c r="K265" s="125">
        <f t="shared" si="102"/>
        <v>0</v>
      </c>
      <c r="L265" s="190"/>
      <c r="M265" s="190"/>
      <c r="N265" s="190"/>
      <c r="O265" s="186"/>
      <c r="P265" s="190"/>
      <c r="Q265" s="19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230"/>
      <c r="AN265" s="230"/>
      <c r="AO265" s="230"/>
      <c r="AP265" s="230"/>
      <c r="AQ265" s="230"/>
      <c r="AR265" s="230"/>
      <c r="AS265" s="230"/>
      <c r="AT265" s="230"/>
      <c r="AU265" s="230"/>
      <c r="AV265" s="230"/>
      <c r="AX265" s="125">
        <f t="shared" si="103"/>
        <v>25</v>
      </c>
      <c r="AY265" s="125">
        <f t="shared" si="104"/>
        <v>0</v>
      </c>
      <c r="AZ265" s="9">
        <v>17.5</v>
      </c>
      <c r="BA265" s="15">
        <f t="shared" si="90"/>
        <v>18.375</v>
      </c>
      <c r="BB265" s="21">
        <f t="shared" si="91"/>
        <v>19.25</v>
      </c>
      <c r="BC265" s="27">
        <f t="shared" si="92"/>
        <v>20.125</v>
      </c>
      <c r="BD265" s="33">
        <f t="shared" si="93"/>
        <v>21</v>
      </c>
      <c r="BE265" s="39">
        <f t="shared" si="94"/>
        <v>21.875</v>
      </c>
      <c r="BF265" s="9">
        <f t="shared" si="95"/>
        <v>0</v>
      </c>
      <c r="BG265" s="15">
        <f t="shared" si="96"/>
        <v>0</v>
      </c>
      <c r="BH265" s="21">
        <f t="shared" si="97"/>
        <v>0</v>
      </c>
      <c r="BI265" s="27">
        <f t="shared" si="98"/>
        <v>0</v>
      </c>
      <c r="BJ265" s="33">
        <f t="shared" si="99"/>
        <v>0</v>
      </c>
      <c r="BK265" s="39">
        <f t="shared" si="100"/>
        <v>0</v>
      </c>
    </row>
    <row r="266" spans="1:63" ht="15.75" thickBot="1">
      <c r="A266" s="106" t="s">
        <v>8</v>
      </c>
      <c r="B266" s="102" t="s">
        <v>180</v>
      </c>
      <c r="C266" s="210" t="s">
        <v>438</v>
      </c>
      <c r="D266" s="6"/>
      <c r="E266" s="126"/>
      <c r="F266" s="126"/>
      <c r="G266" s="72">
        <v>25</v>
      </c>
      <c r="H266" s="72"/>
      <c r="I266" s="125">
        <f t="shared" si="101"/>
        <v>25</v>
      </c>
      <c r="J266" s="80">
        <v>24</v>
      </c>
      <c r="K266" s="125">
        <f t="shared" si="102"/>
        <v>1</v>
      </c>
      <c r="L266" s="190"/>
      <c r="M266" s="190"/>
      <c r="N266" s="190"/>
      <c r="O266" s="186"/>
      <c r="P266" s="190">
        <v>1</v>
      </c>
      <c r="Q266" s="190"/>
      <c r="R266" s="80"/>
      <c r="S266" s="80"/>
      <c r="T266" s="80"/>
      <c r="U266" s="80">
        <v>1</v>
      </c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230"/>
      <c r="AN266" s="230"/>
      <c r="AO266" s="230"/>
      <c r="AP266" s="230"/>
      <c r="AQ266" s="230"/>
      <c r="AR266" s="230"/>
      <c r="AS266" s="230"/>
      <c r="AT266" s="230"/>
      <c r="AU266" s="230"/>
      <c r="AV266" s="230"/>
      <c r="AX266" s="125">
        <f t="shared" si="103"/>
        <v>23</v>
      </c>
      <c r="AY266" s="125">
        <f t="shared" si="104"/>
        <v>1</v>
      </c>
      <c r="AZ266" s="9">
        <v>17.5</v>
      </c>
      <c r="BA266" s="15">
        <f t="shared" si="90"/>
        <v>18.375</v>
      </c>
      <c r="BB266" s="21">
        <f t="shared" si="91"/>
        <v>19.25</v>
      </c>
      <c r="BC266" s="27">
        <f t="shared" si="92"/>
        <v>20.125</v>
      </c>
      <c r="BD266" s="33">
        <f t="shared" si="93"/>
        <v>21</v>
      </c>
      <c r="BE266" s="39">
        <f t="shared" si="94"/>
        <v>21.875</v>
      </c>
      <c r="BF266" s="9">
        <f t="shared" si="95"/>
        <v>0</v>
      </c>
      <c r="BG266" s="15">
        <f t="shared" si="96"/>
        <v>0</v>
      </c>
      <c r="BH266" s="21">
        <f t="shared" si="97"/>
        <v>0</v>
      </c>
      <c r="BI266" s="27">
        <f t="shared" si="98"/>
        <v>0</v>
      </c>
      <c r="BJ266" s="33">
        <f t="shared" si="99"/>
        <v>0</v>
      </c>
      <c r="BK266" s="39">
        <f t="shared" si="100"/>
        <v>0</v>
      </c>
    </row>
    <row r="267" spans="1:63" ht="15.75" thickBot="1">
      <c r="A267" s="83" t="s">
        <v>83</v>
      </c>
      <c r="B267" s="103" t="s">
        <v>181</v>
      </c>
      <c r="C267" s="211" t="s">
        <v>438</v>
      </c>
      <c r="D267" s="6"/>
      <c r="E267" s="126"/>
      <c r="F267" s="126"/>
      <c r="G267" s="72">
        <v>9</v>
      </c>
      <c r="H267" s="72"/>
      <c r="I267" s="125">
        <f t="shared" si="101"/>
        <v>9</v>
      </c>
      <c r="J267" s="80">
        <v>9</v>
      </c>
      <c r="K267" s="125">
        <f t="shared" si="102"/>
        <v>0</v>
      </c>
      <c r="L267" s="190"/>
      <c r="M267" s="190"/>
      <c r="N267" s="190"/>
      <c r="O267" s="186"/>
      <c r="P267" s="190"/>
      <c r="Q267" s="19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230"/>
      <c r="AN267" s="230"/>
      <c r="AO267" s="230"/>
      <c r="AP267" s="230"/>
      <c r="AQ267" s="230"/>
      <c r="AR267" s="230"/>
      <c r="AS267" s="230"/>
      <c r="AT267" s="230"/>
      <c r="AU267" s="230"/>
      <c r="AV267" s="230"/>
      <c r="AX267" s="125">
        <f t="shared" si="103"/>
        <v>9</v>
      </c>
      <c r="AY267" s="125">
        <f t="shared" si="104"/>
        <v>0</v>
      </c>
      <c r="AZ267" s="9"/>
      <c r="BA267" s="15"/>
      <c r="BB267" s="21"/>
      <c r="BC267" s="27"/>
      <c r="BD267" s="33"/>
      <c r="BE267" s="39"/>
      <c r="BF267" s="9"/>
      <c r="BG267" s="15"/>
      <c r="BH267" s="21"/>
      <c r="BI267" s="27"/>
      <c r="BJ267" s="33"/>
      <c r="BK267" s="39"/>
    </row>
    <row r="268" spans="1:63" ht="15.75" thickBot="1">
      <c r="A268" s="83" t="s">
        <v>83</v>
      </c>
      <c r="B268" s="51" t="s">
        <v>182</v>
      </c>
      <c r="C268" s="208" t="s">
        <v>438</v>
      </c>
      <c r="D268" s="6"/>
      <c r="E268" s="126"/>
      <c r="F268" s="126"/>
      <c r="G268" s="72">
        <v>3</v>
      </c>
      <c r="H268" s="72"/>
      <c r="I268" s="125">
        <f t="shared" si="101"/>
        <v>3</v>
      </c>
      <c r="J268" s="80">
        <v>3</v>
      </c>
      <c r="K268" s="125">
        <f t="shared" si="102"/>
        <v>0</v>
      </c>
      <c r="L268" s="190"/>
      <c r="M268" s="190"/>
      <c r="N268" s="190"/>
      <c r="O268" s="186"/>
      <c r="P268" s="190"/>
      <c r="Q268" s="19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230"/>
      <c r="AN268" s="230"/>
      <c r="AO268" s="230"/>
      <c r="AP268" s="230"/>
      <c r="AQ268" s="230"/>
      <c r="AR268" s="230"/>
      <c r="AS268" s="230"/>
      <c r="AT268" s="230"/>
      <c r="AU268" s="230"/>
      <c r="AV268" s="230"/>
      <c r="AX268" s="125">
        <f t="shared" si="103"/>
        <v>3</v>
      </c>
      <c r="AY268" s="125">
        <f t="shared" si="104"/>
        <v>0</v>
      </c>
      <c r="AZ268" s="9"/>
      <c r="BA268" s="15"/>
      <c r="BB268" s="21"/>
      <c r="BC268" s="27"/>
      <c r="BD268" s="33"/>
      <c r="BE268" s="39"/>
      <c r="BF268" s="9"/>
      <c r="BG268" s="15"/>
      <c r="BH268" s="21"/>
      <c r="BI268" s="27"/>
      <c r="BJ268" s="33"/>
      <c r="BK268" s="39"/>
    </row>
    <row r="269" spans="1:63" ht="15.75" thickBot="1">
      <c r="A269" s="106" t="s">
        <v>8</v>
      </c>
      <c r="B269" s="51" t="s">
        <v>190</v>
      </c>
      <c r="C269" s="208" t="s">
        <v>438</v>
      </c>
      <c r="D269" s="6"/>
      <c r="E269" s="126"/>
      <c r="F269" s="126"/>
      <c r="G269" s="72">
        <v>1</v>
      </c>
      <c r="H269" s="72"/>
      <c r="I269" s="125">
        <f t="shared" si="101"/>
        <v>1</v>
      </c>
      <c r="J269" s="80">
        <v>1</v>
      </c>
      <c r="K269" s="125">
        <f t="shared" si="102"/>
        <v>0</v>
      </c>
      <c r="L269" s="190"/>
      <c r="M269" s="190"/>
      <c r="N269" s="190"/>
      <c r="O269" s="186"/>
      <c r="P269" s="190"/>
      <c r="Q269" s="19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230"/>
      <c r="AN269" s="230"/>
      <c r="AO269" s="230"/>
      <c r="AP269" s="230"/>
      <c r="AQ269" s="230"/>
      <c r="AR269" s="230"/>
      <c r="AS269" s="230"/>
      <c r="AT269" s="230"/>
      <c r="AU269" s="230"/>
      <c r="AV269" s="230"/>
      <c r="AX269" s="125">
        <f t="shared" si="103"/>
        <v>1</v>
      </c>
      <c r="AY269" s="125">
        <f t="shared" si="104"/>
        <v>0</v>
      </c>
      <c r="AZ269" s="9"/>
      <c r="BA269" s="15"/>
      <c r="BB269" s="21"/>
      <c r="BC269" s="27"/>
      <c r="BD269" s="33"/>
      <c r="BE269" s="39"/>
      <c r="BF269" s="9"/>
      <c r="BG269" s="15"/>
      <c r="BH269" s="21"/>
      <c r="BI269" s="27"/>
      <c r="BJ269" s="33"/>
      <c r="BK269" s="39"/>
    </row>
    <row r="270" spans="1:63" ht="15.75" thickBot="1">
      <c r="A270" s="106" t="s">
        <v>8</v>
      </c>
      <c r="B270" s="51" t="s">
        <v>191</v>
      </c>
      <c r="C270" s="208" t="s">
        <v>438</v>
      </c>
      <c r="D270" s="6"/>
      <c r="E270" s="126"/>
      <c r="F270" s="126"/>
      <c r="G270" s="72">
        <v>20</v>
      </c>
      <c r="H270" s="72"/>
      <c r="I270" s="125">
        <f t="shared" si="101"/>
        <v>20</v>
      </c>
      <c r="J270" s="80">
        <v>20</v>
      </c>
      <c r="K270" s="125">
        <f t="shared" si="102"/>
        <v>0</v>
      </c>
      <c r="L270" s="190"/>
      <c r="M270" s="190"/>
      <c r="N270" s="190"/>
      <c r="O270" s="186"/>
      <c r="P270" s="190"/>
      <c r="Q270" s="19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230"/>
      <c r="AN270" s="230"/>
      <c r="AO270" s="230"/>
      <c r="AP270" s="230"/>
      <c r="AQ270" s="230"/>
      <c r="AR270" s="230"/>
      <c r="AS270" s="230"/>
      <c r="AT270" s="230"/>
      <c r="AU270" s="230"/>
      <c r="AV270" s="230"/>
      <c r="AX270" s="125">
        <f t="shared" si="103"/>
        <v>20</v>
      </c>
      <c r="AY270" s="125">
        <f t="shared" si="104"/>
        <v>0</v>
      </c>
      <c r="AZ270" s="9"/>
      <c r="BA270" s="15"/>
      <c r="BB270" s="21"/>
      <c r="BC270" s="27"/>
      <c r="BD270" s="33"/>
      <c r="BE270" s="39"/>
      <c r="BF270" s="9"/>
      <c r="BG270" s="15"/>
      <c r="BH270" s="21"/>
      <c r="BI270" s="27"/>
      <c r="BJ270" s="33"/>
      <c r="BK270" s="39"/>
    </row>
    <row r="271" spans="1:63" ht="15.75" thickBot="1">
      <c r="A271" s="106" t="s">
        <v>8</v>
      </c>
      <c r="B271" s="51" t="s">
        <v>192</v>
      </c>
      <c r="C271" s="208" t="s">
        <v>438</v>
      </c>
      <c r="D271" s="6"/>
      <c r="E271" s="126"/>
      <c r="F271" s="126"/>
      <c r="G271" s="72">
        <v>50</v>
      </c>
      <c r="H271" s="72"/>
      <c r="I271" s="125">
        <f t="shared" si="101"/>
        <v>50</v>
      </c>
      <c r="J271" s="80">
        <v>50</v>
      </c>
      <c r="K271" s="125">
        <f t="shared" si="102"/>
        <v>0</v>
      </c>
      <c r="L271" s="190"/>
      <c r="M271" s="190"/>
      <c r="N271" s="190"/>
      <c r="O271" s="186"/>
      <c r="P271" s="190"/>
      <c r="Q271" s="19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230"/>
      <c r="AN271" s="230"/>
      <c r="AO271" s="230"/>
      <c r="AP271" s="230"/>
      <c r="AQ271" s="230"/>
      <c r="AR271" s="230"/>
      <c r="AS271" s="230"/>
      <c r="AT271" s="230"/>
      <c r="AU271" s="230"/>
      <c r="AV271" s="230"/>
      <c r="AX271" s="125">
        <f t="shared" si="103"/>
        <v>50</v>
      </c>
      <c r="AY271" s="125">
        <f t="shared" si="104"/>
        <v>0</v>
      </c>
      <c r="AZ271" s="9"/>
      <c r="BA271" s="15"/>
      <c r="BB271" s="21"/>
      <c r="BC271" s="27"/>
      <c r="BD271" s="33"/>
      <c r="BE271" s="39"/>
      <c r="BF271" s="9"/>
      <c r="BG271" s="15"/>
      <c r="BH271" s="21"/>
      <c r="BI271" s="27"/>
      <c r="BJ271" s="33"/>
      <c r="BK271" s="39"/>
    </row>
    <row r="272" spans="1:63" ht="15.75" thickBot="1">
      <c r="A272" s="106" t="s">
        <v>8</v>
      </c>
      <c r="B272" s="51" t="s">
        <v>193</v>
      </c>
      <c r="C272" s="208" t="s">
        <v>438</v>
      </c>
      <c r="D272" s="6"/>
      <c r="E272" s="126"/>
      <c r="F272" s="126"/>
      <c r="G272" s="72">
        <v>7</v>
      </c>
      <c r="H272" s="72"/>
      <c r="I272" s="125">
        <f t="shared" si="101"/>
        <v>7</v>
      </c>
      <c r="J272" s="80">
        <v>7</v>
      </c>
      <c r="K272" s="125">
        <f t="shared" si="102"/>
        <v>0</v>
      </c>
      <c r="L272" s="190"/>
      <c r="M272" s="190"/>
      <c r="N272" s="190"/>
      <c r="O272" s="186"/>
      <c r="P272" s="190"/>
      <c r="Q272" s="19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230"/>
      <c r="AN272" s="230"/>
      <c r="AO272" s="230"/>
      <c r="AP272" s="230"/>
      <c r="AQ272" s="230"/>
      <c r="AR272" s="230"/>
      <c r="AS272" s="230"/>
      <c r="AT272" s="230"/>
      <c r="AU272" s="230"/>
      <c r="AV272" s="230"/>
      <c r="AX272" s="125">
        <f t="shared" si="103"/>
        <v>7</v>
      </c>
      <c r="AY272" s="125">
        <f t="shared" si="104"/>
        <v>0</v>
      </c>
      <c r="AZ272" s="9"/>
      <c r="BA272" s="15"/>
      <c r="BB272" s="21"/>
      <c r="BC272" s="27"/>
      <c r="BD272" s="33"/>
      <c r="BE272" s="39"/>
      <c r="BF272" s="9"/>
      <c r="BG272" s="15"/>
      <c r="BH272" s="21"/>
      <c r="BI272" s="27"/>
      <c r="BJ272" s="33"/>
      <c r="BK272" s="39"/>
    </row>
    <row r="273" spans="1:63" ht="15.75" thickBot="1">
      <c r="A273" s="106" t="s">
        <v>8</v>
      </c>
      <c r="B273" s="51" t="s">
        <v>194</v>
      </c>
      <c r="C273" s="208" t="s">
        <v>438</v>
      </c>
      <c r="D273" s="6"/>
      <c r="E273" s="126"/>
      <c r="F273" s="126"/>
      <c r="G273" s="72">
        <v>78</v>
      </c>
      <c r="H273" s="72"/>
      <c r="I273" s="125">
        <f t="shared" si="101"/>
        <v>78</v>
      </c>
      <c r="J273" s="80">
        <v>78</v>
      </c>
      <c r="K273" s="125">
        <f t="shared" si="102"/>
        <v>0</v>
      </c>
      <c r="L273" s="190"/>
      <c r="M273" s="190"/>
      <c r="N273" s="190"/>
      <c r="O273" s="186"/>
      <c r="P273" s="190"/>
      <c r="Q273" s="19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230"/>
      <c r="AN273" s="230"/>
      <c r="AO273" s="230"/>
      <c r="AP273" s="230"/>
      <c r="AQ273" s="230"/>
      <c r="AR273" s="230"/>
      <c r="AS273" s="230"/>
      <c r="AT273" s="230"/>
      <c r="AU273" s="230"/>
      <c r="AV273" s="230"/>
      <c r="AX273" s="125">
        <f t="shared" si="103"/>
        <v>78</v>
      </c>
      <c r="AY273" s="125">
        <f t="shared" si="104"/>
        <v>0</v>
      </c>
      <c r="AZ273" s="9"/>
      <c r="BA273" s="15"/>
      <c r="BB273" s="21"/>
      <c r="BC273" s="27"/>
      <c r="BD273" s="33"/>
      <c r="BE273" s="39"/>
      <c r="BF273" s="9"/>
      <c r="BG273" s="15"/>
      <c r="BH273" s="21"/>
      <c r="BI273" s="27"/>
      <c r="BJ273" s="33"/>
      <c r="BK273" s="39"/>
    </row>
    <row r="274" spans="1:63" ht="15.75" thickBot="1">
      <c r="A274" s="106" t="s">
        <v>8</v>
      </c>
      <c r="B274" s="51" t="s">
        <v>195</v>
      </c>
      <c r="C274" s="208" t="s">
        <v>438</v>
      </c>
      <c r="D274" s="6"/>
      <c r="E274" s="126"/>
      <c r="F274" s="126"/>
      <c r="G274" s="72">
        <v>54</v>
      </c>
      <c r="H274" s="72"/>
      <c r="I274" s="125">
        <f t="shared" si="101"/>
        <v>54</v>
      </c>
      <c r="J274" s="80">
        <v>54</v>
      </c>
      <c r="K274" s="125">
        <f t="shared" si="102"/>
        <v>0</v>
      </c>
      <c r="L274" s="190"/>
      <c r="M274" s="190"/>
      <c r="N274" s="190"/>
      <c r="O274" s="186"/>
      <c r="P274" s="190"/>
      <c r="Q274" s="19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230"/>
      <c r="AN274" s="230"/>
      <c r="AO274" s="230"/>
      <c r="AP274" s="230"/>
      <c r="AQ274" s="230"/>
      <c r="AR274" s="230"/>
      <c r="AS274" s="230"/>
      <c r="AT274" s="230"/>
      <c r="AU274" s="230"/>
      <c r="AV274" s="230"/>
      <c r="AX274" s="125">
        <f t="shared" si="103"/>
        <v>54</v>
      </c>
      <c r="AY274" s="125">
        <f t="shared" si="104"/>
        <v>0</v>
      </c>
      <c r="AZ274" s="9"/>
      <c r="BA274" s="15"/>
      <c r="BB274" s="21"/>
      <c r="BC274" s="27"/>
      <c r="BD274" s="33"/>
      <c r="BE274" s="39"/>
      <c r="BF274" s="9"/>
      <c r="BG274" s="15"/>
      <c r="BH274" s="21"/>
      <c r="BI274" s="27"/>
      <c r="BJ274" s="33"/>
      <c r="BK274" s="39"/>
    </row>
    <row r="275" spans="1:63" ht="15.75" thickBot="1">
      <c r="A275" s="106" t="s">
        <v>8</v>
      </c>
      <c r="B275" s="51" t="s">
        <v>184</v>
      </c>
      <c r="C275" s="208" t="s">
        <v>438</v>
      </c>
      <c r="D275" s="6"/>
      <c r="E275" s="126"/>
      <c r="F275" s="126"/>
      <c r="G275" s="72">
        <v>29</v>
      </c>
      <c r="H275" s="72"/>
      <c r="I275" s="125">
        <f t="shared" si="101"/>
        <v>29</v>
      </c>
      <c r="J275" s="80">
        <v>27</v>
      </c>
      <c r="K275" s="125">
        <f t="shared" si="102"/>
        <v>2</v>
      </c>
      <c r="L275" s="190"/>
      <c r="M275" s="190"/>
      <c r="N275" s="190"/>
      <c r="O275" s="186"/>
      <c r="P275" s="190"/>
      <c r="Q275" s="190">
        <v>1</v>
      </c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>
        <v>2</v>
      </c>
      <c r="AJ275" s="80">
        <v>1</v>
      </c>
      <c r="AK275" s="80"/>
      <c r="AL275" s="80"/>
      <c r="AM275" s="230"/>
      <c r="AN275" s="230"/>
      <c r="AO275" s="230"/>
      <c r="AP275" s="230"/>
      <c r="AQ275" s="230"/>
      <c r="AR275" s="230"/>
      <c r="AS275" s="230"/>
      <c r="AT275" s="230"/>
      <c r="AU275" s="230"/>
      <c r="AV275" s="230"/>
      <c r="AX275" s="125">
        <f t="shared" si="103"/>
        <v>25</v>
      </c>
      <c r="AY275" s="125">
        <f t="shared" si="104"/>
        <v>2</v>
      </c>
      <c r="AZ275" s="9">
        <v>17.5</v>
      </c>
      <c r="BA275" s="15">
        <f>AZ275*1.05</f>
        <v>18.375</v>
      </c>
      <c r="BB275" s="21">
        <f>AZ275*1.1</f>
        <v>19.25</v>
      </c>
      <c r="BC275" s="27">
        <f>AZ275*1.15</f>
        <v>20.125</v>
      </c>
      <c r="BD275" s="33">
        <f>AZ275*1.2</f>
        <v>21</v>
      </c>
      <c r="BE275" s="39">
        <f>AZ275*1.25</f>
        <v>21.875</v>
      </c>
      <c r="BF275" s="9">
        <f t="shared" ref="BF275:BJ278" si="105">$D275*AZ275</f>
        <v>0</v>
      </c>
      <c r="BG275" s="15">
        <f t="shared" si="105"/>
        <v>0</v>
      </c>
      <c r="BH275" s="21">
        <f t="shared" si="105"/>
        <v>0</v>
      </c>
      <c r="BI275" s="27">
        <f t="shared" si="105"/>
        <v>0</v>
      </c>
      <c r="BJ275" s="33">
        <f t="shared" si="105"/>
        <v>0</v>
      </c>
      <c r="BK275" s="39">
        <f>BE275*D275</f>
        <v>0</v>
      </c>
    </row>
    <row r="276" spans="1:63" ht="15.75" thickBot="1">
      <c r="A276" s="106" t="s">
        <v>8</v>
      </c>
      <c r="B276" s="51" t="s">
        <v>185</v>
      </c>
      <c r="C276" s="208" t="s">
        <v>438</v>
      </c>
      <c r="D276" s="6"/>
      <c r="E276" s="126"/>
      <c r="F276" s="126"/>
      <c r="G276" s="72">
        <v>21</v>
      </c>
      <c r="H276" s="72"/>
      <c r="I276" s="125">
        <f t="shared" si="101"/>
        <v>21</v>
      </c>
      <c r="J276" s="80">
        <v>19</v>
      </c>
      <c r="K276" s="125">
        <f t="shared" si="102"/>
        <v>2</v>
      </c>
      <c r="L276" s="190"/>
      <c r="M276" s="190"/>
      <c r="N276" s="190"/>
      <c r="O276" s="186"/>
      <c r="P276" s="190"/>
      <c r="Q276" s="190">
        <v>1</v>
      </c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>
        <v>2</v>
      </c>
      <c r="AJ276" s="80">
        <v>1</v>
      </c>
      <c r="AK276" s="80"/>
      <c r="AL276" s="80"/>
      <c r="AM276" s="230"/>
      <c r="AN276" s="230"/>
      <c r="AO276" s="230"/>
      <c r="AP276" s="230"/>
      <c r="AQ276" s="230"/>
      <c r="AR276" s="230"/>
      <c r="AS276" s="230"/>
      <c r="AT276" s="230"/>
      <c r="AU276" s="230"/>
      <c r="AV276" s="230"/>
      <c r="AX276" s="125">
        <f t="shared" si="103"/>
        <v>17</v>
      </c>
      <c r="AY276" s="125">
        <f t="shared" si="104"/>
        <v>2</v>
      </c>
      <c r="AZ276" s="9">
        <v>17.5</v>
      </c>
      <c r="BA276" s="15">
        <f>AZ276*1.05</f>
        <v>18.375</v>
      </c>
      <c r="BB276" s="21">
        <f>AZ276*1.1</f>
        <v>19.25</v>
      </c>
      <c r="BC276" s="27">
        <f>AZ276*1.15</f>
        <v>20.125</v>
      </c>
      <c r="BD276" s="33">
        <f>AZ276*1.2</f>
        <v>21</v>
      </c>
      <c r="BE276" s="39">
        <f>AZ276*1.25</f>
        <v>21.875</v>
      </c>
      <c r="BF276" s="9">
        <f t="shared" si="105"/>
        <v>0</v>
      </c>
      <c r="BG276" s="15">
        <f t="shared" si="105"/>
        <v>0</v>
      </c>
      <c r="BH276" s="21">
        <f t="shared" si="105"/>
        <v>0</v>
      </c>
      <c r="BI276" s="27">
        <f t="shared" si="105"/>
        <v>0</v>
      </c>
      <c r="BJ276" s="33">
        <f t="shared" si="105"/>
        <v>0</v>
      </c>
      <c r="BK276" s="39">
        <f>BE276*D276</f>
        <v>0</v>
      </c>
    </row>
    <row r="277" spans="1:63" ht="15.75" thickBot="1">
      <c r="A277" s="106" t="s">
        <v>8</v>
      </c>
      <c r="B277" s="51" t="s">
        <v>186</v>
      </c>
      <c r="C277" s="208" t="s">
        <v>438</v>
      </c>
      <c r="D277" s="6"/>
      <c r="E277" s="126"/>
      <c r="F277" s="126"/>
      <c r="G277" s="72">
        <v>23</v>
      </c>
      <c r="H277" s="72"/>
      <c r="I277" s="125">
        <f t="shared" si="101"/>
        <v>23</v>
      </c>
      <c r="J277" s="80">
        <v>23</v>
      </c>
      <c r="K277" s="125">
        <f t="shared" si="102"/>
        <v>0</v>
      </c>
      <c r="L277" s="190"/>
      <c r="M277" s="190"/>
      <c r="N277" s="190"/>
      <c r="O277" s="186"/>
      <c r="P277" s="190"/>
      <c r="Q277" s="19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230"/>
      <c r="AN277" s="230"/>
      <c r="AO277" s="230"/>
      <c r="AP277" s="230"/>
      <c r="AQ277" s="230"/>
      <c r="AR277" s="230"/>
      <c r="AS277" s="230"/>
      <c r="AT277" s="230"/>
      <c r="AU277" s="230"/>
      <c r="AV277" s="230"/>
      <c r="AX277" s="125">
        <f t="shared" si="103"/>
        <v>23</v>
      </c>
      <c r="AY277" s="125">
        <f t="shared" si="104"/>
        <v>0</v>
      </c>
      <c r="AZ277" s="9">
        <v>17.5</v>
      </c>
      <c r="BA277" s="15">
        <f>AZ277*1.05</f>
        <v>18.375</v>
      </c>
      <c r="BB277" s="21">
        <f>AZ277*1.1</f>
        <v>19.25</v>
      </c>
      <c r="BC277" s="27">
        <f>AZ277*1.15</f>
        <v>20.125</v>
      </c>
      <c r="BD277" s="33">
        <f>AZ277*1.2</f>
        <v>21</v>
      </c>
      <c r="BE277" s="39">
        <f>AZ277*1.25</f>
        <v>21.875</v>
      </c>
      <c r="BF277" s="9">
        <f t="shared" si="105"/>
        <v>0</v>
      </c>
      <c r="BG277" s="15">
        <f t="shared" si="105"/>
        <v>0</v>
      </c>
      <c r="BH277" s="21">
        <f t="shared" si="105"/>
        <v>0</v>
      </c>
      <c r="BI277" s="27">
        <f t="shared" si="105"/>
        <v>0</v>
      </c>
      <c r="BJ277" s="33">
        <f t="shared" si="105"/>
        <v>0</v>
      </c>
      <c r="BK277" s="39">
        <f>BE277*D277</f>
        <v>0</v>
      </c>
    </row>
    <row r="278" spans="1:63" ht="15.75" thickBot="1">
      <c r="A278" s="106" t="s">
        <v>8</v>
      </c>
      <c r="B278" s="51" t="s">
        <v>187</v>
      </c>
      <c r="C278" s="208" t="s">
        <v>438</v>
      </c>
      <c r="D278" s="6"/>
      <c r="E278" s="126"/>
      <c r="F278" s="126"/>
      <c r="G278" s="72">
        <v>27</v>
      </c>
      <c r="H278" s="72"/>
      <c r="I278" s="125">
        <f t="shared" si="101"/>
        <v>27</v>
      </c>
      <c r="J278" s="80">
        <v>27</v>
      </c>
      <c r="K278" s="125">
        <f t="shared" si="102"/>
        <v>0</v>
      </c>
      <c r="L278" s="190"/>
      <c r="M278" s="190"/>
      <c r="N278" s="190"/>
      <c r="O278" s="186"/>
      <c r="P278" s="190"/>
      <c r="Q278" s="190">
        <v>1</v>
      </c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230"/>
      <c r="AN278" s="230"/>
      <c r="AO278" s="230"/>
      <c r="AP278" s="230"/>
      <c r="AQ278" s="230"/>
      <c r="AR278" s="230"/>
      <c r="AS278" s="230"/>
      <c r="AT278" s="230"/>
      <c r="AU278" s="230"/>
      <c r="AV278" s="230"/>
      <c r="AX278" s="125">
        <f t="shared" si="103"/>
        <v>26</v>
      </c>
      <c r="AY278" s="125">
        <f t="shared" si="104"/>
        <v>1</v>
      </c>
      <c r="AZ278" s="9">
        <v>17.5</v>
      </c>
      <c r="BA278" s="15">
        <f>AZ278*1.05</f>
        <v>18.375</v>
      </c>
      <c r="BB278" s="21">
        <f>AZ278*1.1</f>
        <v>19.25</v>
      </c>
      <c r="BC278" s="27">
        <f>AZ278*1.15</f>
        <v>20.125</v>
      </c>
      <c r="BD278" s="33">
        <f>AZ278*1.2</f>
        <v>21</v>
      </c>
      <c r="BE278" s="39">
        <f>AZ278*1.25</f>
        <v>21.875</v>
      </c>
      <c r="BF278" s="9">
        <f t="shared" si="105"/>
        <v>0</v>
      </c>
      <c r="BG278" s="15">
        <f t="shared" si="105"/>
        <v>0</v>
      </c>
      <c r="BH278" s="21">
        <f t="shared" si="105"/>
        <v>0</v>
      </c>
      <c r="BI278" s="27">
        <f t="shared" si="105"/>
        <v>0</v>
      </c>
      <c r="BJ278" s="33">
        <f t="shared" si="105"/>
        <v>0</v>
      </c>
      <c r="BK278" s="39">
        <f>BE278*D278</f>
        <v>0</v>
      </c>
    </row>
    <row r="279" spans="1:63" ht="15.75" thickBot="1">
      <c r="A279" s="83" t="s">
        <v>83</v>
      </c>
      <c r="B279" s="51" t="s">
        <v>188</v>
      </c>
      <c r="C279" s="208" t="s">
        <v>438</v>
      </c>
      <c r="D279" s="6"/>
      <c r="E279" s="126"/>
      <c r="F279" s="126"/>
      <c r="G279" s="72">
        <v>25</v>
      </c>
      <c r="H279" s="72"/>
      <c r="I279" s="125">
        <f t="shared" si="101"/>
        <v>25</v>
      </c>
      <c r="J279" s="80">
        <v>25</v>
      </c>
      <c r="K279" s="125">
        <f t="shared" si="102"/>
        <v>0</v>
      </c>
      <c r="L279" s="190"/>
      <c r="M279" s="190"/>
      <c r="N279" s="190"/>
      <c r="O279" s="186"/>
      <c r="P279" s="190"/>
      <c r="Q279" s="19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230"/>
      <c r="AN279" s="230"/>
      <c r="AO279" s="230"/>
      <c r="AP279" s="230"/>
      <c r="AQ279" s="230"/>
      <c r="AR279" s="230"/>
      <c r="AS279" s="230"/>
      <c r="AT279" s="230"/>
      <c r="AU279" s="230"/>
      <c r="AV279" s="230"/>
      <c r="AX279" s="125">
        <f t="shared" si="103"/>
        <v>25</v>
      </c>
      <c r="AY279" s="125">
        <f t="shared" si="104"/>
        <v>0</v>
      </c>
      <c r="AZ279" s="9"/>
      <c r="BA279" s="15"/>
      <c r="BB279" s="21"/>
      <c r="BC279" s="27"/>
      <c r="BD279" s="33"/>
      <c r="BE279" s="39"/>
      <c r="BF279" s="9"/>
      <c r="BG279" s="15"/>
      <c r="BH279" s="21"/>
      <c r="BI279" s="27"/>
      <c r="BJ279" s="33"/>
      <c r="BK279" s="39"/>
    </row>
    <row r="280" spans="1:63" ht="15.75" thickBot="1">
      <c r="A280" s="83" t="s">
        <v>83</v>
      </c>
      <c r="B280" s="51" t="s">
        <v>189</v>
      </c>
      <c r="C280" s="208" t="s">
        <v>438</v>
      </c>
      <c r="D280" s="6"/>
      <c r="E280" s="126"/>
      <c r="F280" s="126"/>
      <c r="G280" s="72">
        <v>15</v>
      </c>
      <c r="H280" s="72"/>
      <c r="I280" s="125">
        <f t="shared" si="101"/>
        <v>15</v>
      </c>
      <c r="J280" s="80">
        <v>15</v>
      </c>
      <c r="K280" s="125">
        <f t="shared" si="102"/>
        <v>0</v>
      </c>
      <c r="L280" s="190"/>
      <c r="M280" s="190"/>
      <c r="N280" s="190"/>
      <c r="O280" s="186"/>
      <c r="P280" s="190"/>
      <c r="Q280" s="19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230"/>
      <c r="AN280" s="230"/>
      <c r="AO280" s="230"/>
      <c r="AP280" s="230"/>
      <c r="AQ280" s="230"/>
      <c r="AR280" s="230"/>
      <c r="AS280" s="230"/>
      <c r="AT280" s="230"/>
      <c r="AU280" s="230"/>
      <c r="AV280" s="230"/>
      <c r="AX280" s="125">
        <f t="shared" si="103"/>
        <v>15</v>
      </c>
      <c r="AY280" s="125">
        <f t="shared" si="104"/>
        <v>0</v>
      </c>
      <c r="AZ280" s="9"/>
      <c r="BA280" s="15"/>
      <c r="BB280" s="21"/>
      <c r="BC280" s="27"/>
      <c r="BD280" s="33"/>
      <c r="BE280" s="39"/>
      <c r="BF280" s="9"/>
      <c r="BG280" s="15"/>
      <c r="BH280" s="21"/>
      <c r="BI280" s="27"/>
      <c r="BJ280" s="33"/>
      <c r="BK280" s="39"/>
    </row>
    <row r="281" spans="1:63" ht="15.75" thickBot="1">
      <c r="A281" s="83" t="s">
        <v>83</v>
      </c>
      <c r="B281" s="51" t="s">
        <v>213</v>
      </c>
      <c r="C281" s="208" t="s">
        <v>438</v>
      </c>
      <c r="D281" s="6"/>
      <c r="E281" s="126"/>
      <c r="F281" s="126">
        <v>20</v>
      </c>
      <c r="G281" s="72"/>
      <c r="H281" s="72"/>
      <c r="I281" s="125">
        <f t="shared" si="101"/>
        <v>20</v>
      </c>
      <c r="J281" s="80">
        <v>20</v>
      </c>
      <c r="K281" s="125">
        <f t="shared" si="102"/>
        <v>0</v>
      </c>
      <c r="L281" s="190"/>
      <c r="M281" s="190"/>
      <c r="N281" s="190"/>
      <c r="O281" s="186"/>
      <c r="P281" s="190"/>
      <c r="Q281" s="19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230"/>
      <c r="AN281" s="230"/>
      <c r="AO281" s="230"/>
      <c r="AP281" s="230"/>
      <c r="AQ281" s="230"/>
      <c r="AR281" s="230"/>
      <c r="AS281" s="230"/>
      <c r="AT281" s="230"/>
      <c r="AU281" s="230"/>
      <c r="AV281" s="230"/>
      <c r="AX281" s="125">
        <f t="shared" si="103"/>
        <v>20</v>
      </c>
      <c r="AY281" s="125">
        <f t="shared" si="104"/>
        <v>0</v>
      </c>
      <c r="AZ281" s="9">
        <v>7.5</v>
      </c>
      <c r="BA281" s="15">
        <f t="shared" ref="BA281:BA286" si="106">AZ281*1.05</f>
        <v>7.875</v>
      </c>
      <c r="BB281" s="21">
        <f t="shared" ref="BB281:BB286" si="107">AZ281*1.1</f>
        <v>8.25</v>
      </c>
      <c r="BC281" s="27">
        <f t="shared" ref="BC281:BC286" si="108">AZ281*1.15</f>
        <v>8.625</v>
      </c>
      <c r="BD281" s="33">
        <f t="shared" ref="BD281:BD286" si="109">AZ281*1.2</f>
        <v>9</v>
      </c>
      <c r="BE281" s="39">
        <f t="shared" ref="BE281:BE286" si="110">AZ281*1.25</f>
        <v>9.375</v>
      </c>
      <c r="BF281" s="9">
        <f t="shared" ref="BF281:BJ286" si="111">$D281*AZ281</f>
        <v>0</v>
      </c>
      <c r="BG281" s="15">
        <f t="shared" si="111"/>
        <v>0</v>
      </c>
      <c r="BH281" s="21">
        <f t="shared" si="111"/>
        <v>0</v>
      </c>
      <c r="BI281" s="27">
        <f t="shared" si="111"/>
        <v>0</v>
      </c>
      <c r="BJ281" s="33">
        <f t="shared" si="111"/>
        <v>0</v>
      </c>
      <c r="BK281" s="39">
        <f t="shared" ref="BK281:BK286" si="112">BE281*D281</f>
        <v>0</v>
      </c>
    </row>
    <row r="282" spans="1:63" ht="15.75" thickBot="1">
      <c r="A282" s="101" t="s">
        <v>35</v>
      </c>
      <c r="B282" s="51" t="s">
        <v>190</v>
      </c>
      <c r="C282" s="208" t="s">
        <v>420</v>
      </c>
      <c r="D282" s="6"/>
      <c r="E282" s="126">
        <v>200</v>
      </c>
      <c r="F282" s="126"/>
      <c r="G282" s="72"/>
      <c r="H282" s="72"/>
      <c r="I282" s="125">
        <f t="shared" si="101"/>
        <v>200</v>
      </c>
      <c r="J282" s="80">
        <v>195</v>
      </c>
      <c r="K282" s="125">
        <f t="shared" si="102"/>
        <v>5</v>
      </c>
      <c r="L282" s="190"/>
      <c r="M282" s="190"/>
      <c r="N282" s="190"/>
      <c r="O282" s="186"/>
      <c r="P282" s="190"/>
      <c r="Q282" s="19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>
        <v>1</v>
      </c>
      <c r="AF282" s="80"/>
      <c r="AG282" s="80"/>
      <c r="AH282" s="80"/>
      <c r="AI282" s="80">
        <v>5</v>
      </c>
      <c r="AJ282" s="80"/>
      <c r="AK282" s="80"/>
      <c r="AL282" s="80"/>
      <c r="AM282" s="230"/>
      <c r="AN282" s="230"/>
      <c r="AO282" s="230"/>
      <c r="AP282" s="230"/>
      <c r="AQ282" s="230"/>
      <c r="AR282" s="230"/>
      <c r="AS282" s="230"/>
      <c r="AT282" s="230"/>
      <c r="AU282" s="230"/>
      <c r="AV282" s="230"/>
      <c r="AX282" s="125">
        <f t="shared" si="103"/>
        <v>194</v>
      </c>
      <c r="AY282" s="125">
        <f t="shared" si="104"/>
        <v>1</v>
      </c>
      <c r="AZ282" s="9">
        <v>2.2000000000000002</v>
      </c>
      <c r="BA282" s="15">
        <f t="shared" si="106"/>
        <v>2.3100000000000005</v>
      </c>
      <c r="BB282" s="21">
        <f t="shared" si="107"/>
        <v>2.4200000000000004</v>
      </c>
      <c r="BC282" s="27">
        <f t="shared" si="108"/>
        <v>2.5299999999999998</v>
      </c>
      <c r="BD282" s="33">
        <f t="shared" si="109"/>
        <v>2.64</v>
      </c>
      <c r="BE282" s="39">
        <f t="shared" si="110"/>
        <v>2.75</v>
      </c>
      <c r="BF282" s="9">
        <f t="shared" si="111"/>
        <v>0</v>
      </c>
      <c r="BG282" s="15">
        <f t="shared" si="111"/>
        <v>0</v>
      </c>
      <c r="BH282" s="21">
        <f t="shared" si="111"/>
        <v>0</v>
      </c>
      <c r="BI282" s="27">
        <f t="shared" si="111"/>
        <v>0</v>
      </c>
      <c r="BJ282" s="33">
        <f t="shared" si="111"/>
        <v>0</v>
      </c>
      <c r="BK282" s="39">
        <f t="shared" si="112"/>
        <v>0</v>
      </c>
    </row>
    <row r="283" spans="1:63" ht="15.75" thickBot="1">
      <c r="A283" s="101" t="s">
        <v>35</v>
      </c>
      <c r="B283" s="195" t="s">
        <v>196</v>
      </c>
      <c r="C283" s="208" t="s">
        <v>420</v>
      </c>
      <c r="D283" s="6"/>
      <c r="E283" s="126">
        <v>200</v>
      </c>
      <c r="F283" s="126"/>
      <c r="G283" s="72"/>
      <c r="H283" s="72"/>
      <c r="I283" s="125">
        <f t="shared" si="101"/>
        <v>200</v>
      </c>
      <c r="J283" s="80">
        <v>178</v>
      </c>
      <c r="K283" s="125">
        <f t="shared" si="102"/>
        <v>22</v>
      </c>
      <c r="L283" s="190"/>
      <c r="M283" s="190"/>
      <c r="N283" s="190"/>
      <c r="O283" s="186"/>
      <c r="P283" s="190"/>
      <c r="Q283" s="19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>
        <v>2</v>
      </c>
      <c r="AG283" s="80"/>
      <c r="AH283" s="80"/>
      <c r="AI283" s="80">
        <v>2</v>
      </c>
      <c r="AJ283" s="80"/>
      <c r="AK283" s="80"/>
      <c r="AL283" s="80"/>
      <c r="AM283" s="230"/>
      <c r="AN283" s="230"/>
      <c r="AO283" s="230"/>
      <c r="AP283" s="230">
        <v>25</v>
      </c>
      <c r="AQ283" s="230">
        <v>25</v>
      </c>
      <c r="AR283" s="230"/>
      <c r="AS283" s="230"/>
      <c r="AT283" s="230"/>
      <c r="AU283" s="230"/>
      <c r="AV283" s="230"/>
      <c r="AX283" s="125">
        <f t="shared" si="103"/>
        <v>146</v>
      </c>
      <c r="AY283" s="196">
        <f t="shared" si="104"/>
        <v>32</v>
      </c>
      <c r="AZ283" s="9">
        <v>2.2000000000000002</v>
      </c>
      <c r="BA283" s="15">
        <f t="shared" si="106"/>
        <v>2.3100000000000005</v>
      </c>
      <c r="BB283" s="21">
        <f t="shared" si="107"/>
        <v>2.4200000000000004</v>
      </c>
      <c r="BC283" s="27">
        <f t="shared" si="108"/>
        <v>2.5299999999999998</v>
      </c>
      <c r="BD283" s="33">
        <f t="shared" si="109"/>
        <v>2.64</v>
      </c>
      <c r="BE283" s="39">
        <f t="shared" si="110"/>
        <v>2.75</v>
      </c>
      <c r="BF283" s="9">
        <f t="shared" si="111"/>
        <v>0</v>
      </c>
      <c r="BG283" s="15">
        <f t="shared" si="111"/>
        <v>0</v>
      </c>
      <c r="BH283" s="21">
        <f t="shared" si="111"/>
        <v>0</v>
      </c>
      <c r="BI283" s="27">
        <f t="shared" si="111"/>
        <v>0</v>
      </c>
      <c r="BJ283" s="33">
        <f t="shared" si="111"/>
        <v>0</v>
      </c>
      <c r="BK283" s="39">
        <f t="shared" si="112"/>
        <v>0</v>
      </c>
    </row>
    <row r="284" spans="1:63" ht="15.75" thickBot="1">
      <c r="A284" s="101" t="s">
        <v>35</v>
      </c>
      <c r="B284" s="195" t="s">
        <v>192</v>
      </c>
      <c r="C284" s="208" t="s">
        <v>420</v>
      </c>
      <c r="D284" s="6"/>
      <c r="E284" s="126">
        <v>200</v>
      </c>
      <c r="F284" s="126"/>
      <c r="G284" s="72"/>
      <c r="H284" s="72"/>
      <c r="I284" s="125">
        <f t="shared" si="101"/>
        <v>200</v>
      </c>
      <c r="J284" s="80">
        <v>191</v>
      </c>
      <c r="K284" s="125">
        <f t="shared" si="102"/>
        <v>9</v>
      </c>
      <c r="L284" s="190"/>
      <c r="M284" s="190"/>
      <c r="N284" s="190"/>
      <c r="O284" s="186"/>
      <c r="P284" s="190"/>
      <c r="Q284" s="19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>
        <v>6</v>
      </c>
      <c r="AJ284" s="80">
        <v>1</v>
      </c>
      <c r="AK284" s="80"/>
      <c r="AL284" s="80"/>
      <c r="AM284" s="230"/>
      <c r="AN284" s="230"/>
      <c r="AO284" s="230"/>
      <c r="AP284" s="230">
        <v>18</v>
      </c>
      <c r="AQ284" s="230">
        <v>25</v>
      </c>
      <c r="AR284" s="230"/>
      <c r="AS284" s="230"/>
      <c r="AT284" s="230"/>
      <c r="AU284" s="230"/>
      <c r="AV284" s="230"/>
      <c r="AX284" s="125">
        <f t="shared" si="103"/>
        <v>150</v>
      </c>
      <c r="AY284" s="196">
        <f t="shared" si="104"/>
        <v>41</v>
      </c>
      <c r="AZ284" s="9">
        <v>2.2000000000000002</v>
      </c>
      <c r="BA284" s="15">
        <f t="shared" si="106"/>
        <v>2.3100000000000005</v>
      </c>
      <c r="BB284" s="21">
        <f t="shared" si="107"/>
        <v>2.4200000000000004</v>
      </c>
      <c r="BC284" s="27">
        <f t="shared" si="108"/>
        <v>2.5299999999999998</v>
      </c>
      <c r="BD284" s="33">
        <f t="shared" si="109"/>
        <v>2.64</v>
      </c>
      <c r="BE284" s="39">
        <f t="shared" si="110"/>
        <v>2.75</v>
      </c>
      <c r="BF284" s="9">
        <f t="shared" si="111"/>
        <v>0</v>
      </c>
      <c r="BG284" s="15">
        <f t="shared" si="111"/>
        <v>0</v>
      </c>
      <c r="BH284" s="21">
        <f t="shared" si="111"/>
        <v>0</v>
      </c>
      <c r="BI284" s="27">
        <f t="shared" si="111"/>
        <v>0</v>
      </c>
      <c r="BJ284" s="33">
        <f t="shared" si="111"/>
        <v>0</v>
      </c>
      <c r="BK284" s="39">
        <f t="shared" si="112"/>
        <v>0</v>
      </c>
    </row>
    <row r="285" spans="1:63" ht="15.75" thickBot="1">
      <c r="A285" s="101" t="s">
        <v>35</v>
      </c>
      <c r="B285" s="195" t="s">
        <v>193</v>
      </c>
      <c r="C285" s="208" t="s">
        <v>420</v>
      </c>
      <c r="D285" s="6"/>
      <c r="E285" s="126">
        <v>200</v>
      </c>
      <c r="F285" s="126"/>
      <c r="G285" s="72"/>
      <c r="H285" s="72"/>
      <c r="I285" s="125">
        <f t="shared" si="101"/>
        <v>200</v>
      </c>
      <c r="J285" s="80">
        <v>198</v>
      </c>
      <c r="K285" s="125">
        <f t="shared" si="102"/>
        <v>2</v>
      </c>
      <c r="L285" s="190"/>
      <c r="M285" s="190"/>
      <c r="N285" s="190"/>
      <c r="O285" s="186"/>
      <c r="P285" s="190"/>
      <c r="Q285" s="19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>
        <v>1</v>
      </c>
      <c r="AK285" s="80"/>
      <c r="AL285" s="80"/>
      <c r="AM285" s="230"/>
      <c r="AN285" s="230"/>
      <c r="AO285" s="230"/>
      <c r="AP285" s="230"/>
      <c r="AQ285" s="230"/>
      <c r="AR285" s="230"/>
      <c r="AS285" s="230"/>
      <c r="AT285" s="230"/>
      <c r="AU285" s="230"/>
      <c r="AV285" s="230"/>
      <c r="AX285" s="125">
        <f t="shared" si="103"/>
        <v>199</v>
      </c>
      <c r="AY285" s="196">
        <f t="shared" si="104"/>
        <v>-1</v>
      </c>
      <c r="AZ285" s="9">
        <v>2.2000000000000002</v>
      </c>
      <c r="BA285" s="15">
        <f t="shared" si="106"/>
        <v>2.3100000000000005</v>
      </c>
      <c r="BB285" s="21">
        <f t="shared" si="107"/>
        <v>2.4200000000000004</v>
      </c>
      <c r="BC285" s="27">
        <f t="shared" si="108"/>
        <v>2.5299999999999998</v>
      </c>
      <c r="BD285" s="33">
        <f t="shared" si="109"/>
        <v>2.64</v>
      </c>
      <c r="BE285" s="39">
        <f t="shared" si="110"/>
        <v>2.75</v>
      </c>
      <c r="BF285" s="9">
        <f t="shared" si="111"/>
        <v>0</v>
      </c>
      <c r="BG285" s="15">
        <f t="shared" si="111"/>
        <v>0</v>
      </c>
      <c r="BH285" s="21">
        <f t="shared" si="111"/>
        <v>0</v>
      </c>
      <c r="BI285" s="27">
        <f t="shared" si="111"/>
        <v>0</v>
      </c>
      <c r="BJ285" s="33">
        <f t="shared" si="111"/>
        <v>0</v>
      </c>
      <c r="BK285" s="39">
        <f t="shared" si="112"/>
        <v>0</v>
      </c>
    </row>
    <row r="286" spans="1:63" ht="15.75" thickBot="1">
      <c r="A286" s="101" t="s">
        <v>35</v>
      </c>
      <c r="B286" s="195" t="s">
        <v>194</v>
      </c>
      <c r="C286" s="208" t="s">
        <v>420</v>
      </c>
      <c r="D286" s="6"/>
      <c r="E286" s="126">
        <v>200</v>
      </c>
      <c r="F286" s="126"/>
      <c r="G286" s="72"/>
      <c r="H286" s="72"/>
      <c r="I286" s="125">
        <f t="shared" si="101"/>
        <v>200</v>
      </c>
      <c r="J286" s="80">
        <v>189</v>
      </c>
      <c r="K286" s="125">
        <f t="shared" si="102"/>
        <v>11</v>
      </c>
      <c r="L286" s="190"/>
      <c r="M286" s="190"/>
      <c r="N286" s="190"/>
      <c r="O286" s="186"/>
      <c r="P286" s="190"/>
      <c r="Q286" s="19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>
        <v>6</v>
      </c>
      <c r="AJ286" s="80">
        <v>6</v>
      </c>
      <c r="AK286" s="80"/>
      <c r="AL286" s="80">
        <v>2</v>
      </c>
      <c r="AM286" s="230">
        <v>2</v>
      </c>
      <c r="AN286" s="230"/>
      <c r="AO286" s="230"/>
      <c r="AP286" s="230"/>
      <c r="AQ286" s="230"/>
      <c r="AR286" s="230"/>
      <c r="AS286" s="230"/>
      <c r="AT286" s="230"/>
      <c r="AU286" s="230"/>
      <c r="AV286" s="230"/>
      <c r="AX286" s="125">
        <f t="shared" si="103"/>
        <v>184</v>
      </c>
      <c r="AY286" s="196">
        <f t="shared" si="104"/>
        <v>5</v>
      </c>
      <c r="AZ286" s="9">
        <v>2.2000000000000002</v>
      </c>
      <c r="BA286" s="15">
        <f t="shared" si="106"/>
        <v>2.3100000000000005</v>
      </c>
      <c r="BB286" s="21">
        <f t="shared" si="107"/>
        <v>2.4200000000000004</v>
      </c>
      <c r="BC286" s="27">
        <f t="shared" si="108"/>
        <v>2.5299999999999998</v>
      </c>
      <c r="BD286" s="33">
        <f t="shared" si="109"/>
        <v>2.64</v>
      </c>
      <c r="BE286" s="39">
        <f t="shared" si="110"/>
        <v>2.75</v>
      </c>
      <c r="BF286" s="9">
        <f t="shared" si="111"/>
        <v>0</v>
      </c>
      <c r="BG286" s="15">
        <f t="shared" si="111"/>
        <v>0</v>
      </c>
      <c r="BH286" s="21">
        <f t="shared" si="111"/>
        <v>0</v>
      </c>
      <c r="BI286" s="27">
        <f t="shared" si="111"/>
        <v>0</v>
      </c>
      <c r="BJ286" s="33">
        <f t="shared" si="111"/>
        <v>0</v>
      </c>
      <c r="BK286" s="39">
        <f t="shared" si="112"/>
        <v>0</v>
      </c>
    </row>
    <row r="287" spans="1:63" ht="15.75" thickBot="1">
      <c r="A287" s="101" t="s">
        <v>35</v>
      </c>
      <c r="B287" s="195" t="s">
        <v>195</v>
      </c>
      <c r="C287" s="208" t="s">
        <v>420</v>
      </c>
      <c r="D287" s="6"/>
      <c r="E287" s="126">
        <v>25</v>
      </c>
      <c r="F287" s="126"/>
      <c r="G287" s="72"/>
      <c r="H287" s="72"/>
      <c r="I287" s="125">
        <f t="shared" si="101"/>
        <v>25</v>
      </c>
      <c r="J287" s="96">
        <v>0</v>
      </c>
      <c r="K287" s="125">
        <f t="shared" si="102"/>
        <v>25</v>
      </c>
      <c r="L287" s="190"/>
      <c r="M287" s="190"/>
      <c r="N287" s="190"/>
      <c r="O287" s="186"/>
      <c r="P287" s="190"/>
      <c r="Q287" s="190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>
        <v>17</v>
      </c>
      <c r="AF287" s="96"/>
      <c r="AG287" s="96"/>
      <c r="AH287" s="96"/>
      <c r="AI287" s="96"/>
      <c r="AJ287" s="96">
        <v>25</v>
      </c>
      <c r="AK287" s="96"/>
      <c r="AL287" s="96"/>
      <c r="AM287" s="231"/>
      <c r="AN287" s="231"/>
      <c r="AO287" s="231"/>
      <c r="AP287" s="231"/>
      <c r="AQ287" s="231"/>
      <c r="AR287" s="231"/>
      <c r="AS287" s="231"/>
      <c r="AT287" s="231"/>
      <c r="AU287" s="231"/>
      <c r="AV287" s="231"/>
      <c r="AX287" s="125">
        <f t="shared" si="103"/>
        <v>-17</v>
      </c>
      <c r="AY287" s="196">
        <f t="shared" si="104"/>
        <v>17</v>
      </c>
      <c r="AZ287" s="9"/>
      <c r="BA287" s="15"/>
      <c r="BB287" s="21"/>
      <c r="BC287" s="27"/>
      <c r="BD287" s="33"/>
      <c r="BE287" s="39"/>
      <c r="BF287" s="9"/>
      <c r="BG287" s="15"/>
      <c r="BH287" s="21"/>
      <c r="BI287" s="27"/>
      <c r="BJ287" s="33"/>
      <c r="BK287" s="39"/>
    </row>
    <row r="288" spans="1:63" ht="15.75" thickBot="1">
      <c r="A288" s="108"/>
      <c r="B288" s="109" t="s">
        <v>212</v>
      </c>
      <c r="C288" s="220"/>
      <c r="D288" s="108"/>
      <c r="E288" s="154"/>
      <c r="F288" s="154"/>
      <c r="G288" s="150"/>
      <c r="H288" s="150"/>
      <c r="I288" s="125">
        <f t="shared" si="101"/>
        <v>0</v>
      </c>
      <c r="J288" s="149"/>
      <c r="K288" s="125">
        <f t="shared" si="102"/>
        <v>0</v>
      </c>
      <c r="L288" s="191"/>
      <c r="M288" s="191"/>
      <c r="N288" s="191"/>
      <c r="O288" s="187"/>
      <c r="P288" s="191"/>
      <c r="Q288" s="191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236"/>
      <c r="AN288" s="236"/>
      <c r="AO288" s="236"/>
      <c r="AP288" s="236"/>
      <c r="AQ288" s="236"/>
      <c r="AR288" s="236"/>
      <c r="AS288" s="236"/>
      <c r="AT288" s="236"/>
      <c r="AU288" s="236"/>
      <c r="AV288" s="236"/>
      <c r="AX288" s="125">
        <f t="shared" si="103"/>
        <v>0</v>
      </c>
      <c r="AY288" s="125">
        <f t="shared" si="104"/>
        <v>0</v>
      </c>
    </row>
    <row r="289" spans="1:63" ht="15.75" thickBot="1">
      <c r="A289" s="3" t="s">
        <v>38</v>
      </c>
      <c r="B289" s="197" t="s">
        <v>66</v>
      </c>
      <c r="C289" s="208" t="s">
        <v>459</v>
      </c>
      <c r="D289" s="6"/>
      <c r="E289" s="126">
        <v>4500</v>
      </c>
      <c r="F289" s="126"/>
      <c r="G289" s="72"/>
      <c r="H289" s="72"/>
      <c r="I289" s="125">
        <f t="shared" si="101"/>
        <v>4500</v>
      </c>
      <c r="J289" s="91">
        <v>3450</v>
      </c>
      <c r="K289" s="125">
        <f t="shared" si="102"/>
        <v>1050</v>
      </c>
      <c r="L289" s="190">
        <v>100</v>
      </c>
      <c r="M289" s="190"/>
      <c r="N289" s="190">
        <v>56</v>
      </c>
      <c r="O289" s="186"/>
      <c r="P289" s="190"/>
      <c r="Q289" s="190">
        <v>100</v>
      </c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>
        <v>200</v>
      </c>
      <c r="AF289" s="91"/>
      <c r="AG289" s="91">
        <v>80</v>
      </c>
      <c r="AH289" s="91"/>
      <c r="AI289" s="91"/>
      <c r="AJ289" s="91">
        <v>39</v>
      </c>
      <c r="AK289" s="91"/>
      <c r="AL289" s="91"/>
      <c r="AM289" s="229"/>
      <c r="AN289" s="229">
        <v>200</v>
      </c>
      <c r="AO289" s="229"/>
      <c r="AP289" s="229"/>
      <c r="AQ289" s="229"/>
      <c r="AR289" s="229">
        <v>100</v>
      </c>
      <c r="AS289" s="229">
        <v>550</v>
      </c>
      <c r="AT289" s="229"/>
      <c r="AU289" s="229"/>
      <c r="AV289" s="229"/>
      <c r="AX289" s="125">
        <f t="shared" si="103"/>
        <v>3075</v>
      </c>
      <c r="AY289" s="196">
        <f t="shared" si="104"/>
        <v>375</v>
      </c>
      <c r="AZ289" s="9">
        <v>0.4</v>
      </c>
      <c r="BA289" s="15">
        <f t="shared" ref="BA289:BA307" si="113">AZ289*1.05</f>
        <v>0.42000000000000004</v>
      </c>
      <c r="BB289" s="21">
        <f t="shared" ref="BB289:BB349" si="114">AZ289*1.1</f>
        <v>0.44000000000000006</v>
      </c>
      <c r="BC289" s="27">
        <f t="shared" ref="BC289:BC349" si="115">AZ289*1.15</f>
        <v>0.45999999999999996</v>
      </c>
      <c r="BD289" s="33">
        <f t="shared" ref="BD289:BD349" si="116">AZ289*1.2</f>
        <v>0.48</v>
      </c>
      <c r="BE289" s="39">
        <f t="shared" ref="BE289:BE310" si="117">AZ289*1.25</f>
        <v>0.5</v>
      </c>
      <c r="BF289" s="9">
        <f t="shared" ref="BF289:BF349" si="118">$D289*AZ289</f>
        <v>0</v>
      </c>
      <c r="BG289" s="15">
        <f t="shared" ref="BG289:BG349" si="119">$D289*BA289</f>
        <v>0</v>
      </c>
      <c r="BH289" s="21">
        <f t="shared" ref="BH289:BH349" si="120">$D289*BB289</f>
        <v>0</v>
      </c>
      <c r="BI289" s="27">
        <f t="shared" ref="BI289:BI349" si="121">$D289*BC289</f>
        <v>0</v>
      </c>
      <c r="BJ289" s="33">
        <f t="shared" ref="BJ289:BJ349" si="122">$D289*BD289</f>
        <v>0</v>
      </c>
      <c r="BK289" s="39">
        <f t="shared" ref="BK289:BK310" si="123">BE289*D289</f>
        <v>0</v>
      </c>
    </row>
    <row r="290" spans="1:63" ht="15.75" thickBot="1">
      <c r="A290" s="3" t="s">
        <v>38</v>
      </c>
      <c r="B290" s="197" t="s">
        <v>67</v>
      </c>
      <c r="C290" s="208" t="s">
        <v>460</v>
      </c>
      <c r="D290" s="6"/>
      <c r="E290" s="126">
        <v>4500</v>
      </c>
      <c r="F290" s="126"/>
      <c r="G290" s="72"/>
      <c r="H290" s="72"/>
      <c r="I290" s="125">
        <f t="shared" si="101"/>
        <v>4500</v>
      </c>
      <c r="J290" s="91">
        <v>2962</v>
      </c>
      <c r="K290" s="125">
        <f t="shared" si="102"/>
        <v>1538</v>
      </c>
      <c r="L290" s="190"/>
      <c r="M290" s="190"/>
      <c r="N290" s="190"/>
      <c r="O290" s="186"/>
      <c r="P290" s="190"/>
      <c r="Q290" s="190"/>
      <c r="R290" s="91"/>
      <c r="S290" s="91"/>
      <c r="T290" s="91"/>
      <c r="U290" s="91"/>
      <c r="V290" s="91">
        <v>500</v>
      </c>
      <c r="W290" s="91"/>
      <c r="X290" s="91"/>
      <c r="Y290" s="91"/>
      <c r="Z290" s="91"/>
      <c r="AA290" s="91"/>
      <c r="AB290" s="91"/>
      <c r="AC290" s="91">
        <v>600</v>
      </c>
      <c r="AD290" s="91"/>
      <c r="AE290" s="91"/>
      <c r="AF290" s="91"/>
      <c r="AG290" s="91">
        <v>200</v>
      </c>
      <c r="AH290" s="91"/>
      <c r="AI290" s="91"/>
      <c r="AJ290" s="91">
        <v>29</v>
      </c>
      <c r="AK290" s="91"/>
      <c r="AL290" s="91"/>
      <c r="AM290" s="229"/>
      <c r="AN290" s="229"/>
      <c r="AO290" s="229"/>
      <c r="AP290" s="229"/>
      <c r="AQ290" s="229"/>
      <c r="AR290" s="229"/>
      <c r="AS290" s="229"/>
      <c r="AT290" s="229"/>
      <c r="AU290" s="229"/>
      <c r="AV290" s="229"/>
      <c r="AX290" s="125">
        <f t="shared" si="103"/>
        <v>3171</v>
      </c>
      <c r="AY290" s="196">
        <f t="shared" si="104"/>
        <v>-209</v>
      </c>
      <c r="AZ290" s="9">
        <v>0.4</v>
      </c>
      <c r="BA290" s="15">
        <f t="shared" si="113"/>
        <v>0.42000000000000004</v>
      </c>
      <c r="BB290" s="21">
        <f t="shared" si="114"/>
        <v>0.44000000000000006</v>
      </c>
      <c r="BC290" s="27">
        <f t="shared" si="115"/>
        <v>0.45999999999999996</v>
      </c>
      <c r="BD290" s="33">
        <f t="shared" si="116"/>
        <v>0.48</v>
      </c>
      <c r="BE290" s="39">
        <f t="shared" si="117"/>
        <v>0.5</v>
      </c>
      <c r="BF290" s="9">
        <f t="shared" si="118"/>
        <v>0</v>
      </c>
      <c r="BG290" s="15">
        <f t="shared" si="119"/>
        <v>0</v>
      </c>
      <c r="BH290" s="21">
        <f t="shared" si="120"/>
        <v>0</v>
      </c>
      <c r="BI290" s="27">
        <f t="shared" si="121"/>
        <v>0</v>
      </c>
      <c r="BJ290" s="33">
        <f t="shared" si="122"/>
        <v>0</v>
      </c>
      <c r="BK290" s="39">
        <f t="shared" si="123"/>
        <v>0</v>
      </c>
    </row>
    <row r="291" spans="1:63" ht="15.75" thickBot="1">
      <c r="A291" s="3" t="s">
        <v>38</v>
      </c>
      <c r="B291" s="54" t="s">
        <v>76</v>
      </c>
      <c r="C291" s="208" t="s">
        <v>461</v>
      </c>
      <c r="D291" s="6"/>
      <c r="E291" s="126">
        <v>500</v>
      </c>
      <c r="F291" s="126"/>
      <c r="G291" s="72"/>
      <c r="H291" s="72"/>
      <c r="I291" s="125">
        <f t="shared" si="101"/>
        <v>500</v>
      </c>
      <c r="J291" s="91">
        <v>495</v>
      </c>
      <c r="K291" s="125">
        <f t="shared" si="102"/>
        <v>5</v>
      </c>
      <c r="L291" s="190"/>
      <c r="M291" s="190"/>
      <c r="N291" s="190">
        <v>12</v>
      </c>
      <c r="O291" s="186"/>
      <c r="P291" s="190"/>
      <c r="Q291" s="190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>
        <v>5</v>
      </c>
      <c r="AF291" s="91"/>
      <c r="AG291" s="91"/>
      <c r="AH291" s="91"/>
      <c r="AI291" s="91"/>
      <c r="AJ291" s="91">
        <v>5</v>
      </c>
      <c r="AK291" s="91">
        <v>50</v>
      </c>
      <c r="AL291" s="91"/>
      <c r="AM291" s="229"/>
      <c r="AN291" s="229"/>
      <c r="AO291" s="229"/>
      <c r="AP291" s="229"/>
      <c r="AQ291" s="229"/>
      <c r="AR291" s="229"/>
      <c r="AS291" s="229"/>
      <c r="AT291" s="229"/>
      <c r="AU291" s="229"/>
      <c r="AV291" s="229"/>
      <c r="AX291" s="125">
        <f t="shared" si="103"/>
        <v>428</v>
      </c>
      <c r="AY291" s="125">
        <f t="shared" si="104"/>
        <v>67</v>
      </c>
      <c r="AZ291" s="9">
        <v>0.14879374999999997</v>
      </c>
      <c r="BA291" s="15">
        <f t="shared" si="113"/>
        <v>0.15623343749999999</v>
      </c>
      <c r="BB291" s="21">
        <f t="shared" si="114"/>
        <v>0.16367312499999997</v>
      </c>
      <c r="BC291" s="27">
        <f t="shared" si="115"/>
        <v>0.17111281249999996</v>
      </c>
      <c r="BD291" s="33">
        <f t="shared" si="116"/>
        <v>0.17855249999999998</v>
      </c>
      <c r="BE291" s="39">
        <f t="shared" si="117"/>
        <v>0.18599218749999996</v>
      </c>
      <c r="BF291" s="9">
        <f t="shared" si="118"/>
        <v>0</v>
      </c>
      <c r="BG291" s="15">
        <f t="shared" si="119"/>
        <v>0</v>
      </c>
      <c r="BH291" s="21">
        <f t="shared" si="120"/>
        <v>0</v>
      </c>
      <c r="BI291" s="27">
        <f t="shared" si="121"/>
        <v>0</v>
      </c>
      <c r="BJ291" s="33">
        <f t="shared" si="122"/>
        <v>0</v>
      </c>
      <c r="BK291" s="39">
        <f t="shared" si="123"/>
        <v>0</v>
      </c>
    </row>
    <row r="292" spans="1:63" ht="15.75" thickBot="1">
      <c r="A292" s="3" t="s">
        <v>38</v>
      </c>
      <c r="B292" s="197" t="s">
        <v>68</v>
      </c>
      <c r="C292" s="208" t="s">
        <v>462</v>
      </c>
      <c r="D292" s="6"/>
      <c r="E292" s="126">
        <v>1000</v>
      </c>
      <c r="F292" s="126"/>
      <c r="G292" s="72"/>
      <c r="H292" s="72"/>
      <c r="I292" s="125">
        <f t="shared" si="101"/>
        <v>1000</v>
      </c>
      <c r="J292" s="91">
        <v>959</v>
      </c>
      <c r="K292" s="125">
        <f t="shared" si="102"/>
        <v>41</v>
      </c>
      <c r="L292" s="190"/>
      <c r="M292" s="190"/>
      <c r="N292" s="190"/>
      <c r="O292" s="186">
        <v>10</v>
      </c>
      <c r="P292" s="190"/>
      <c r="Q292" s="190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>
        <v>5</v>
      </c>
      <c r="AC292" s="91"/>
      <c r="AD292" s="91"/>
      <c r="AE292" s="91"/>
      <c r="AF292" s="91"/>
      <c r="AG292" s="91">
        <v>6</v>
      </c>
      <c r="AH292" s="91">
        <v>10</v>
      </c>
      <c r="AI292" s="91"/>
      <c r="AJ292" s="91"/>
      <c r="AK292" s="91"/>
      <c r="AL292" s="91"/>
      <c r="AM292" s="229">
        <v>6</v>
      </c>
      <c r="AN292" s="229"/>
      <c r="AO292" s="229"/>
      <c r="AP292" s="229"/>
      <c r="AQ292" s="229"/>
      <c r="AR292" s="229"/>
      <c r="AS292" s="229">
        <v>20</v>
      </c>
      <c r="AT292" s="229"/>
      <c r="AU292" s="229"/>
      <c r="AV292" s="229"/>
      <c r="AX292" s="125">
        <f t="shared" si="103"/>
        <v>943</v>
      </c>
      <c r="AY292" s="196">
        <f t="shared" si="104"/>
        <v>16</v>
      </c>
      <c r="AZ292" s="9">
        <v>0.86438124999999999</v>
      </c>
      <c r="BA292" s="15">
        <f t="shared" si="113"/>
        <v>0.90760031250000006</v>
      </c>
      <c r="BB292" s="21">
        <f t="shared" si="114"/>
        <v>0.95081937500000002</v>
      </c>
      <c r="BC292" s="27">
        <f t="shared" si="115"/>
        <v>0.99403843749999987</v>
      </c>
      <c r="BD292" s="33">
        <f t="shared" si="116"/>
        <v>1.0372574999999999</v>
      </c>
      <c r="BE292" s="39">
        <f t="shared" si="117"/>
        <v>1.0804765624999999</v>
      </c>
      <c r="BF292" s="9">
        <f t="shared" si="118"/>
        <v>0</v>
      </c>
      <c r="BG292" s="15">
        <f t="shared" si="119"/>
        <v>0</v>
      </c>
      <c r="BH292" s="21">
        <f t="shared" si="120"/>
        <v>0</v>
      </c>
      <c r="BI292" s="27">
        <f t="shared" si="121"/>
        <v>0</v>
      </c>
      <c r="BJ292" s="33">
        <f t="shared" si="122"/>
        <v>0</v>
      </c>
      <c r="BK292" s="39">
        <f t="shared" si="123"/>
        <v>0</v>
      </c>
    </row>
    <row r="293" spans="1:63" ht="15.75" thickBot="1">
      <c r="A293" s="3" t="s">
        <v>38</v>
      </c>
      <c r="B293" s="54" t="s">
        <v>69</v>
      </c>
      <c r="C293" s="208" t="s">
        <v>463</v>
      </c>
      <c r="D293" s="6"/>
      <c r="E293" s="126">
        <v>500</v>
      </c>
      <c r="F293" s="126"/>
      <c r="G293" s="72"/>
      <c r="H293" s="72"/>
      <c r="I293" s="125">
        <f t="shared" si="101"/>
        <v>500</v>
      </c>
      <c r="J293" s="91">
        <v>490</v>
      </c>
      <c r="K293" s="125">
        <f t="shared" si="102"/>
        <v>10</v>
      </c>
      <c r="L293" s="190"/>
      <c r="M293" s="190"/>
      <c r="N293" s="190"/>
      <c r="O293" s="186">
        <v>3</v>
      </c>
      <c r="P293" s="190"/>
      <c r="Q293" s="190"/>
      <c r="R293" s="91">
        <v>10</v>
      </c>
      <c r="S293" s="91"/>
      <c r="T293" s="91"/>
      <c r="U293" s="91"/>
      <c r="V293" s="91"/>
      <c r="W293" s="91"/>
      <c r="X293" s="91"/>
      <c r="Y293" s="91"/>
      <c r="Z293" s="91"/>
      <c r="AA293" s="91"/>
      <c r="AB293" s="91">
        <v>5</v>
      </c>
      <c r="AC293" s="91">
        <v>100</v>
      </c>
      <c r="AD293" s="91"/>
      <c r="AE293" s="91">
        <v>2</v>
      </c>
      <c r="AF293" s="91"/>
      <c r="AG293" s="91"/>
      <c r="AH293" s="91"/>
      <c r="AI293" s="91"/>
      <c r="AJ293" s="91">
        <v>1</v>
      </c>
      <c r="AK293" s="91"/>
      <c r="AL293" s="91"/>
      <c r="AM293" s="229"/>
      <c r="AN293" s="229"/>
      <c r="AO293" s="229"/>
      <c r="AP293" s="229"/>
      <c r="AQ293" s="229"/>
      <c r="AR293" s="229"/>
      <c r="AS293" s="229">
        <v>1</v>
      </c>
      <c r="AT293" s="229"/>
      <c r="AU293" s="229"/>
      <c r="AV293" s="229"/>
      <c r="AX293" s="125">
        <f t="shared" si="103"/>
        <v>378</v>
      </c>
      <c r="AY293" s="125">
        <f t="shared" si="104"/>
        <v>112</v>
      </c>
      <c r="AZ293" s="9">
        <v>0.89679999999999993</v>
      </c>
      <c r="BA293" s="15">
        <f t="shared" si="113"/>
        <v>0.94163999999999992</v>
      </c>
      <c r="BB293" s="21">
        <f t="shared" si="114"/>
        <v>0.98648000000000002</v>
      </c>
      <c r="BC293" s="27">
        <f t="shared" si="115"/>
        <v>1.0313199999999998</v>
      </c>
      <c r="BD293" s="33">
        <f t="shared" si="116"/>
        <v>1.0761599999999998</v>
      </c>
      <c r="BE293" s="39">
        <f t="shared" si="117"/>
        <v>1.121</v>
      </c>
      <c r="BF293" s="9">
        <f t="shared" si="118"/>
        <v>0</v>
      </c>
      <c r="BG293" s="15">
        <f t="shared" si="119"/>
        <v>0</v>
      </c>
      <c r="BH293" s="21">
        <f t="shared" si="120"/>
        <v>0</v>
      </c>
      <c r="BI293" s="27">
        <f t="shared" si="121"/>
        <v>0</v>
      </c>
      <c r="BJ293" s="33">
        <f t="shared" si="122"/>
        <v>0</v>
      </c>
      <c r="BK293" s="39">
        <f t="shared" si="123"/>
        <v>0</v>
      </c>
    </row>
    <row r="294" spans="1:63" ht="15.75" thickBot="1">
      <c r="A294" s="3" t="s">
        <v>38</v>
      </c>
      <c r="B294" s="54" t="s">
        <v>70</v>
      </c>
      <c r="C294" s="208" t="s">
        <v>464</v>
      </c>
      <c r="D294" s="6"/>
      <c r="E294" s="126">
        <v>300</v>
      </c>
      <c r="F294" s="126"/>
      <c r="G294" s="72"/>
      <c r="H294" s="72"/>
      <c r="I294" s="125">
        <f t="shared" si="101"/>
        <v>300</v>
      </c>
      <c r="J294" s="91">
        <v>300</v>
      </c>
      <c r="K294" s="125">
        <f t="shared" si="102"/>
        <v>0</v>
      </c>
      <c r="L294" s="190"/>
      <c r="M294" s="190"/>
      <c r="N294" s="190"/>
      <c r="O294" s="186"/>
      <c r="P294" s="190"/>
      <c r="Q294" s="190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229"/>
      <c r="AN294" s="229"/>
      <c r="AO294" s="229"/>
      <c r="AP294" s="229"/>
      <c r="AQ294" s="229"/>
      <c r="AR294" s="229"/>
      <c r="AS294" s="229">
        <v>2</v>
      </c>
      <c r="AT294" s="229"/>
      <c r="AU294" s="229"/>
      <c r="AV294" s="229"/>
      <c r="AX294" s="125">
        <f t="shared" si="103"/>
        <v>298</v>
      </c>
      <c r="AY294" s="125">
        <f t="shared" si="104"/>
        <v>2</v>
      </c>
      <c r="AZ294" s="9">
        <v>0.89679999999999993</v>
      </c>
      <c r="BA294" s="15">
        <f t="shared" si="113"/>
        <v>0.94163999999999992</v>
      </c>
      <c r="BB294" s="21">
        <f t="shared" si="114"/>
        <v>0.98648000000000002</v>
      </c>
      <c r="BC294" s="27">
        <f t="shared" si="115"/>
        <v>1.0313199999999998</v>
      </c>
      <c r="BD294" s="33">
        <f t="shared" si="116"/>
        <v>1.0761599999999998</v>
      </c>
      <c r="BE294" s="39">
        <f t="shared" si="117"/>
        <v>1.121</v>
      </c>
      <c r="BF294" s="9">
        <f t="shared" si="118"/>
        <v>0</v>
      </c>
      <c r="BG294" s="15">
        <f t="shared" si="119"/>
        <v>0</v>
      </c>
      <c r="BH294" s="21">
        <f t="shared" si="120"/>
        <v>0</v>
      </c>
      <c r="BI294" s="27">
        <f t="shared" si="121"/>
        <v>0</v>
      </c>
      <c r="BJ294" s="33">
        <f t="shared" si="122"/>
        <v>0</v>
      </c>
      <c r="BK294" s="39">
        <f t="shared" si="123"/>
        <v>0</v>
      </c>
    </row>
    <row r="295" spans="1:63" ht="15.75" thickBot="1">
      <c r="A295" s="3" t="s">
        <v>38</v>
      </c>
      <c r="B295" s="54" t="s">
        <v>71</v>
      </c>
      <c r="C295" s="208" t="s">
        <v>419</v>
      </c>
      <c r="D295" s="6"/>
      <c r="E295" s="126">
        <v>500</v>
      </c>
      <c r="F295" s="126"/>
      <c r="G295" s="72"/>
      <c r="H295" s="72"/>
      <c r="I295" s="125">
        <f t="shared" si="101"/>
        <v>500</v>
      </c>
      <c r="J295" s="91">
        <v>472</v>
      </c>
      <c r="K295" s="125">
        <f t="shared" si="102"/>
        <v>28</v>
      </c>
      <c r="L295" s="190"/>
      <c r="M295" s="190"/>
      <c r="N295" s="190"/>
      <c r="O295" s="186"/>
      <c r="P295" s="190"/>
      <c r="Q295" s="190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>
        <v>100</v>
      </c>
      <c r="AD295" s="91"/>
      <c r="AE295" s="91">
        <v>4</v>
      </c>
      <c r="AF295" s="91"/>
      <c r="AG295" s="91"/>
      <c r="AH295" s="91"/>
      <c r="AI295" s="91"/>
      <c r="AJ295" s="91">
        <v>3</v>
      </c>
      <c r="AK295" s="91"/>
      <c r="AL295" s="91"/>
      <c r="AM295" s="229"/>
      <c r="AN295" s="229"/>
      <c r="AO295" s="229"/>
      <c r="AP295" s="229"/>
      <c r="AQ295" s="229"/>
      <c r="AR295" s="229"/>
      <c r="AS295" s="229">
        <v>15</v>
      </c>
      <c r="AT295" s="229"/>
      <c r="AU295" s="229"/>
      <c r="AV295" s="229"/>
      <c r="AX295" s="125">
        <f t="shared" si="103"/>
        <v>378</v>
      </c>
      <c r="AY295" s="125">
        <f t="shared" si="104"/>
        <v>94</v>
      </c>
      <c r="AZ295" s="9">
        <v>1.3937687499999998</v>
      </c>
      <c r="BA295" s="15">
        <f t="shared" si="113"/>
        <v>1.4634571874999998</v>
      </c>
      <c r="BB295" s="21">
        <f t="shared" si="114"/>
        <v>1.533145625</v>
      </c>
      <c r="BC295" s="27">
        <f t="shared" si="115"/>
        <v>1.6028340624999997</v>
      </c>
      <c r="BD295" s="33">
        <f t="shared" si="116"/>
        <v>1.6725224999999997</v>
      </c>
      <c r="BE295" s="39">
        <f t="shared" si="117"/>
        <v>1.7422109374999997</v>
      </c>
      <c r="BF295" s="9">
        <f t="shared" si="118"/>
        <v>0</v>
      </c>
      <c r="BG295" s="15">
        <f t="shared" si="119"/>
        <v>0</v>
      </c>
      <c r="BH295" s="21">
        <f t="shared" si="120"/>
        <v>0</v>
      </c>
      <c r="BI295" s="27">
        <f t="shared" si="121"/>
        <v>0</v>
      </c>
      <c r="BJ295" s="33">
        <f t="shared" si="122"/>
        <v>0</v>
      </c>
      <c r="BK295" s="39">
        <f t="shared" si="123"/>
        <v>0</v>
      </c>
    </row>
    <row r="296" spans="1:63" ht="15.75" thickBot="1">
      <c r="A296" s="3" t="s">
        <v>38</v>
      </c>
      <c r="B296" s="197" t="s">
        <v>72</v>
      </c>
      <c r="C296" s="208" t="s">
        <v>457</v>
      </c>
      <c r="D296" s="6"/>
      <c r="E296" s="126">
        <v>500</v>
      </c>
      <c r="F296" s="126"/>
      <c r="G296" s="72"/>
      <c r="H296" s="72"/>
      <c r="I296" s="125">
        <f t="shared" si="101"/>
        <v>500</v>
      </c>
      <c r="J296" s="91">
        <v>377</v>
      </c>
      <c r="K296" s="125">
        <f t="shared" si="102"/>
        <v>123</v>
      </c>
      <c r="L296" s="190"/>
      <c r="M296" s="190"/>
      <c r="N296" s="190">
        <v>7</v>
      </c>
      <c r="O296" s="186"/>
      <c r="P296" s="190"/>
      <c r="Q296" s="190">
        <v>15</v>
      </c>
      <c r="R296" s="91">
        <v>10</v>
      </c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>
        <v>50</v>
      </c>
      <c r="AD296" s="91"/>
      <c r="AE296" s="91">
        <v>36</v>
      </c>
      <c r="AF296" s="91"/>
      <c r="AG296" s="91"/>
      <c r="AH296" s="91"/>
      <c r="AI296" s="91"/>
      <c r="AJ296" s="91">
        <v>16</v>
      </c>
      <c r="AK296" s="91"/>
      <c r="AL296" s="91"/>
      <c r="AM296" s="229">
        <v>1</v>
      </c>
      <c r="AN296" s="229"/>
      <c r="AO296" s="229"/>
      <c r="AP296" s="229"/>
      <c r="AQ296" s="229"/>
      <c r="AR296" s="229"/>
      <c r="AS296" s="229">
        <v>42</v>
      </c>
      <c r="AT296" s="229"/>
      <c r="AU296" s="229"/>
      <c r="AV296" s="229"/>
      <c r="AX296" s="125">
        <f t="shared" si="103"/>
        <v>323</v>
      </c>
      <c r="AY296" s="196">
        <f t="shared" si="104"/>
        <v>54</v>
      </c>
      <c r="AZ296" s="9">
        <v>1.9881124999999995</v>
      </c>
      <c r="BA296" s="15">
        <f t="shared" si="113"/>
        <v>2.0875181249999994</v>
      </c>
      <c r="BB296" s="21">
        <f t="shared" si="114"/>
        <v>2.1869237499999996</v>
      </c>
      <c r="BC296" s="27">
        <f t="shared" si="115"/>
        <v>2.2863293749999993</v>
      </c>
      <c r="BD296" s="33">
        <f t="shared" si="116"/>
        <v>2.3857349999999995</v>
      </c>
      <c r="BE296" s="39">
        <f t="shared" si="117"/>
        <v>2.4851406249999992</v>
      </c>
      <c r="BF296" s="9">
        <f t="shared" si="118"/>
        <v>0</v>
      </c>
      <c r="BG296" s="15">
        <f t="shared" si="119"/>
        <v>0</v>
      </c>
      <c r="BH296" s="21">
        <f t="shared" si="120"/>
        <v>0</v>
      </c>
      <c r="BI296" s="27">
        <f t="shared" si="121"/>
        <v>0</v>
      </c>
      <c r="BJ296" s="33">
        <f t="shared" si="122"/>
        <v>0</v>
      </c>
      <c r="BK296" s="39">
        <f t="shared" si="123"/>
        <v>0</v>
      </c>
    </row>
    <row r="297" spans="1:63" ht="15.75" thickBot="1">
      <c r="A297" s="3" t="s">
        <v>38</v>
      </c>
      <c r="B297" s="197" t="s">
        <v>73</v>
      </c>
      <c r="C297" s="208" t="s">
        <v>457</v>
      </c>
      <c r="D297" s="6"/>
      <c r="E297" s="126">
        <v>500</v>
      </c>
      <c r="F297" s="126"/>
      <c r="G297" s="72"/>
      <c r="H297" s="72"/>
      <c r="I297" s="125">
        <f t="shared" si="101"/>
        <v>500</v>
      </c>
      <c r="J297" s="91">
        <v>499</v>
      </c>
      <c r="K297" s="125">
        <f t="shared" si="102"/>
        <v>1</v>
      </c>
      <c r="L297" s="190"/>
      <c r="M297" s="190"/>
      <c r="N297" s="190"/>
      <c r="O297" s="186"/>
      <c r="P297" s="190"/>
      <c r="Q297" s="190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1"/>
      <c r="AL297" s="91"/>
      <c r="AM297" s="229"/>
      <c r="AN297" s="229"/>
      <c r="AO297" s="229"/>
      <c r="AP297" s="229"/>
      <c r="AQ297" s="229"/>
      <c r="AR297" s="229"/>
      <c r="AS297" s="229"/>
      <c r="AT297" s="229"/>
      <c r="AU297" s="229"/>
      <c r="AV297" s="229"/>
      <c r="AX297" s="125">
        <f t="shared" si="103"/>
        <v>500</v>
      </c>
      <c r="AY297" s="196">
        <f t="shared" si="104"/>
        <v>-1</v>
      </c>
      <c r="AZ297" s="9">
        <v>1.4910249999999998</v>
      </c>
      <c r="BA297" s="15">
        <f t="shared" si="113"/>
        <v>1.5655762499999999</v>
      </c>
      <c r="BB297" s="21">
        <f t="shared" si="114"/>
        <v>1.6401275</v>
      </c>
      <c r="BC297" s="27">
        <f t="shared" si="115"/>
        <v>1.7146787499999996</v>
      </c>
      <c r="BD297" s="33">
        <f t="shared" si="116"/>
        <v>1.7892299999999997</v>
      </c>
      <c r="BE297" s="39">
        <f t="shared" si="117"/>
        <v>1.8637812499999997</v>
      </c>
      <c r="BF297" s="9">
        <f t="shared" si="118"/>
        <v>0</v>
      </c>
      <c r="BG297" s="15">
        <f t="shared" si="119"/>
        <v>0</v>
      </c>
      <c r="BH297" s="21">
        <f t="shared" si="120"/>
        <v>0</v>
      </c>
      <c r="BI297" s="27">
        <f t="shared" si="121"/>
        <v>0</v>
      </c>
      <c r="BJ297" s="33">
        <f t="shared" si="122"/>
        <v>0</v>
      </c>
      <c r="BK297" s="39">
        <f t="shared" si="123"/>
        <v>0</v>
      </c>
    </row>
    <row r="298" spans="1:63" ht="15.75" thickBot="1">
      <c r="A298" s="3" t="s">
        <v>38</v>
      </c>
      <c r="B298" s="197" t="s">
        <v>74</v>
      </c>
      <c r="C298" s="208" t="s">
        <v>419</v>
      </c>
      <c r="D298" s="6"/>
      <c r="E298" s="126">
        <v>500</v>
      </c>
      <c r="F298" s="126"/>
      <c r="G298" s="72"/>
      <c r="H298" s="72"/>
      <c r="I298" s="125">
        <f t="shared" si="101"/>
        <v>500</v>
      </c>
      <c r="J298" s="91">
        <v>439</v>
      </c>
      <c r="K298" s="125">
        <f t="shared" si="102"/>
        <v>61</v>
      </c>
      <c r="L298" s="190"/>
      <c r="M298" s="190"/>
      <c r="N298" s="190">
        <v>1</v>
      </c>
      <c r="O298" s="186">
        <v>3</v>
      </c>
      <c r="P298" s="190"/>
      <c r="Q298" s="190">
        <v>5</v>
      </c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/>
      <c r="AJ298" s="91"/>
      <c r="AK298" s="91"/>
      <c r="AL298" s="91"/>
      <c r="AM298" s="229"/>
      <c r="AN298" s="229"/>
      <c r="AO298" s="229"/>
      <c r="AP298" s="229"/>
      <c r="AQ298" s="229"/>
      <c r="AR298" s="229"/>
      <c r="AS298" s="229">
        <v>2</v>
      </c>
      <c r="AT298" s="229"/>
      <c r="AU298" s="229"/>
      <c r="AV298" s="229"/>
      <c r="AX298" s="125">
        <f t="shared" si="103"/>
        <v>489</v>
      </c>
      <c r="AY298" s="196">
        <f t="shared" si="104"/>
        <v>-50</v>
      </c>
      <c r="AZ298" s="9">
        <v>1.4910249999999998</v>
      </c>
      <c r="BA298" s="15">
        <f t="shared" si="113"/>
        <v>1.5655762499999999</v>
      </c>
      <c r="BB298" s="21">
        <f t="shared" si="114"/>
        <v>1.6401275</v>
      </c>
      <c r="BC298" s="27">
        <f t="shared" si="115"/>
        <v>1.7146787499999996</v>
      </c>
      <c r="BD298" s="33">
        <f t="shared" si="116"/>
        <v>1.7892299999999997</v>
      </c>
      <c r="BE298" s="39">
        <f t="shared" si="117"/>
        <v>1.8637812499999997</v>
      </c>
      <c r="BF298" s="9">
        <f t="shared" si="118"/>
        <v>0</v>
      </c>
      <c r="BG298" s="15">
        <f t="shared" si="119"/>
        <v>0</v>
      </c>
      <c r="BH298" s="21">
        <f t="shared" si="120"/>
        <v>0</v>
      </c>
      <c r="BI298" s="27">
        <f t="shared" si="121"/>
        <v>0</v>
      </c>
      <c r="BJ298" s="33">
        <f t="shared" si="122"/>
        <v>0</v>
      </c>
      <c r="BK298" s="39">
        <f t="shared" si="123"/>
        <v>0</v>
      </c>
    </row>
    <row r="299" spans="1:63" ht="15.75" thickBot="1">
      <c r="A299" s="3" t="s">
        <v>38</v>
      </c>
      <c r="B299" s="197" t="s">
        <v>75</v>
      </c>
      <c r="C299" s="208" t="s">
        <v>448</v>
      </c>
      <c r="D299" s="6"/>
      <c r="E299" s="126">
        <v>500</v>
      </c>
      <c r="F299" s="126"/>
      <c r="G299" s="72"/>
      <c r="H299" s="72"/>
      <c r="I299" s="125">
        <f t="shared" si="101"/>
        <v>500</v>
      </c>
      <c r="J299" s="91">
        <v>388</v>
      </c>
      <c r="K299" s="125">
        <f t="shared" si="102"/>
        <v>112</v>
      </c>
      <c r="L299" s="190"/>
      <c r="M299" s="190"/>
      <c r="N299" s="190"/>
      <c r="O299" s="186"/>
      <c r="P299" s="190"/>
      <c r="Q299" s="190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>
        <v>4</v>
      </c>
      <c r="AF299" s="91"/>
      <c r="AG299" s="91"/>
      <c r="AH299" s="91"/>
      <c r="AI299" s="91"/>
      <c r="AJ299" s="91">
        <v>4</v>
      </c>
      <c r="AK299" s="91"/>
      <c r="AL299" s="91"/>
      <c r="AM299" s="229"/>
      <c r="AN299" s="229"/>
      <c r="AO299" s="229"/>
      <c r="AP299" s="229"/>
      <c r="AQ299" s="229"/>
      <c r="AR299" s="229"/>
      <c r="AS299" s="229"/>
      <c r="AT299" s="229"/>
      <c r="AU299" s="229"/>
      <c r="AV299" s="229"/>
      <c r="AX299" s="125">
        <f t="shared" si="103"/>
        <v>492</v>
      </c>
      <c r="AY299" s="196">
        <f t="shared" si="104"/>
        <v>-104</v>
      </c>
      <c r="AZ299" s="9">
        <v>0.91841249999999997</v>
      </c>
      <c r="BA299" s="15">
        <f t="shared" si="113"/>
        <v>0.96433312500000001</v>
      </c>
      <c r="BB299" s="21">
        <f t="shared" si="114"/>
        <v>1.01025375</v>
      </c>
      <c r="BC299" s="27">
        <f t="shared" si="115"/>
        <v>1.0561743749999999</v>
      </c>
      <c r="BD299" s="33">
        <f t="shared" si="116"/>
        <v>1.1020949999999998</v>
      </c>
      <c r="BE299" s="39">
        <f t="shared" si="117"/>
        <v>1.148015625</v>
      </c>
      <c r="BF299" s="9">
        <f t="shared" si="118"/>
        <v>0</v>
      </c>
      <c r="BG299" s="15">
        <f t="shared" si="119"/>
        <v>0</v>
      </c>
      <c r="BH299" s="21">
        <f t="shared" si="120"/>
        <v>0</v>
      </c>
      <c r="BI299" s="27">
        <f t="shared" si="121"/>
        <v>0</v>
      </c>
      <c r="BJ299" s="33">
        <f t="shared" si="122"/>
        <v>0</v>
      </c>
      <c r="BK299" s="39">
        <f t="shared" si="123"/>
        <v>0</v>
      </c>
    </row>
    <row r="300" spans="1:63" ht="15.75" thickBot="1">
      <c r="A300" s="3" t="s">
        <v>38</v>
      </c>
      <c r="B300" s="197" t="s">
        <v>204</v>
      </c>
      <c r="C300" s="208" t="s">
        <v>465</v>
      </c>
      <c r="D300" s="6"/>
      <c r="E300" s="126">
        <v>100</v>
      </c>
      <c r="F300" s="126"/>
      <c r="G300" s="72"/>
      <c r="H300" s="72"/>
      <c r="I300" s="125">
        <f t="shared" si="101"/>
        <v>100</v>
      </c>
      <c r="J300" s="91">
        <v>90</v>
      </c>
      <c r="K300" s="125">
        <f t="shared" si="102"/>
        <v>10</v>
      </c>
      <c r="L300" s="190"/>
      <c r="M300" s="190"/>
      <c r="N300" s="190"/>
      <c r="O300" s="186"/>
      <c r="P300" s="190"/>
      <c r="Q300" s="190">
        <v>7</v>
      </c>
      <c r="R300" s="91"/>
      <c r="S300" s="91">
        <v>3</v>
      </c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>
        <v>6</v>
      </c>
      <c r="AH300" s="91"/>
      <c r="AI300" s="91"/>
      <c r="AJ300" s="91"/>
      <c r="AK300" s="91"/>
      <c r="AL300" s="91"/>
      <c r="AM300" s="229"/>
      <c r="AN300" s="229"/>
      <c r="AO300" s="229"/>
      <c r="AP300" s="229"/>
      <c r="AQ300" s="229"/>
      <c r="AR300" s="229"/>
      <c r="AS300" s="229"/>
      <c r="AT300" s="229"/>
      <c r="AU300" s="229"/>
      <c r="AV300" s="229"/>
      <c r="AX300" s="125">
        <f t="shared" si="103"/>
        <v>84</v>
      </c>
      <c r="AY300" s="196">
        <f t="shared" si="104"/>
        <v>6</v>
      </c>
      <c r="AZ300" s="9">
        <v>0.9</v>
      </c>
      <c r="BA300" s="15">
        <f t="shared" si="113"/>
        <v>0.94500000000000006</v>
      </c>
      <c r="BB300" s="21">
        <f t="shared" si="114"/>
        <v>0.9900000000000001</v>
      </c>
      <c r="BC300" s="27">
        <f t="shared" si="115"/>
        <v>1.0349999999999999</v>
      </c>
      <c r="BD300" s="33">
        <f t="shared" si="116"/>
        <v>1.08</v>
      </c>
      <c r="BE300" s="39">
        <f t="shared" si="117"/>
        <v>1.125</v>
      </c>
      <c r="BF300" s="9">
        <f t="shared" si="118"/>
        <v>0</v>
      </c>
      <c r="BG300" s="15">
        <f t="shared" si="119"/>
        <v>0</v>
      </c>
      <c r="BH300" s="21">
        <f t="shared" si="120"/>
        <v>0</v>
      </c>
      <c r="BI300" s="27">
        <f t="shared" si="121"/>
        <v>0</v>
      </c>
      <c r="BJ300" s="33">
        <f t="shared" si="122"/>
        <v>0</v>
      </c>
      <c r="BK300" s="39">
        <f t="shared" si="123"/>
        <v>0</v>
      </c>
    </row>
    <row r="301" spans="1:63" ht="15.75" thickBot="1">
      <c r="A301" s="3" t="s">
        <v>38</v>
      </c>
      <c r="B301" s="197" t="s">
        <v>205</v>
      </c>
      <c r="C301" s="208" t="s">
        <v>465</v>
      </c>
      <c r="D301" s="6"/>
      <c r="E301" s="126">
        <v>100</v>
      </c>
      <c r="F301" s="126"/>
      <c r="G301" s="72"/>
      <c r="H301" s="72"/>
      <c r="I301" s="125">
        <f t="shared" si="101"/>
        <v>100</v>
      </c>
      <c r="J301" s="91">
        <v>99</v>
      </c>
      <c r="K301" s="125">
        <f t="shared" si="102"/>
        <v>1</v>
      </c>
      <c r="L301" s="190"/>
      <c r="M301" s="190"/>
      <c r="N301" s="190"/>
      <c r="O301" s="186"/>
      <c r="P301" s="190"/>
      <c r="Q301" s="190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229"/>
      <c r="AN301" s="229"/>
      <c r="AO301" s="229"/>
      <c r="AP301" s="229"/>
      <c r="AQ301" s="229"/>
      <c r="AR301" s="229"/>
      <c r="AS301" s="229"/>
      <c r="AT301" s="229"/>
      <c r="AU301" s="229"/>
      <c r="AV301" s="229"/>
      <c r="AX301" s="125">
        <f t="shared" si="103"/>
        <v>100</v>
      </c>
      <c r="AY301" s="196">
        <f t="shared" si="104"/>
        <v>-1</v>
      </c>
      <c r="AZ301" s="9">
        <v>1.5</v>
      </c>
      <c r="BA301" s="15">
        <f t="shared" si="113"/>
        <v>1.5750000000000002</v>
      </c>
      <c r="BB301" s="21">
        <f t="shared" si="114"/>
        <v>1.6500000000000001</v>
      </c>
      <c r="BC301" s="27">
        <f t="shared" si="115"/>
        <v>1.7249999999999999</v>
      </c>
      <c r="BD301" s="33">
        <f t="shared" si="116"/>
        <v>1.7999999999999998</v>
      </c>
      <c r="BE301" s="39">
        <f t="shared" si="117"/>
        <v>1.875</v>
      </c>
      <c r="BF301" s="9">
        <f t="shared" si="118"/>
        <v>0</v>
      </c>
      <c r="BG301" s="15">
        <f t="shared" si="119"/>
        <v>0</v>
      </c>
      <c r="BH301" s="21">
        <f t="shared" si="120"/>
        <v>0</v>
      </c>
      <c r="BI301" s="27">
        <f t="shared" si="121"/>
        <v>0</v>
      </c>
      <c r="BJ301" s="33">
        <f t="shared" si="122"/>
        <v>0</v>
      </c>
      <c r="BK301" s="39">
        <f t="shared" si="123"/>
        <v>0</v>
      </c>
    </row>
    <row r="302" spans="1:63" ht="15.75" thickBot="1">
      <c r="A302" s="3" t="s">
        <v>38</v>
      </c>
      <c r="B302" s="54" t="s">
        <v>206</v>
      </c>
      <c r="C302" s="208" t="s">
        <v>465</v>
      </c>
      <c r="D302" s="6"/>
      <c r="E302" s="126">
        <v>100</v>
      </c>
      <c r="F302" s="126"/>
      <c r="G302" s="72"/>
      <c r="H302" s="72"/>
      <c r="I302" s="125">
        <f t="shared" si="101"/>
        <v>100</v>
      </c>
      <c r="J302" s="91">
        <v>90</v>
      </c>
      <c r="K302" s="125">
        <f t="shared" si="102"/>
        <v>10</v>
      </c>
      <c r="L302" s="190"/>
      <c r="M302" s="190"/>
      <c r="N302" s="190"/>
      <c r="O302" s="186"/>
      <c r="P302" s="190"/>
      <c r="Q302" s="190"/>
      <c r="R302" s="91"/>
      <c r="S302" s="91">
        <v>3</v>
      </c>
      <c r="T302" s="91">
        <v>1</v>
      </c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>
        <v>6</v>
      </c>
      <c r="AH302" s="91"/>
      <c r="AI302" s="91"/>
      <c r="AJ302" s="91"/>
      <c r="AK302" s="91"/>
      <c r="AL302" s="91"/>
      <c r="AM302" s="229"/>
      <c r="AN302" s="229"/>
      <c r="AO302" s="229"/>
      <c r="AP302" s="229"/>
      <c r="AQ302" s="229"/>
      <c r="AR302" s="229"/>
      <c r="AS302" s="229"/>
      <c r="AT302" s="229"/>
      <c r="AU302" s="229"/>
      <c r="AV302" s="229"/>
      <c r="AX302" s="125">
        <f t="shared" si="103"/>
        <v>90</v>
      </c>
      <c r="AY302" s="125">
        <f t="shared" si="104"/>
        <v>0</v>
      </c>
      <c r="AZ302" s="9">
        <v>1.5</v>
      </c>
      <c r="BA302" s="15">
        <f t="shared" si="113"/>
        <v>1.5750000000000002</v>
      </c>
      <c r="BB302" s="21">
        <f t="shared" si="114"/>
        <v>1.6500000000000001</v>
      </c>
      <c r="BC302" s="27">
        <f t="shared" si="115"/>
        <v>1.7249999999999999</v>
      </c>
      <c r="BD302" s="33">
        <f t="shared" si="116"/>
        <v>1.7999999999999998</v>
      </c>
      <c r="BE302" s="39">
        <f t="shared" si="117"/>
        <v>1.875</v>
      </c>
      <c r="BF302" s="9">
        <f t="shared" si="118"/>
        <v>0</v>
      </c>
      <c r="BG302" s="15">
        <f t="shared" si="119"/>
        <v>0</v>
      </c>
      <c r="BH302" s="21">
        <f t="shared" si="120"/>
        <v>0</v>
      </c>
      <c r="BI302" s="27">
        <f t="shared" si="121"/>
        <v>0</v>
      </c>
      <c r="BJ302" s="33">
        <f t="shared" si="122"/>
        <v>0</v>
      </c>
      <c r="BK302" s="39">
        <f t="shared" si="123"/>
        <v>0</v>
      </c>
    </row>
    <row r="303" spans="1:63" ht="15.75" thickBot="1">
      <c r="A303" s="3" t="s">
        <v>38</v>
      </c>
      <c r="B303" s="197" t="s">
        <v>207</v>
      </c>
      <c r="C303" s="208" t="s">
        <v>465</v>
      </c>
      <c r="D303" s="6"/>
      <c r="E303" s="126">
        <v>100</v>
      </c>
      <c r="F303" s="126"/>
      <c r="G303" s="72"/>
      <c r="H303" s="72"/>
      <c r="I303" s="125">
        <f t="shared" si="101"/>
        <v>100</v>
      </c>
      <c r="J303" s="91">
        <v>94</v>
      </c>
      <c r="K303" s="125">
        <f t="shared" si="102"/>
        <v>6</v>
      </c>
      <c r="L303" s="190"/>
      <c r="M303" s="190"/>
      <c r="N303" s="190"/>
      <c r="O303" s="186"/>
      <c r="P303" s="190"/>
      <c r="Q303" s="190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229"/>
      <c r="AN303" s="229"/>
      <c r="AO303" s="229"/>
      <c r="AP303" s="229"/>
      <c r="AQ303" s="229"/>
      <c r="AR303" s="229"/>
      <c r="AS303" s="229"/>
      <c r="AT303" s="229"/>
      <c r="AU303" s="229"/>
      <c r="AV303" s="229"/>
      <c r="AX303" s="125">
        <f t="shared" si="103"/>
        <v>100</v>
      </c>
      <c r="AY303" s="196">
        <f t="shared" si="104"/>
        <v>-6</v>
      </c>
      <c r="AZ303" s="9">
        <v>1.5</v>
      </c>
      <c r="BA303" s="15">
        <f t="shared" si="113"/>
        <v>1.5750000000000002</v>
      </c>
      <c r="BB303" s="21">
        <f t="shared" si="114"/>
        <v>1.6500000000000001</v>
      </c>
      <c r="BC303" s="27">
        <f t="shared" si="115"/>
        <v>1.7249999999999999</v>
      </c>
      <c r="BD303" s="33">
        <f t="shared" si="116"/>
        <v>1.7999999999999998</v>
      </c>
      <c r="BE303" s="39">
        <f t="shared" si="117"/>
        <v>1.875</v>
      </c>
      <c r="BF303" s="9">
        <f t="shared" si="118"/>
        <v>0</v>
      </c>
      <c r="BG303" s="15">
        <f t="shared" si="119"/>
        <v>0</v>
      </c>
      <c r="BH303" s="21">
        <f t="shared" si="120"/>
        <v>0</v>
      </c>
      <c r="BI303" s="27">
        <f t="shared" si="121"/>
        <v>0</v>
      </c>
      <c r="BJ303" s="33">
        <f t="shared" si="122"/>
        <v>0</v>
      </c>
      <c r="BK303" s="39">
        <f t="shared" si="123"/>
        <v>0</v>
      </c>
    </row>
    <row r="304" spans="1:63" ht="15.75" thickBot="1">
      <c r="A304" s="3" t="s">
        <v>38</v>
      </c>
      <c r="B304" s="197" t="s">
        <v>208</v>
      </c>
      <c r="C304" s="208" t="s">
        <v>449</v>
      </c>
      <c r="D304" s="6"/>
      <c r="E304" s="126">
        <v>50</v>
      </c>
      <c r="F304" s="126"/>
      <c r="G304" s="72"/>
      <c r="H304" s="72"/>
      <c r="I304" s="125">
        <f t="shared" si="101"/>
        <v>50</v>
      </c>
      <c r="J304" s="91">
        <v>35</v>
      </c>
      <c r="K304" s="125">
        <f t="shared" si="102"/>
        <v>15</v>
      </c>
      <c r="L304" s="190">
        <v>1</v>
      </c>
      <c r="M304" s="190"/>
      <c r="N304" s="190"/>
      <c r="O304" s="186"/>
      <c r="P304" s="190"/>
      <c r="Q304" s="190">
        <v>1</v>
      </c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>
        <v>4</v>
      </c>
      <c r="AD304" s="91"/>
      <c r="AE304" s="91"/>
      <c r="AF304" s="91"/>
      <c r="AG304" s="91">
        <v>2</v>
      </c>
      <c r="AH304" s="91"/>
      <c r="AI304" s="91"/>
      <c r="AJ304" s="91"/>
      <c r="AK304" s="91"/>
      <c r="AL304" s="91"/>
      <c r="AM304" s="229"/>
      <c r="AN304" s="229">
        <v>2</v>
      </c>
      <c r="AO304" s="229"/>
      <c r="AP304" s="229"/>
      <c r="AQ304" s="229"/>
      <c r="AR304" s="229">
        <v>1</v>
      </c>
      <c r="AS304" s="229">
        <v>3</v>
      </c>
      <c r="AT304" s="229"/>
      <c r="AU304" s="229"/>
      <c r="AV304" s="229"/>
      <c r="AX304" s="125">
        <f t="shared" si="103"/>
        <v>36</v>
      </c>
      <c r="AY304" s="196">
        <f t="shared" si="104"/>
        <v>-1</v>
      </c>
      <c r="AZ304" s="9">
        <v>120.6</v>
      </c>
      <c r="BA304" s="15">
        <f t="shared" si="113"/>
        <v>126.63</v>
      </c>
      <c r="BB304" s="21">
        <f t="shared" si="114"/>
        <v>132.66</v>
      </c>
      <c r="BC304" s="27">
        <f t="shared" si="115"/>
        <v>138.68999999999997</v>
      </c>
      <c r="BD304" s="33">
        <f t="shared" si="116"/>
        <v>144.72</v>
      </c>
      <c r="BE304" s="39">
        <f t="shared" si="117"/>
        <v>150.75</v>
      </c>
      <c r="BF304" s="9">
        <f t="shared" si="118"/>
        <v>0</v>
      </c>
      <c r="BG304" s="15">
        <f t="shared" si="119"/>
        <v>0</v>
      </c>
      <c r="BH304" s="21">
        <f t="shared" si="120"/>
        <v>0</v>
      </c>
      <c r="BI304" s="27">
        <f t="shared" si="121"/>
        <v>0</v>
      </c>
      <c r="BJ304" s="33">
        <f t="shared" si="122"/>
        <v>0</v>
      </c>
      <c r="BK304" s="39">
        <f t="shared" si="123"/>
        <v>0</v>
      </c>
    </row>
    <row r="305" spans="1:63" ht="15.75" thickBot="1">
      <c r="A305" s="3" t="s">
        <v>38</v>
      </c>
      <c r="B305" s="197" t="s">
        <v>209</v>
      </c>
      <c r="C305" s="208" t="s">
        <v>449</v>
      </c>
      <c r="D305" s="6"/>
      <c r="E305" s="126">
        <v>20</v>
      </c>
      <c r="F305" s="126"/>
      <c r="G305" s="72"/>
      <c r="H305" s="72"/>
      <c r="I305" s="125">
        <f t="shared" si="101"/>
        <v>20</v>
      </c>
      <c r="J305" s="91">
        <v>18</v>
      </c>
      <c r="K305" s="125">
        <f t="shared" si="102"/>
        <v>2</v>
      </c>
      <c r="L305" s="190"/>
      <c r="M305" s="190"/>
      <c r="N305" s="190"/>
      <c r="O305" s="186"/>
      <c r="P305" s="190"/>
      <c r="Q305" s="190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156">
        <v>1</v>
      </c>
      <c r="AE305" s="156"/>
      <c r="AF305" s="91"/>
      <c r="AG305" s="91"/>
      <c r="AH305" s="91"/>
      <c r="AI305" s="91"/>
      <c r="AJ305" s="91"/>
      <c r="AK305" s="91"/>
      <c r="AL305" s="91"/>
      <c r="AM305" s="229"/>
      <c r="AN305" s="229"/>
      <c r="AO305" s="229"/>
      <c r="AP305" s="229"/>
      <c r="AQ305" s="229"/>
      <c r="AR305" s="229"/>
      <c r="AS305" s="229"/>
      <c r="AT305" s="229"/>
      <c r="AU305" s="229"/>
      <c r="AV305" s="229"/>
      <c r="AX305" s="125">
        <f t="shared" si="103"/>
        <v>19</v>
      </c>
      <c r="AY305" s="196">
        <f t="shared" si="104"/>
        <v>-1</v>
      </c>
      <c r="AZ305" s="9">
        <v>61.7</v>
      </c>
      <c r="BA305" s="15">
        <f t="shared" si="113"/>
        <v>64.785000000000011</v>
      </c>
      <c r="BB305" s="21">
        <f t="shared" si="114"/>
        <v>67.87</v>
      </c>
      <c r="BC305" s="27">
        <f t="shared" si="115"/>
        <v>70.954999999999998</v>
      </c>
      <c r="BD305" s="33">
        <f t="shared" si="116"/>
        <v>74.040000000000006</v>
      </c>
      <c r="BE305" s="39">
        <f t="shared" si="117"/>
        <v>77.125</v>
      </c>
      <c r="BF305" s="9">
        <f t="shared" si="118"/>
        <v>0</v>
      </c>
      <c r="BG305" s="15">
        <f t="shared" si="119"/>
        <v>0</v>
      </c>
      <c r="BH305" s="21">
        <f t="shared" si="120"/>
        <v>0</v>
      </c>
      <c r="BI305" s="27">
        <f t="shared" si="121"/>
        <v>0</v>
      </c>
      <c r="BJ305" s="33">
        <f t="shared" si="122"/>
        <v>0</v>
      </c>
      <c r="BK305" s="39">
        <f t="shared" si="123"/>
        <v>0</v>
      </c>
    </row>
    <row r="306" spans="1:63" ht="15.75" thickBot="1">
      <c r="A306" s="3" t="s">
        <v>38</v>
      </c>
      <c r="B306" s="197" t="s">
        <v>210</v>
      </c>
      <c r="C306" s="208" t="s">
        <v>449</v>
      </c>
      <c r="D306" s="6"/>
      <c r="E306" s="126">
        <v>20</v>
      </c>
      <c r="F306" s="126"/>
      <c r="G306" s="72"/>
      <c r="H306" s="72"/>
      <c r="I306" s="125">
        <f t="shared" si="101"/>
        <v>20</v>
      </c>
      <c r="J306" s="91">
        <v>19</v>
      </c>
      <c r="K306" s="125">
        <f t="shared" si="102"/>
        <v>1</v>
      </c>
      <c r="L306" s="190"/>
      <c r="M306" s="190"/>
      <c r="N306" s="190"/>
      <c r="O306" s="186"/>
      <c r="P306" s="190"/>
      <c r="Q306" s="190"/>
      <c r="R306" s="91"/>
      <c r="S306" s="91"/>
      <c r="T306" s="91"/>
      <c r="U306" s="91"/>
      <c r="V306" s="91">
        <v>2</v>
      </c>
      <c r="W306" s="91"/>
      <c r="X306" s="91"/>
      <c r="Y306" s="91"/>
      <c r="Z306" s="91"/>
      <c r="AA306" s="91"/>
      <c r="AB306" s="91"/>
      <c r="AC306" s="91">
        <v>1</v>
      </c>
      <c r="AD306" s="91"/>
      <c r="AE306" s="91"/>
      <c r="AF306" s="91"/>
      <c r="AG306" s="91"/>
      <c r="AH306" s="91"/>
      <c r="AI306" s="91"/>
      <c r="AJ306" s="91"/>
      <c r="AK306" s="91"/>
      <c r="AL306" s="91"/>
      <c r="AM306" s="229"/>
      <c r="AN306" s="229"/>
      <c r="AO306" s="229"/>
      <c r="AP306" s="229"/>
      <c r="AQ306" s="229"/>
      <c r="AR306" s="229"/>
      <c r="AS306" s="229"/>
      <c r="AT306" s="229"/>
      <c r="AU306" s="229"/>
      <c r="AV306" s="229"/>
      <c r="AX306" s="125">
        <f t="shared" si="103"/>
        <v>17</v>
      </c>
      <c r="AY306" s="196">
        <f t="shared" si="104"/>
        <v>2</v>
      </c>
      <c r="AZ306" s="9">
        <v>61.7</v>
      </c>
      <c r="BA306" s="15">
        <f t="shared" si="113"/>
        <v>64.785000000000011</v>
      </c>
      <c r="BB306" s="21">
        <f t="shared" si="114"/>
        <v>67.87</v>
      </c>
      <c r="BC306" s="27">
        <f t="shared" si="115"/>
        <v>70.954999999999998</v>
      </c>
      <c r="BD306" s="33">
        <f t="shared" si="116"/>
        <v>74.040000000000006</v>
      </c>
      <c r="BE306" s="39">
        <f t="shared" si="117"/>
        <v>77.125</v>
      </c>
      <c r="BF306" s="9">
        <f t="shared" si="118"/>
        <v>0</v>
      </c>
      <c r="BG306" s="15">
        <f t="shared" si="119"/>
        <v>0</v>
      </c>
      <c r="BH306" s="21">
        <f t="shared" si="120"/>
        <v>0</v>
      </c>
      <c r="BI306" s="27">
        <f t="shared" si="121"/>
        <v>0</v>
      </c>
      <c r="BJ306" s="33">
        <f t="shared" si="122"/>
        <v>0</v>
      </c>
      <c r="BK306" s="39">
        <f t="shared" si="123"/>
        <v>0</v>
      </c>
    </row>
    <row r="307" spans="1:63" ht="15.75" thickBot="1">
      <c r="A307" s="3" t="s">
        <v>38</v>
      </c>
      <c r="B307" s="54" t="s">
        <v>211</v>
      </c>
      <c r="C307" s="208" t="s">
        <v>461</v>
      </c>
      <c r="D307" s="6"/>
      <c r="E307" s="126">
        <v>10</v>
      </c>
      <c r="F307" s="126"/>
      <c r="G307" s="72"/>
      <c r="H307" s="72"/>
      <c r="I307" s="125">
        <f t="shared" si="101"/>
        <v>10</v>
      </c>
      <c r="J307" s="91">
        <v>10</v>
      </c>
      <c r="K307" s="125">
        <f t="shared" si="102"/>
        <v>0</v>
      </c>
      <c r="L307" s="190"/>
      <c r="M307" s="190"/>
      <c r="N307" s="190"/>
      <c r="O307" s="186"/>
      <c r="P307" s="190"/>
      <c r="Q307" s="190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1"/>
      <c r="AM307" s="229"/>
      <c r="AN307" s="229"/>
      <c r="AO307" s="229"/>
      <c r="AP307" s="229"/>
      <c r="AQ307" s="229"/>
      <c r="AR307" s="229"/>
      <c r="AS307" s="229"/>
      <c r="AT307" s="229"/>
      <c r="AU307" s="229"/>
      <c r="AV307" s="229"/>
      <c r="AX307" s="125">
        <f t="shared" si="103"/>
        <v>10</v>
      </c>
      <c r="AY307" s="125">
        <f t="shared" si="104"/>
        <v>0</v>
      </c>
      <c r="AZ307" s="9">
        <v>16.12</v>
      </c>
      <c r="BA307" s="15">
        <f t="shared" si="113"/>
        <v>16.926000000000002</v>
      </c>
      <c r="BB307" s="21">
        <f t="shared" si="114"/>
        <v>17.732000000000003</v>
      </c>
      <c r="BC307" s="27">
        <f t="shared" si="115"/>
        <v>18.538</v>
      </c>
      <c r="BD307" s="33">
        <f t="shared" si="116"/>
        <v>19.344000000000001</v>
      </c>
      <c r="BE307" s="39">
        <f t="shared" si="117"/>
        <v>20.150000000000002</v>
      </c>
      <c r="BF307" s="9">
        <f t="shared" si="118"/>
        <v>0</v>
      </c>
      <c r="BG307" s="15">
        <f t="shared" si="119"/>
        <v>0</v>
      </c>
      <c r="BH307" s="21">
        <f t="shared" si="120"/>
        <v>0</v>
      </c>
      <c r="BI307" s="27">
        <f t="shared" si="121"/>
        <v>0</v>
      </c>
      <c r="BJ307" s="33">
        <f t="shared" si="122"/>
        <v>0</v>
      </c>
      <c r="BK307" s="39">
        <f t="shared" si="123"/>
        <v>0</v>
      </c>
    </row>
    <row r="308" spans="1:63" ht="15.75" thickBot="1">
      <c r="A308" s="3" t="s">
        <v>38</v>
      </c>
      <c r="B308" s="56" t="s">
        <v>197</v>
      </c>
      <c r="C308" s="214"/>
      <c r="D308" s="6"/>
      <c r="E308" s="126">
        <v>0</v>
      </c>
      <c r="F308" s="126"/>
      <c r="G308" s="72"/>
      <c r="H308" s="72"/>
      <c r="I308" s="125">
        <f t="shared" si="101"/>
        <v>0</v>
      </c>
      <c r="J308" s="79">
        <v>0</v>
      </c>
      <c r="K308" s="125">
        <f t="shared" si="102"/>
        <v>0</v>
      </c>
      <c r="L308" s="190"/>
      <c r="M308" s="190"/>
      <c r="N308" s="190"/>
      <c r="O308" s="186"/>
      <c r="P308" s="190"/>
      <c r="Q308" s="190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232"/>
      <c r="AN308" s="232"/>
      <c r="AO308" s="232"/>
      <c r="AP308" s="232"/>
      <c r="AQ308" s="232"/>
      <c r="AR308" s="232"/>
      <c r="AS308" s="232"/>
      <c r="AT308" s="232"/>
      <c r="AU308" s="232"/>
      <c r="AV308" s="232"/>
      <c r="AX308" s="125">
        <f t="shared" si="103"/>
        <v>0</v>
      </c>
      <c r="AY308" s="125">
        <f t="shared" si="104"/>
        <v>0</v>
      </c>
      <c r="AZ308" s="9">
        <v>0.20567499999999997</v>
      </c>
      <c r="BA308" s="15">
        <f>AZ308*1.05</f>
        <v>0.21595874999999998</v>
      </c>
      <c r="BB308" s="21">
        <f>AZ308*1.1</f>
        <v>0.22624249999999999</v>
      </c>
      <c r="BC308" s="27">
        <f>AZ308*1.15</f>
        <v>0.23652624999999994</v>
      </c>
      <c r="BD308" s="33">
        <f>AZ308*1.2</f>
        <v>0.24680999999999995</v>
      </c>
      <c r="BE308" s="39">
        <f t="shared" si="117"/>
        <v>0.25709374999999995</v>
      </c>
      <c r="BF308" s="9">
        <f t="shared" ref="BF308:BJ310" si="124">$D308*AZ308</f>
        <v>0</v>
      </c>
      <c r="BG308" s="15">
        <f t="shared" si="124"/>
        <v>0</v>
      </c>
      <c r="BH308" s="21">
        <f t="shared" si="124"/>
        <v>0</v>
      </c>
      <c r="BI308" s="27">
        <f t="shared" si="124"/>
        <v>0</v>
      </c>
      <c r="BJ308" s="33">
        <f t="shared" si="124"/>
        <v>0</v>
      </c>
      <c r="BK308" s="39">
        <f t="shared" si="123"/>
        <v>0</v>
      </c>
    </row>
    <row r="309" spans="1:63" ht="15.75" thickBot="1">
      <c r="A309" s="3" t="s">
        <v>38</v>
      </c>
      <c r="B309" s="56" t="s">
        <v>198</v>
      </c>
      <c r="C309" s="214"/>
      <c r="D309" s="6"/>
      <c r="E309" s="126">
        <v>0</v>
      </c>
      <c r="F309" s="126"/>
      <c r="G309" s="72"/>
      <c r="H309" s="72"/>
      <c r="I309" s="125">
        <f t="shared" si="101"/>
        <v>0</v>
      </c>
      <c r="J309" s="79">
        <v>0</v>
      </c>
      <c r="K309" s="125">
        <f t="shared" si="102"/>
        <v>0</v>
      </c>
      <c r="L309" s="190"/>
      <c r="M309" s="190"/>
      <c r="N309" s="190"/>
      <c r="O309" s="186"/>
      <c r="P309" s="190"/>
      <c r="Q309" s="190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232"/>
      <c r="AN309" s="232"/>
      <c r="AO309" s="232"/>
      <c r="AP309" s="232"/>
      <c r="AQ309" s="232"/>
      <c r="AR309" s="232"/>
      <c r="AS309" s="232"/>
      <c r="AT309" s="232"/>
      <c r="AU309" s="232"/>
      <c r="AV309" s="232"/>
      <c r="AX309" s="125">
        <f t="shared" si="103"/>
        <v>0</v>
      </c>
      <c r="AY309" s="125">
        <f t="shared" si="104"/>
        <v>0</v>
      </c>
      <c r="AZ309" s="9">
        <v>0.31884374999999998</v>
      </c>
      <c r="BA309" s="15">
        <f>AZ309*1.05</f>
        <v>0.33478593750000002</v>
      </c>
      <c r="BB309" s="21">
        <f>AZ309*1.1</f>
        <v>0.350728125</v>
      </c>
      <c r="BC309" s="27">
        <f>AZ309*1.15</f>
        <v>0.36667031249999993</v>
      </c>
      <c r="BD309" s="33">
        <f>AZ309*1.2</f>
        <v>0.38261249999999997</v>
      </c>
      <c r="BE309" s="39">
        <f t="shared" si="117"/>
        <v>0.3985546875</v>
      </c>
      <c r="BF309" s="9">
        <f t="shared" si="124"/>
        <v>0</v>
      </c>
      <c r="BG309" s="15">
        <f t="shared" si="124"/>
        <v>0</v>
      </c>
      <c r="BH309" s="21">
        <f t="shared" si="124"/>
        <v>0</v>
      </c>
      <c r="BI309" s="27">
        <f t="shared" si="124"/>
        <v>0</v>
      </c>
      <c r="BJ309" s="33">
        <f t="shared" si="124"/>
        <v>0</v>
      </c>
      <c r="BK309" s="39">
        <f t="shared" si="123"/>
        <v>0</v>
      </c>
    </row>
    <row r="310" spans="1:63" ht="15.75" thickBot="1">
      <c r="A310" s="3" t="s">
        <v>38</v>
      </c>
      <c r="B310" s="56" t="s">
        <v>199</v>
      </c>
      <c r="C310" s="214"/>
      <c r="D310" s="6"/>
      <c r="E310" s="126">
        <v>0</v>
      </c>
      <c r="F310" s="126"/>
      <c r="G310" s="72"/>
      <c r="H310" s="72"/>
      <c r="I310" s="125">
        <f t="shared" si="101"/>
        <v>0</v>
      </c>
      <c r="J310" s="79">
        <v>0</v>
      </c>
      <c r="K310" s="125">
        <f t="shared" si="102"/>
        <v>0</v>
      </c>
      <c r="L310" s="190"/>
      <c r="M310" s="190"/>
      <c r="N310" s="190"/>
      <c r="O310" s="186"/>
      <c r="P310" s="190"/>
      <c r="Q310" s="190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232"/>
      <c r="AN310" s="232"/>
      <c r="AO310" s="232"/>
      <c r="AP310" s="232"/>
      <c r="AQ310" s="232"/>
      <c r="AR310" s="232"/>
      <c r="AS310" s="232"/>
      <c r="AT310" s="232"/>
      <c r="AU310" s="232"/>
      <c r="AV310" s="232"/>
      <c r="AX310" s="125">
        <f t="shared" si="103"/>
        <v>0</v>
      </c>
      <c r="AY310" s="125">
        <f t="shared" si="104"/>
        <v>0</v>
      </c>
      <c r="AZ310" s="9">
        <v>0.30150624999999998</v>
      </c>
      <c r="BA310" s="15">
        <f>AZ310*1.05</f>
        <v>0.31658156249999997</v>
      </c>
      <c r="BB310" s="21">
        <f>AZ310*1.1</f>
        <v>0.33165687500000002</v>
      </c>
      <c r="BC310" s="27">
        <f>AZ310*1.15</f>
        <v>0.34673218749999996</v>
      </c>
      <c r="BD310" s="33">
        <f>AZ310*1.2</f>
        <v>0.36180749999999995</v>
      </c>
      <c r="BE310" s="39">
        <f t="shared" si="117"/>
        <v>0.3768828125</v>
      </c>
      <c r="BF310" s="9">
        <f t="shared" si="124"/>
        <v>0</v>
      </c>
      <c r="BG310" s="15">
        <f t="shared" si="124"/>
        <v>0</v>
      </c>
      <c r="BH310" s="21">
        <f t="shared" si="124"/>
        <v>0</v>
      </c>
      <c r="BI310" s="27">
        <f t="shared" si="124"/>
        <v>0</v>
      </c>
      <c r="BJ310" s="33">
        <f t="shared" si="124"/>
        <v>0</v>
      </c>
      <c r="BK310" s="39">
        <f t="shared" si="123"/>
        <v>0</v>
      </c>
    </row>
    <row r="311" spans="1:63" ht="15.75" thickBot="1">
      <c r="A311" s="3" t="s">
        <v>38</v>
      </c>
      <c r="B311" s="56" t="s">
        <v>202</v>
      </c>
      <c r="C311" s="214"/>
      <c r="D311" s="6"/>
      <c r="E311" s="126">
        <v>0</v>
      </c>
      <c r="F311" s="126"/>
      <c r="G311" s="72"/>
      <c r="H311" s="72"/>
      <c r="I311" s="125">
        <f t="shared" si="101"/>
        <v>0</v>
      </c>
      <c r="J311" s="79">
        <v>0</v>
      </c>
      <c r="K311" s="125">
        <f t="shared" si="102"/>
        <v>0</v>
      </c>
      <c r="L311" s="190"/>
      <c r="M311" s="190"/>
      <c r="N311" s="190"/>
      <c r="O311" s="186"/>
      <c r="P311" s="190"/>
      <c r="Q311" s="190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232"/>
      <c r="AN311" s="232"/>
      <c r="AO311" s="232"/>
      <c r="AP311" s="232"/>
      <c r="AQ311" s="232"/>
      <c r="AR311" s="232"/>
      <c r="AS311" s="232"/>
      <c r="AT311" s="232"/>
      <c r="AU311" s="232"/>
      <c r="AV311" s="232"/>
      <c r="AX311" s="125">
        <f t="shared" si="103"/>
        <v>0</v>
      </c>
      <c r="AY311" s="125">
        <f t="shared" si="104"/>
        <v>0</v>
      </c>
      <c r="AZ311" s="9"/>
      <c r="BA311" s="15"/>
      <c r="BB311" s="21"/>
      <c r="BC311" s="27"/>
      <c r="BD311" s="33"/>
      <c r="BE311" s="39"/>
      <c r="BF311" s="9"/>
      <c r="BG311" s="15"/>
      <c r="BH311" s="21"/>
      <c r="BI311" s="27"/>
      <c r="BJ311" s="33"/>
      <c r="BK311" s="39"/>
    </row>
    <row r="312" spans="1:63" ht="15.75" thickBot="1">
      <c r="A312" s="3" t="s">
        <v>38</v>
      </c>
      <c r="B312" s="56" t="s">
        <v>200</v>
      </c>
      <c r="C312" s="214"/>
      <c r="D312" s="6"/>
      <c r="E312" s="126">
        <v>0</v>
      </c>
      <c r="F312" s="126"/>
      <c r="G312" s="72"/>
      <c r="H312" s="72"/>
      <c r="I312" s="125">
        <f t="shared" si="101"/>
        <v>0</v>
      </c>
      <c r="J312" s="79">
        <v>0</v>
      </c>
      <c r="K312" s="125">
        <f t="shared" si="102"/>
        <v>0</v>
      </c>
      <c r="L312" s="190"/>
      <c r="M312" s="190"/>
      <c r="N312" s="190"/>
      <c r="O312" s="186"/>
      <c r="P312" s="190"/>
      <c r="Q312" s="190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232"/>
      <c r="AN312" s="232"/>
      <c r="AO312" s="232"/>
      <c r="AP312" s="232"/>
      <c r="AQ312" s="232"/>
      <c r="AR312" s="232"/>
      <c r="AS312" s="232"/>
      <c r="AT312" s="232"/>
      <c r="AU312" s="232"/>
      <c r="AV312" s="232"/>
      <c r="AX312" s="125">
        <f t="shared" si="103"/>
        <v>0</v>
      </c>
      <c r="AY312" s="125">
        <f t="shared" si="104"/>
        <v>0</v>
      </c>
      <c r="AZ312" s="9"/>
      <c r="BA312" s="15"/>
      <c r="BB312" s="21"/>
      <c r="BC312" s="27"/>
      <c r="BD312" s="33"/>
      <c r="BE312" s="39"/>
      <c r="BF312" s="9"/>
      <c r="BG312" s="15"/>
      <c r="BH312" s="21"/>
      <c r="BI312" s="27"/>
      <c r="BJ312" s="33"/>
      <c r="BK312" s="39"/>
    </row>
    <row r="313" spans="1:63" ht="15.75" thickBot="1">
      <c r="A313" s="3" t="s">
        <v>38</v>
      </c>
      <c r="B313" s="56" t="s">
        <v>201</v>
      </c>
      <c r="C313" s="214"/>
      <c r="D313" s="6"/>
      <c r="E313" s="126">
        <v>0</v>
      </c>
      <c r="F313" s="126"/>
      <c r="G313" s="72"/>
      <c r="H313" s="72"/>
      <c r="I313" s="125">
        <f t="shared" si="101"/>
        <v>0</v>
      </c>
      <c r="J313" s="79">
        <v>0</v>
      </c>
      <c r="K313" s="125">
        <f t="shared" si="102"/>
        <v>0</v>
      </c>
      <c r="L313" s="190"/>
      <c r="M313" s="190"/>
      <c r="N313" s="190"/>
      <c r="O313" s="186"/>
      <c r="P313" s="190"/>
      <c r="Q313" s="190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232"/>
      <c r="AN313" s="232"/>
      <c r="AO313" s="232"/>
      <c r="AP313" s="232"/>
      <c r="AQ313" s="232"/>
      <c r="AR313" s="232"/>
      <c r="AS313" s="232"/>
      <c r="AT313" s="232"/>
      <c r="AU313" s="232"/>
      <c r="AV313" s="232"/>
      <c r="AX313" s="125">
        <f t="shared" si="103"/>
        <v>0</v>
      </c>
      <c r="AY313" s="125">
        <f t="shared" si="104"/>
        <v>0</v>
      </c>
      <c r="AZ313" s="9"/>
      <c r="BA313" s="15"/>
      <c r="BB313" s="21"/>
      <c r="BC313" s="27"/>
      <c r="BD313" s="33"/>
      <c r="BE313" s="39"/>
      <c r="BF313" s="9"/>
      <c r="BG313" s="15"/>
      <c r="BH313" s="21"/>
      <c r="BI313" s="27"/>
      <c r="BJ313" s="33"/>
      <c r="BK313" s="39"/>
    </row>
    <row r="314" spans="1:63">
      <c r="A314" s="121"/>
      <c r="B314" s="122" t="s">
        <v>235</v>
      </c>
      <c r="C314" s="221"/>
      <c r="D314" s="152"/>
      <c r="E314" s="155"/>
      <c r="F314" s="155"/>
      <c r="G314" s="134"/>
      <c r="H314" s="134"/>
      <c r="I314" s="125">
        <f t="shared" si="101"/>
        <v>0</v>
      </c>
      <c r="J314" s="134"/>
      <c r="K314" s="125">
        <f t="shared" si="102"/>
        <v>0</v>
      </c>
      <c r="L314" s="191"/>
      <c r="M314" s="191"/>
      <c r="N314" s="191"/>
      <c r="O314" s="187"/>
      <c r="P314" s="191"/>
      <c r="Q314" s="191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237"/>
      <c r="AN314" s="237"/>
      <c r="AO314" s="237"/>
      <c r="AP314" s="237"/>
      <c r="AQ314" s="237"/>
      <c r="AR314" s="237"/>
      <c r="AS314" s="237"/>
      <c r="AT314" s="237"/>
      <c r="AU314" s="237"/>
      <c r="AV314" s="237"/>
      <c r="AX314" s="125">
        <f t="shared" si="103"/>
        <v>0</v>
      </c>
      <c r="AY314" s="125">
        <f t="shared" si="104"/>
        <v>0</v>
      </c>
      <c r="AZ314" s="115"/>
      <c r="BA314" s="116"/>
      <c r="BB314" s="117"/>
      <c r="BC314" s="118"/>
      <c r="BD314" s="119"/>
      <c r="BE314" s="120"/>
      <c r="BF314" s="115"/>
      <c r="BG314" s="116"/>
      <c r="BH314" s="117"/>
      <c r="BI314" s="118"/>
      <c r="BJ314" s="119"/>
      <c r="BK314" s="120"/>
    </row>
    <row r="315" spans="1:63">
      <c r="A315" s="133" t="s">
        <v>5</v>
      </c>
      <c r="B315" s="135" t="s">
        <v>269</v>
      </c>
      <c r="C315" s="218" t="s">
        <v>450</v>
      </c>
      <c r="D315" s="114"/>
      <c r="E315" s="144"/>
      <c r="F315" s="144"/>
      <c r="G315" s="148">
        <v>71</v>
      </c>
      <c r="H315" s="148"/>
      <c r="I315" s="125">
        <f t="shared" si="101"/>
        <v>71</v>
      </c>
      <c r="J315" s="136">
        <v>71</v>
      </c>
      <c r="K315" s="125">
        <f t="shared" si="102"/>
        <v>0</v>
      </c>
      <c r="L315" s="191"/>
      <c r="M315" s="191"/>
      <c r="N315" s="191"/>
      <c r="O315" s="187"/>
      <c r="P315" s="191"/>
      <c r="Q315" s="191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238"/>
      <c r="AN315" s="238"/>
      <c r="AO315" s="238"/>
      <c r="AP315" s="238"/>
      <c r="AQ315" s="238"/>
      <c r="AR315" s="238"/>
      <c r="AS315" s="238"/>
      <c r="AT315" s="238"/>
      <c r="AU315" s="238"/>
      <c r="AV315" s="238"/>
      <c r="AX315" s="125">
        <f t="shared" si="103"/>
        <v>71</v>
      </c>
      <c r="AY315" s="125">
        <f t="shared" si="104"/>
        <v>0</v>
      </c>
      <c r="AZ315" s="115"/>
      <c r="BA315" s="116"/>
      <c r="BB315" s="117"/>
      <c r="BC315" s="118"/>
      <c r="BD315" s="119"/>
      <c r="BE315" s="120"/>
      <c r="BF315" s="115"/>
      <c r="BG315" s="116"/>
      <c r="BH315" s="117"/>
      <c r="BI315" s="118"/>
      <c r="BJ315" s="119"/>
      <c r="BK315" s="120"/>
    </row>
    <row r="316" spans="1:63">
      <c r="A316" s="133" t="s">
        <v>5</v>
      </c>
      <c r="B316" s="135" t="s">
        <v>270</v>
      </c>
      <c r="C316" s="218" t="s">
        <v>450</v>
      </c>
      <c r="D316" s="114"/>
      <c r="E316" s="144"/>
      <c r="F316" s="144"/>
      <c r="G316" s="148">
        <v>8</v>
      </c>
      <c r="H316" s="148"/>
      <c r="I316" s="125">
        <f t="shared" si="101"/>
        <v>8</v>
      </c>
      <c r="J316" s="136">
        <v>8</v>
      </c>
      <c r="K316" s="125">
        <f t="shared" si="102"/>
        <v>0</v>
      </c>
      <c r="L316" s="191"/>
      <c r="M316" s="191"/>
      <c r="N316" s="191"/>
      <c r="O316" s="187"/>
      <c r="P316" s="191"/>
      <c r="Q316" s="191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238"/>
      <c r="AN316" s="238"/>
      <c r="AO316" s="238"/>
      <c r="AP316" s="238"/>
      <c r="AQ316" s="238"/>
      <c r="AR316" s="238"/>
      <c r="AS316" s="238"/>
      <c r="AT316" s="238"/>
      <c r="AU316" s="238"/>
      <c r="AV316" s="238"/>
      <c r="AX316" s="125">
        <f t="shared" si="103"/>
        <v>8</v>
      </c>
      <c r="AY316" s="125">
        <f t="shared" si="104"/>
        <v>0</v>
      </c>
      <c r="AZ316" s="115"/>
      <c r="BA316" s="116"/>
      <c r="BB316" s="117"/>
      <c r="BC316" s="118"/>
      <c r="BD316" s="119"/>
      <c r="BE316" s="120"/>
      <c r="BF316" s="115"/>
      <c r="BG316" s="116"/>
      <c r="BH316" s="117"/>
      <c r="BI316" s="118"/>
      <c r="BJ316" s="119"/>
      <c r="BK316" s="120"/>
    </row>
    <row r="317" spans="1:63">
      <c r="A317" s="133" t="s">
        <v>5</v>
      </c>
      <c r="B317" s="135" t="s">
        <v>271</v>
      </c>
      <c r="C317" s="218" t="s">
        <v>450</v>
      </c>
      <c r="D317" s="114"/>
      <c r="E317" s="144"/>
      <c r="F317" s="144"/>
      <c r="G317" s="148">
        <v>72</v>
      </c>
      <c r="H317" s="148"/>
      <c r="I317" s="125">
        <f t="shared" si="101"/>
        <v>72</v>
      </c>
      <c r="J317" s="136">
        <v>72</v>
      </c>
      <c r="K317" s="125">
        <f t="shared" si="102"/>
        <v>0</v>
      </c>
      <c r="L317" s="191"/>
      <c r="M317" s="191"/>
      <c r="N317" s="191"/>
      <c r="O317" s="187"/>
      <c r="P317" s="191"/>
      <c r="Q317" s="191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238"/>
      <c r="AN317" s="238"/>
      <c r="AO317" s="238"/>
      <c r="AP317" s="238"/>
      <c r="AQ317" s="238"/>
      <c r="AR317" s="238"/>
      <c r="AS317" s="238"/>
      <c r="AT317" s="238"/>
      <c r="AU317" s="238"/>
      <c r="AV317" s="238"/>
      <c r="AX317" s="125">
        <f t="shared" si="103"/>
        <v>72</v>
      </c>
      <c r="AY317" s="125">
        <f t="shared" si="104"/>
        <v>0</v>
      </c>
      <c r="AZ317" s="115"/>
      <c r="BA317" s="116"/>
      <c r="BB317" s="117"/>
      <c r="BC317" s="118"/>
      <c r="BD317" s="119"/>
      <c r="BE317" s="120"/>
      <c r="BF317" s="115"/>
      <c r="BG317" s="116"/>
      <c r="BH317" s="117"/>
      <c r="BI317" s="118"/>
      <c r="BJ317" s="119"/>
      <c r="BK317" s="120"/>
    </row>
    <row r="318" spans="1:63">
      <c r="A318" s="133" t="s">
        <v>5</v>
      </c>
      <c r="B318" s="135" t="s">
        <v>272</v>
      </c>
      <c r="C318" s="218" t="s">
        <v>450</v>
      </c>
      <c r="D318" s="114"/>
      <c r="E318" s="144"/>
      <c r="F318" s="144"/>
      <c r="G318" s="148">
        <v>1</v>
      </c>
      <c r="H318" s="148"/>
      <c r="I318" s="125">
        <f t="shared" si="101"/>
        <v>1</v>
      </c>
      <c r="J318" s="136">
        <v>1</v>
      </c>
      <c r="K318" s="125">
        <f t="shared" si="102"/>
        <v>0</v>
      </c>
      <c r="L318" s="191"/>
      <c r="M318" s="191"/>
      <c r="N318" s="191"/>
      <c r="O318" s="187"/>
      <c r="P318" s="191"/>
      <c r="Q318" s="191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238"/>
      <c r="AN318" s="238"/>
      <c r="AO318" s="238"/>
      <c r="AP318" s="238"/>
      <c r="AQ318" s="238"/>
      <c r="AR318" s="238"/>
      <c r="AS318" s="238"/>
      <c r="AT318" s="238"/>
      <c r="AU318" s="238"/>
      <c r="AV318" s="238"/>
      <c r="AX318" s="125">
        <f t="shared" si="103"/>
        <v>1</v>
      </c>
      <c r="AY318" s="125">
        <f t="shared" si="104"/>
        <v>0</v>
      </c>
      <c r="AZ318" s="115"/>
      <c r="BA318" s="116"/>
      <c r="BB318" s="117"/>
      <c r="BC318" s="118"/>
      <c r="BD318" s="119"/>
      <c r="BE318" s="120"/>
      <c r="BF318" s="115"/>
      <c r="BG318" s="116"/>
      <c r="BH318" s="117"/>
      <c r="BI318" s="118"/>
      <c r="BJ318" s="119"/>
      <c r="BK318" s="120"/>
    </row>
    <row r="319" spans="1:63">
      <c r="A319" s="133" t="s">
        <v>5</v>
      </c>
      <c r="B319" s="135" t="s">
        <v>273</v>
      </c>
      <c r="C319" s="218" t="s">
        <v>450</v>
      </c>
      <c r="D319" s="114"/>
      <c r="E319" s="144"/>
      <c r="F319" s="144"/>
      <c r="G319" s="148">
        <v>47</v>
      </c>
      <c r="H319" s="148"/>
      <c r="I319" s="125">
        <f t="shared" si="101"/>
        <v>47</v>
      </c>
      <c r="J319" s="136">
        <v>47</v>
      </c>
      <c r="K319" s="125">
        <f t="shared" si="102"/>
        <v>0</v>
      </c>
      <c r="L319" s="191"/>
      <c r="M319" s="191"/>
      <c r="N319" s="191"/>
      <c r="O319" s="187"/>
      <c r="P319" s="191"/>
      <c r="Q319" s="191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238"/>
      <c r="AN319" s="238"/>
      <c r="AO319" s="238"/>
      <c r="AP319" s="238"/>
      <c r="AQ319" s="238"/>
      <c r="AR319" s="238"/>
      <c r="AS319" s="238"/>
      <c r="AT319" s="238"/>
      <c r="AU319" s="238"/>
      <c r="AV319" s="238"/>
      <c r="AX319" s="125">
        <f t="shared" si="103"/>
        <v>47</v>
      </c>
      <c r="AY319" s="125">
        <f t="shared" si="104"/>
        <v>0</v>
      </c>
      <c r="AZ319" s="115"/>
      <c r="BA319" s="116"/>
      <c r="BB319" s="117"/>
      <c r="BC319" s="118"/>
      <c r="BD319" s="119"/>
      <c r="BE319" s="120"/>
      <c r="BF319" s="115"/>
      <c r="BG319" s="116"/>
      <c r="BH319" s="117"/>
      <c r="BI319" s="118"/>
      <c r="BJ319" s="119"/>
      <c r="BK319" s="120"/>
    </row>
    <row r="320" spans="1:63">
      <c r="A320" s="133" t="s">
        <v>5</v>
      </c>
      <c r="B320" s="135" t="s">
        <v>274</v>
      </c>
      <c r="C320" s="218" t="s">
        <v>450</v>
      </c>
      <c r="D320" s="114"/>
      <c r="E320" s="144"/>
      <c r="F320" s="144"/>
      <c r="G320" s="148">
        <v>6</v>
      </c>
      <c r="H320" s="148"/>
      <c r="I320" s="125">
        <f t="shared" ref="I320:I375" si="125">SUM(D320:H320)</f>
        <v>6</v>
      </c>
      <c r="J320" s="136">
        <v>6</v>
      </c>
      <c r="K320" s="125">
        <f t="shared" ref="K320:K375" si="126">I320-J320</f>
        <v>0</v>
      </c>
      <c r="L320" s="191"/>
      <c r="M320" s="191"/>
      <c r="N320" s="191"/>
      <c r="O320" s="187"/>
      <c r="P320" s="191"/>
      <c r="Q320" s="191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238"/>
      <c r="AN320" s="238"/>
      <c r="AO320" s="238"/>
      <c r="AP320" s="238"/>
      <c r="AQ320" s="238"/>
      <c r="AR320" s="238"/>
      <c r="AS320" s="238"/>
      <c r="AT320" s="238"/>
      <c r="AU320" s="238"/>
      <c r="AV320" s="238"/>
      <c r="AX320" s="125">
        <f t="shared" si="103"/>
        <v>6</v>
      </c>
      <c r="AY320" s="125">
        <f t="shared" si="104"/>
        <v>0</v>
      </c>
      <c r="AZ320" s="115"/>
      <c r="BA320" s="116"/>
      <c r="BB320" s="117"/>
      <c r="BC320" s="118"/>
      <c r="BD320" s="119"/>
      <c r="BE320" s="120"/>
      <c r="BF320" s="115"/>
      <c r="BG320" s="116"/>
      <c r="BH320" s="117"/>
      <c r="BI320" s="118"/>
      <c r="BJ320" s="119"/>
      <c r="BK320" s="120"/>
    </row>
    <row r="321" spans="1:63">
      <c r="A321" s="133" t="s">
        <v>5</v>
      </c>
      <c r="B321" s="135" t="s">
        <v>275</v>
      </c>
      <c r="C321" s="218" t="s">
        <v>450</v>
      </c>
      <c r="D321" s="114"/>
      <c r="E321" s="144"/>
      <c r="F321" s="144"/>
      <c r="G321" s="148">
        <v>4</v>
      </c>
      <c r="H321" s="148"/>
      <c r="I321" s="125">
        <f t="shared" si="125"/>
        <v>4</v>
      </c>
      <c r="J321" s="136">
        <v>4</v>
      </c>
      <c r="K321" s="125">
        <f t="shared" si="126"/>
        <v>0</v>
      </c>
      <c r="L321" s="191"/>
      <c r="M321" s="191"/>
      <c r="N321" s="191"/>
      <c r="O321" s="187"/>
      <c r="P321" s="191"/>
      <c r="Q321" s="191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238"/>
      <c r="AN321" s="238"/>
      <c r="AO321" s="238"/>
      <c r="AP321" s="238"/>
      <c r="AQ321" s="238"/>
      <c r="AR321" s="238"/>
      <c r="AS321" s="238"/>
      <c r="AT321" s="238"/>
      <c r="AU321" s="238"/>
      <c r="AV321" s="238"/>
      <c r="AX321" s="125">
        <f t="shared" si="103"/>
        <v>4</v>
      </c>
      <c r="AY321" s="125">
        <f t="shared" si="104"/>
        <v>0</v>
      </c>
      <c r="AZ321" s="115"/>
      <c r="BA321" s="116"/>
      <c r="BB321" s="117"/>
      <c r="BC321" s="118"/>
      <c r="BD321" s="119"/>
      <c r="BE321" s="120"/>
      <c r="BF321" s="115"/>
      <c r="BG321" s="116"/>
      <c r="BH321" s="117"/>
      <c r="BI321" s="118"/>
      <c r="BJ321" s="119"/>
      <c r="BK321" s="120"/>
    </row>
    <row r="322" spans="1:63">
      <c r="A322" s="133" t="s">
        <v>5</v>
      </c>
      <c r="B322" s="135" t="s">
        <v>276</v>
      </c>
      <c r="C322" s="218" t="s">
        <v>450</v>
      </c>
      <c r="D322" s="114"/>
      <c r="E322" s="144"/>
      <c r="F322" s="144"/>
      <c r="G322" s="148">
        <v>30</v>
      </c>
      <c r="H322" s="148"/>
      <c r="I322" s="125">
        <f t="shared" si="125"/>
        <v>30</v>
      </c>
      <c r="J322" s="136">
        <v>30</v>
      </c>
      <c r="K322" s="125">
        <f t="shared" si="126"/>
        <v>0</v>
      </c>
      <c r="L322" s="191"/>
      <c r="M322" s="191"/>
      <c r="N322" s="191"/>
      <c r="O322" s="187"/>
      <c r="P322" s="191"/>
      <c r="Q322" s="191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238"/>
      <c r="AN322" s="238"/>
      <c r="AO322" s="238"/>
      <c r="AP322" s="238"/>
      <c r="AQ322" s="238"/>
      <c r="AR322" s="238"/>
      <c r="AS322" s="238"/>
      <c r="AT322" s="238"/>
      <c r="AU322" s="238"/>
      <c r="AV322" s="238"/>
      <c r="AX322" s="125">
        <f t="shared" si="103"/>
        <v>30</v>
      </c>
      <c r="AY322" s="125">
        <f t="shared" si="104"/>
        <v>0</v>
      </c>
      <c r="AZ322" s="115"/>
      <c r="BA322" s="116"/>
      <c r="BB322" s="117"/>
      <c r="BC322" s="118"/>
      <c r="BD322" s="119"/>
      <c r="BE322" s="120"/>
      <c r="BF322" s="115"/>
      <c r="BG322" s="116"/>
      <c r="BH322" s="117"/>
      <c r="BI322" s="118"/>
      <c r="BJ322" s="119"/>
      <c r="BK322" s="120"/>
    </row>
    <row r="323" spans="1:63">
      <c r="A323" s="133" t="s">
        <v>5</v>
      </c>
      <c r="B323" s="135" t="s">
        <v>277</v>
      </c>
      <c r="C323" s="218" t="s">
        <v>450</v>
      </c>
      <c r="D323" s="114"/>
      <c r="E323" s="144"/>
      <c r="F323" s="144"/>
      <c r="G323" s="148">
        <v>28</v>
      </c>
      <c r="H323" s="148"/>
      <c r="I323" s="125">
        <f t="shared" si="125"/>
        <v>28</v>
      </c>
      <c r="J323" s="136">
        <v>28</v>
      </c>
      <c r="K323" s="125">
        <f t="shared" si="126"/>
        <v>0</v>
      </c>
      <c r="L323" s="191"/>
      <c r="M323" s="191"/>
      <c r="N323" s="191"/>
      <c r="O323" s="187"/>
      <c r="P323" s="191"/>
      <c r="Q323" s="191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238"/>
      <c r="AN323" s="238"/>
      <c r="AO323" s="238"/>
      <c r="AP323" s="238"/>
      <c r="AQ323" s="238"/>
      <c r="AR323" s="238"/>
      <c r="AS323" s="238"/>
      <c r="AT323" s="238"/>
      <c r="AU323" s="238"/>
      <c r="AV323" s="238"/>
      <c r="AX323" s="125">
        <f t="shared" ref="AX323:AX375" si="127">I323-SUM(L323:AV323)</f>
        <v>28</v>
      </c>
      <c r="AY323" s="125">
        <f t="shared" ref="AY323:AY375" si="128">J323-AX323</f>
        <v>0</v>
      </c>
      <c r="AZ323" s="115"/>
      <c r="BA323" s="116"/>
      <c r="BB323" s="117"/>
      <c r="BC323" s="118"/>
      <c r="BD323" s="119"/>
      <c r="BE323" s="120"/>
      <c r="BF323" s="115"/>
      <c r="BG323" s="116"/>
      <c r="BH323" s="117"/>
      <c r="BI323" s="118"/>
      <c r="BJ323" s="119"/>
      <c r="BK323" s="120"/>
    </row>
    <row r="324" spans="1:63">
      <c r="A324" s="133" t="s">
        <v>5</v>
      </c>
      <c r="B324" s="135" t="s">
        <v>278</v>
      </c>
      <c r="C324" s="218" t="s">
        <v>450</v>
      </c>
      <c r="D324" s="114"/>
      <c r="E324" s="144"/>
      <c r="F324" s="144"/>
      <c r="G324" s="148">
        <v>81</v>
      </c>
      <c r="H324" s="148"/>
      <c r="I324" s="125">
        <f t="shared" si="125"/>
        <v>81</v>
      </c>
      <c r="J324" s="136">
        <v>81</v>
      </c>
      <c r="K324" s="125">
        <f t="shared" si="126"/>
        <v>0</v>
      </c>
      <c r="L324" s="191"/>
      <c r="M324" s="191"/>
      <c r="N324" s="191"/>
      <c r="O324" s="187"/>
      <c r="P324" s="191"/>
      <c r="Q324" s="191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238"/>
      <c r="AN324" s="238"/>
      <c r="AO324" s="238"/>
      <c r="AP324" s="238"/>
      <c r="AQ324" s="238"/>
      <c r="AR324" s="238"/>
      <c r="AS324" s="238"/>
      <c r="AT324" s="238"/>
      <c r="AU324" s="238"/>
      <c r="AV324" s="238"/>
      <c r="AX324" s="125">
        <f t="shared" si="127"/>
        <v>81</v>
      </c>
      <c r="AY324" s="125">
        <f t="shared" si="128"/>
        <v>0</v>
      </c>
      <c r="AZ324" s="115"/>
      <c r="BA324" s="116"/>
      <c r="BB324" s="117"/>
      <c r="BC324" s="118"/>
      <c r="BD324" s="119"/>
      <c r="BE324" s="120"/>
      <c r="BF324" s="115"/>
      <c r="BG324" s="116"/>
      <c r="BH324" s="117"/>
      <c r="BI324" s="118"/>
      <c r="BJ324" s="119"/>
      <c r="BK324" s="120"/>
    </row>
    <row r="325" spans="1:63">
      <c r="A325" s="133" t="s">
        <v>5</v>
      </c>
      <c r="B325" s="135" t="s">
        <v>279</v>
      </c>
      <c r="C325" s="218" t="s">
        <v>450</v>
      </c>
      <c r="D325" s="114"/>
      <c r="E325" s="144"/>
      <c r="F325" s="144"/>
      <c r="G325" s="148">
        <v>60</v>
      </c>
      <c r="H325" s="148"/>
      <c r="I325" s="125">
        <f t="shared" si="125"/>
        <v>60</v>
      </c>
      <c r="J325" s="136">
        <v>60</v>
      </c>
      <c r="K325" s="125">
        <f t="shared" si="126"/>
        <v>0</v>
      </c>
      <c r="L325" s="191"/>
      <c r="M325" s="191"/>
      <c r="N325" s="191"/>
      <c r="O325" s="187"/>
      <c r="P325" s="191"/>
      <c r="Q325" s="191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238"/>
      <c r="AN325" s="238"/>
      <c r="AO325" s="238"/>
      <c r="AP325" s="238"/>
      <c r="AQ325" s="238"/>
      <c r="AR325" s="238"/>
      <c r="AS325" s="238"/>
      <c r="AT325" s="238"/>
      <c r="AU325" s="238"/>
      <c r="AV325" s="238"/>
      <c r="AX325" s="125">
        <f t="shared" si="127"/>
        <v>60</v>
      </c>
      <c r="AY325" s="125">
        <f t="shared" si="128"/>
        <v>0</v>
      </c>
      <c r="AZ325" s="115"/>
      <c r="BA325" s="116"/>
      <c r="BB325" s="117"/>
      <c r="BC325" s="118"/>
      <c r="BD325" s="119"/>
      <c r="BE325" s="120"/>
      <c r="BF325" s="115"/>
      <c r="BG325" s="116"/>
      <c r="BH325" s="117"/>
      <c r="BI325" s="118"/>
      <c r="BJ325" s="119"/>
      <c r="BK325" s="120"/>
    </row>
    <row r="326" spans="1:63">
      <c r="A326" s="133" t="s">
        <v>5</v>
      </c>
      <c r="B326" s="135" t="s">
        <v>280</v>
      </c>
      <c r="C326" s="218" t="s">
        <v>450</v>
      </c>
      <c r="D326" s="114"/>
      <c r="E326" s="144"/>
      <c r="F326" s="144"/>
      <c r="G326" s="148">
        <v>19</v>
      </c>
      <c r="H326" s="148"/>
      <c r="I326" s="125">
        <f t="shared" si="125"/>
        <v>19</v>
      </c>
      <c r="J326" s="136">
        <v>19</v>
      </c>
      <c r="K326" s="125">
        <f t="shared" si="126"/>
        <v>0</v>
      </c>
      <c r="L326" s="191"/>
      <c r="M326" s="191"/>
      <c r="N326" s="191"/>
      <c r="O326" s="187"/>
      <c r="P326" s="191"/>
      <c r="Q326" s="191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238"/>
      <c r="AN326" s="238"/>
      <c r="AO326" s="238"/>
      <c r="AP326" s="238"/>
      <c r="AQ326" s="238"/>
      <c r="AR326" s="238"/>
      <c r="AS326" s="238"/>
      <c r="AT326" s="238"/>
      <c r="AU326" s="238"/>
      <c r="AV326" s="238"/>
      <c r="AX326" s="125">
        <f t="shared" si="127"/>
        <v>19</v>
      </c>
      <c r="AY326" s="125">
        <f t="shared" si="128"/>
        <v>0</v>
      </c>
      <c r="AZ326" s="115"/>
      <c r="BA326" s="116"/>
      <c r="BB326" s="117"/>
      <c r="BC326" s="118"/>
      <c r="BD326" s="119"/>
      <c r="BE326" s="120"/>
      <c r="BF326" s="115"/>
      <c r="BG326" s="116"/>
      <c r="BH326" s="117"/>
      <c r="BI326" s="118"/>
      <c r="BJ326" s="119"/>
      <c r="BK326" s="120"/>
    </row>
    <row r="327" spans="1:63">
      <c r="A327" s="133" t="s">
        <v>5</v>
      </c>
      <c r="B327" s="135" t="s">
        <v>281</v>
      </c>
      <c r="C327" s="218" t="s">
        <v>450</v>
      </c>
      <c r="D327" s="114"/>
      <c r="E327" s="144"/>
      <c r="F327" s="144"/>
      <c r="G327" s="148">
        <v>71</v>
      </c>
      <c r="H327" s="148"/>
      <c r="I327" s="125">
        <f t="shared" si="125"/>
        <v>71</v>
      </c>
      <c r="J327" s="136">
        <v>71</v>
      </c>
      <c r="K327" s="125">
        <f t="shared" si="126"/>
        <v>0</v>
      </c>
      <c r="L327" s="191"/>
      <c r="M327" s="191"/>
      <c r="N327" s="191"/>
      <c r="O327" s="187"/>
      <c r="P327" s="191"/>
      <c r="Q327" s="191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238"/>
      <c r="AN327" s="238"/>
      <c r="AO327" s="238"/>
      <c r="AP327" s="238"/>
      <c r="AQ327" s="238"/>
      <c r="AR327" s="238"/>
      <c r="AS327" s="238"/>
      <c r="AT327" s="238"/>
      <c r="AU327" s="238"/>
      <c r="AV327" s="238"/>
      <c r="AX327" s="125">
        <f t="shared" si="127"/>
        <v>71</v>
      </c>
      <c r="AY327" s="125">
        <f t="shared" si="128"/>
        <v>0</v>
      </c>
      <c r="AZ327" s="115"/>
      <c r="BA327" s="116"/>
      <c r="BB327" s="117"/>
      <c r="BC327" s="118"/>
      <c r="BD327" s="119"/>
      <c r="BE327" s="120"/>
      <c r="BF327" s="115"/>
      <c r="BG327" s="116"/>
      <c r="BH327" s="117"/>
      <c r="BI327" s="118"/>
      <c r="BJ327" s="119"/>
      <c r="BK327" s="120"/>
    </row>
    <row r="328" spans="1:63">
      <c r="A328" s="133" t="s">
        <v>5</v>
      </c>
      <c r="B328" s="135" t="s">
        <v>282</v>
      </c>
      <c r="C328" s="218" t="s">
        <v>450</v>
      </c>
      <c r="D328" s="114"/>
      <c r="E328" s="144"/>
      <c r="F328" s="144"/>
      <c r="G328" s="148">
        <v>78</v>
      </c>
      <c r="H328" s="148"/>
      <c r="I328" s="125">
        <f t="shared" si="125"/>
        <v>78</v>
      </c>
      <c r="J328" s="136">
        <v>78</v>
      </c>
      <c r="K328" s="125">
        <f t="shared" si="126"/>
        <v>0</v>
      </c>
      <c r="L328" s="191"/>
      <c r="M328" s="191"/>
      <c r="N328" s="191"/>
      <c r="O328" s="187"/>
      <c r="P328" s="191"/>
      <c r="Q328" s="191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238"/>
      <c r="AN328" s="238"/>
      <c r="AO328" s="238"/>
      <c r="AP328" s="238"/>
      <c r="AQ328" s="238"/>
      <c r="AR328" s="238"/>
      <c r="AS328" s="238"/>
      <c r="AT328" s="238"/>
      <c r="AU328" s="238"/>
      <c r="AV328" s="238"/>
      <c r="AX328" s="125">
        <f t="shared" si="127"/>
        <v>78</v>
      </c>
      <c r="AY328" s="125">
        <f t="shared" si="128"/>
        <v>0</v>
      </c>
      <c r="AZ328" s="115"/>
      <c r="BA328" s="116"/>
      <c r="BB328" s="117"/>
      <c r="BC328" s="118"/>
      <c r="BD328" s="119"/>
      <c r="BE328" s="120"/>
      <c r="BF328" s="115"/>
      <c r="BG328" s="116"/>
      <c r="BH328" s="117"/>
      <c r="BI328" s="118"/>
      <c r="BJ328" s="119"/>
      <c r="BK328" s="120"/>
    </row>
    <row r="329" spans="1:63">
      <c r="A329" s="133" t="s">
        <v>5</v>
      </c>
      <c r="B329" s="135" t="s">
        <v>283</v>
      </c>
      <c r="C329" s="218" t="s">
        <v>450</v>
      </c>
      <c r="D329" s="114"/>
      <c r="E329" s="144"/>
      <c r="F329" s="144"/>
      <c r="G329" s="148">
        <v>97</v>
      </c>
      <c r="H329" s="148"/>
      <c r="I329" s="125">
        <f t="shared" si="125"/>
        <v>97</v>
      </c>
      <c r="J329" s="136">
        <v>97</v>
      </c>
      <c r="K329" s="125">
        <f t="shared" si="126"/>
        <v>0</v>
      </c>
      <c r="L329" s="191"/>
      <c r="M329" s="191"/>
      <c r="N329" s="191"/>
      <c r="O329" s="187"/>
      <c r="P329" s="191"/>
      <c r="Q329" s="191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238"/>
      <c r="AN329" s="238"/>
      <c r="AO329" s="238"/>
      <c r="AP329" s="238"/>
      <c r="AQ329" s="238"/>
      <c r="AR329" s="238"/>
      <c r="AS329" s="238"/>
      <c r="AT329" s="238"/>
      <c r="AU329" s="238"/>
      <c r="AV329" s="238"/>
      <c r="AX329" s="125">
        <f t="shared" si="127"/>
        <v>97</v>
      </c>
      <c r="AY329" s="125">
        <f t="shared" si="128"/>
        <v>0</v>
      </c>
      <c r="AZ329" s="115"/>
      <c r="BA329" s="116"/>
      <c r="BB329" s="117"/>
      <c r="BC329" s="118"/>
      <c r="BD329" s="119"/>
      <c r="BE329" s="120"/>
      <c r="BF329" s="115"/>
      <c r="BG329" s="116"/>
      <c r="BH329" s="117"/>
      <c r="BI329" s="118"/>
      <c r="BJ329" s="119"/>
      <c r="BK329" s="120"/>
    </row>
    <row r="330" spans="1:63">
      <c r="A330" s="133" t="s">
        <v>5</v>
      </c>
      <c r="B330" s="135" t="s">
        <v>284</v>
      </c>
      <c r="C330" s="218" t="s">
        <v>450</v>
      </c>
      <c r="D330" s="114"/>
      <c r="E330" s="144"/>
      <c r="F330" s="144"/>
      <c r="G330" s="148">
        <v>36</v>
      </c>
      <c r="H330" s="148"/>
      <c r="I330" s="125">
        <f t="shared" si="125"/>
        <v>36</v>
      </c>
      <c r="J330" s="136">
        <v>36</v>
      </c>
      <c r="K330" s="125">
        <f t="shared" si="126"/>
        <v>0</v>
      </c>
      <c r="L330" s="191"/>
      <c r="M330" s="191"/>
      <c r="N330" s="191"/>
      <c r="O330" s="187"/>
      <c r="P330" s="191"/>
      <c r="Q330" s="191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238"/>
      <c r="AN330" s="238"/>
      <c r="AO330" s="238"/>
      <c r="AP330" s="238"/>
      <c r="AQ330" s="238"/>
      <c r="AR330" s="238"/>
      <c r="AS330" s="238"/>
      <c r="AT330" s="238"/>
      <c r="AU330" s="238"/>
      <c r="AV330" s="238"/>
      <c r="AX330" s="125">
        <f t="shared" si="127"/>
        <v>36</v>
      </c>
      <c r="AY330" s="125">
        <f t="shared" si="128"/>
        <v>0</v>
      </c>
      <c r="AZ330" s="115"/>
      <c r="BA330" s="116"/>
      <c r="BB330" s="117"/>
      <c r="BC330" s="118"/>
      <c r="BD330" s="119"/>
      <c r="BE330" s="120"/>
      <c r="BF330" s="115"/>
      <c r="BG330" s="116"/>
      <c r="BH330" s="117"/>
      <c r="BI330" s="118"/>
      <c r="BJ330" s="119"/>
      <c r="BK330" s="120"/>
    </row>
    <row r="331" spans="1:63">
      <c r="A331" s="133" t="s">
        <v>5</v>
      </c>
      <c r="B331" s="135" t="s">
        <v>285</v>
      </c>
      <c r="C331" s="218" t="s">
        <v>450</v>
      </c>
      <c r="D331" s="114"/>
      <c r="E331" s="144"/>
      <c r="F331" s="144"/>
      <c r="G331" s="148">
        <v>8</v>
      </c>
      <c r="H331" s="148"/>
      <c r="I331" s="125">
        <f t="shared" si="125"/>
        <v>8</v>
      </c>
      <c r="J331" s="136">
        <v>8</v>
      </c>
      <c r="K331" s="125">
        <f t="shared" si="126"/>
        <v>0</v>
      </c>
      <c r="L331" s="191"/>
      <c r="M331" s="191"/>
      <c r="N331" s="191"/>
      <c r="O331" s="187"/>
      <c r="P331" s="191"/>
      <c r="Q331" s="191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238"/>
      <c r="AN331" s="238"/>
      <c r="AO331" s="238"/>
      <c r="AP331" s="238"/>
      <c r="AQ331" s="238"/>
      <c r="AR331" s="238"/>
      <c r="AS331" s="238"/>
      <c r="AT331" s="238"/>
      <c r="AU331" s="238"/>
      <c r="AV331" s="238"/>
      <c r="AX331" s="125">
        <f t="shared" si="127"/>
        <v>8</v>
      </c>
      <c r="AY331" s="125">
        <f t="shared" si="128"/>
        <v>0</v>
      </c>
      <c r="AZ331" s="115"/>
      <c r="BA331" s="116"/>
      <c r="BB331" s="117"/>
      <c r="BC331" s="118"/>
      <c r="BD331" s="119"/>
      <c r="BE331" s="120"/>
      <c r="BF331" s="115"/>
      <c r="BG331" s="116"/>
      <c r="BH331" s="117"/>
      <c r="BI331" s="118"/>
      <c r="BJ331" s="119"/>
      <c r="BK331" s="120"/>
    </row>
    <row r="332" spans="1:63">
      <c r="A332" s="133" t="s">
        <v>5</v>
      </c>
      <c r="B332" s="135" t="s">
        <v>286</v>
      </c>
      <c r="C332" s="218" t="s">
        <v>450</v>
      </c>
      <c r="D332" s="114"/>
      <c r="E332" s="144"/>
      <c r="F332" s="144"/>
      <c r="G332" s="148">
        <v>1</v>
      </c>
      <c r="H332" s="148"/>
      <c r="I332" s="125">
        <f t="shared" si="125"/>
        <v>1</v>
      </c>
      <c r="J332" s="136">
        <v>1</v>
      </c>
      <c r="K332" s="125">
        <f t="shared" si="126"/>
        <v>0</v>
      </c>
      <c r="L332" s="191"/>
      <c r="M332" s="191"/>
      <c r="N332" s="191"/>
      <c r="O332" s="187"/>
      <c r="P332" s="191"/>
      <c r="Q332" s="191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238"/>
      <c r="AN332" s="238"/>
      <c r="AO332" s="238"/>
      <c r="AP332" s="238"/>
      <c r="AQ332" s="238"/>
      <c r="AR332" s="238"/>
      <c r="AS332" s="238"/>
      <c r="AT332" s="238"/>
      <c r="AU332" s="238"/>
      <c r="AV332" s="238"/>
      <c r="AX332" s="125">
        <f t="shared" si="127"/>
        <v>1</v>
      </c>
      <c r="AY332" s="125">
        <f t="shared" si="128"/>
        <v>0</v>
      </c>
      <c r="AZ332" s="115"/>
      <c r="BA332" s="116"/>
      <c r="BB332" s="117"/>
      <c r="BC332" s="118"/>
      <c r="BD332" s="119"/>
      <c r="BE332" s="120"/>
      <c r="BF332" s="115"/>
      <c r="BG332" s="116"/>
      <c r="BH332" s="117"/>
      <c r="BI332" s="118"/>
      <c r="BJ332" s="119"/>
      <c r="BK332" s="120"/>
    </row>
    <row r="333" spans="1:63">
      <c r="A333" s="133" t="s">
        <v>5</v>
      </c>
      <c r="B333" s="135" t="s">
        <v>287</v>
      </c>
      <c r="C333" s="218" t="s">
        <v>450</v>
      </c>
      <c r="D333" s="114"/>
      <c r="E333" s="144"/>
      <c r="F333" s="144"/>
      <c r="G333" s="148">
        <v>18</v>
      </c>
      <c r="H333" s="148"/>
      <c r="I333" s="125">
        <f t="shared" si="125"/>
        <v>18</v>
      </c>
      <c r="J333" s="136">
        <v>18</v>
      </c>
      <c r="K333" s="125">
        <f t="shared" si="126"/>
        <v>0</v>
      </c>
      <c r="L333" s="191"/>
      <c r="M333" s="191"/>
      <c r="N333" s="191"/>
      <c r="O333" s="187"/>
      <c r="P333" s="191"/>
      <c r="Q333" s="191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238"/>
      <c r="AN333" s="238"/>
      <c r="AO333" s="238"/>
      <c r="AP333" s="238"/>
      <c r="AQ333" s="238"/>
      <c r="AR333" s="238"/>
      <c r="AS333" s="238"/>
      <c r="AT333" s="238"/>
      <c r="AU333" s="238"/>
      <c r="AV333" s="238"/>
      <c r="AX333" s="125">
        <f t="shared" si="127"/>
        <v>18</v>
      </c>
      <c r="AY333" s="125">
        <f t="shared" si="128"/>
        <v>0</v>
      </c>
      <c r="AZ333" s="115"/>
      <c r="BA333" s="116"/>
      <c r="BB333" s="117"/>
      <c r="BC333" s="118"/>
      <c r="BD333" s="119"/>
      <c r="BE333" s="120"/>
      <c r="BF333" s="115"/>
      <c r="BG333" s="116"/>
      <c r="BH333" s="117"/>
      <c r="BI333" s="118"/>
      <c r="BJ333" s="119"/>
      <c r="BK333" s="120"/>
    </row>
    <row r="334" spans="1:63">
      <c r="A334" s="133" t="s">
        <v>5</v>
      </c>
      <c r="B334" s="199" t="s">
        <v>379</v>
      </c>
      <c r="C334" s="218" t="s">
        <v>449</v>
      </c>
      <c r="D334" s="114"/>
      <c r="E334" s="144"/>
      <c r="F334" s="144"/>
      <c r="G334" s="148"/>
      <c r="H334" s="148">
        <v>2</v>
      </c>
      <c r="I334" s="125">
        <f t="shared" si="125"/>
        <v>2</v>
      </c>
      <c r="J334" s="159">
        <v>1</v>
      </c>
      <c r="K334" s="125">
        <f t="shared" si="126"/>
        <v>1</v>
      </c>
      <c r="L334" s="191"/>
      <c r="M334" s="191"/>
      <c r="N334" s="191"/>
      <c r="O334" s="187"/>
      <c r="P334" s="191"/>
      <c r="Q334" s="191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239"/>
      <c r="AN334" s="239"/>
      <c r="AO334" s="239"/>
      <c r="AP334" s="239"/>
      <c r="AQ334" s="239"/>
      <c r="AR334" s="239"/>
      <c r="AS334" s="239"/>
      <c r="AT334" s="239"/>
      <c r="AU334" s="239"/>
      <c r="AV334" s="239"/>
      <c r="AX334" s="125">
        <f t="shared" si="127"/>
        <v>2</v>
      </c>
      <c r="AY334" s="196">
        <f t="shared" si="128"/>
        <v>-1</v>
      </c>
      <c r="AZ334" s="115"/>
      <c r="BA334" s="116"/>
      <c r="BB334" s="117"/>
      <c r="BC334" s="118"/>
      <c r="BD334" s="119"/>
      <c r="BE334" s="120"/>
      <c r="BF334" s="115"/>
      <c r="BG334" s="116"/>
      <c r="BH334" s="117"/>
      <c r="BI334" s="118"/>
      <c r="BJ334" s="119"/>
      <c r="BK334" s="120"/>
    </row>
    <row r="335" spans="1:63">
      <c r="A335" s="133" t="s">
        <v>5</v>
      </c>
      <c r="B335" s="135" t="s">
        <v>361</v>
      </c>
      <c r="C335" s="218" t="s">
        <v>449</v>
      </c>
      <c r="D335" s="114"/>
      <c r="E335" s="144"/>
      <c r="F335" s="144">
        <v>5</v>
      </c>
      <c r="G335" s="148"/>
      <c r="H335" s="148"/>
      <c r="I335" s="125">
        <f t="shared" si="125"/>
        <v>5</v>
      </c>
      <c r="J335" s="136">
        <v>5</v>
      </c>
      <c r="K335" s="125">
        <f t="shared" si="126"/>
        <v>0</v>
      </c>
      <c r="L335" s="191"/>
      <c r="M335" s="191"/>
      <c r="N335" s="191"/>
      <c r="O335" s="187"/>
      <c r="P335" s="191"/>
      <c r="Q335" s="191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238"/>
      <c r="AN335" s="238"/>
      <c r="AO335" s="238"/>
      <c r="AP335" s="238"/>
      <c r="AQ335" s="238"/>
      <c r="AR335" s="238"/>
      <c r="AS335" s="238"/>
      <c r="AT335" s="238"/>
      <c r="AU335" s="238"/>
      <c r="AV335" s="238"/>
      <c r="AX335" s="125">
        <f t="shared" si="127"/>
        <v>5</v>
      </c>
      <c r="AY335" s="125">
        <f t="shared" si="128"/>
        <v>0</v>
      </c>
      <c r="AZ335" s="115"/>
      <c r="BA335" s="116"/>
      <c r="BB335" s="117"/>
      <c r="BC335" s="118"/>
      <c r="BD335" s="119"/>
      <c r="BE335" s="120"/>
      <c r="BF335" s="115"/>
      <c r="BG335" s="116"/>
      <c r="BH335" s="117"/>
      <c r="BI335" s="118"/>
      <c r="BJ335" s="119"/>
      <c r="BK335" s="120"/>
    </row>
    <row r="336" spans="1:63">
      <c r="A336" s="133" t="s">
        <v>5</v>
      </c>
      <c r="B336" s="135" t="s">
        <v>288</v>
      </c>
      <c r="C336" s="218" t="s">
        <v>450</v>
      </c>
      <c r="D336" s="114"/>
      <c r="E336" s="144"/>
      <c r="F336" s="144"/>
      <c r="G336" s="148">
        <v>25</v>
      </c>
      <c r="H336" s="148"/>
      <c r="I336" s="125">
        <f t="shared" si="125"/>
        <v>25</v>
      </c>
      <c r="J336" s="136">
        <v>25</v>
      </c>
      <c r="K336" s="125">
        <f t="shared" si="126"/>
        <v>0</v>
      </c>
      <c r="L336" s="191"/>
      <c r="M336" s="191"/>
      <c r="N336" s="191"/>
      <c r="O336" s="187"/>
      <c r="P336" s="191"/>
      <c r="Q336" s="191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238"/>
      <c r="AN336" s="238"/>
      <c r="AO336" s="238"/>
      <c r="AP336" s="238"/>
      <c r="AQ336" s="238"/>
      <c r="AR336" s="238"/>
      <c r="AS336" s="238"/>
      <c r="AT336" s="238"/>
      <c r="AU336" s="238"/>
      <c r="AV336" s="238"/>
      <c r="AX336" s="125">
        <f t="shared" si="127"/>
        <v>25</v>
      </c>
      <c r="AY336" s="125">
        <f t="shared" si="128"/>
        <v>0</v>
      </c>
      <c r="AZ336" s="115"/>
      <c r="BA336" s="116"/>
      <c r="BB336" s="117"/>
      <c r="BC336" s="118"/>
      <c r="BD336" s="119"/>
      <c r="BE336" s="120"/>
      <c r="BF336" s="115"/>
      <c r="BG336" s="116"/>
      <c r="BH336" s="117"/>
      <c r="BI336" s="118"/>
      <c r="BJ336" s="119"/>
      <c r="BK336" s="120"/>
    </row>
    <row r="337" spans="1:63">
      <c r="A337" s="133" t="s">
        <v>5</v>
      </c>
      <c r="B337" s="135" t="s">
        <v>381</v>
      </c>
      <c r="C337" s="218" t="s">
        <v>450</v>
      </c>
      <c r="D337" s="114"/>
      <c r="E337" s="144"/>
      <c r="F337" s="144"/>
      <c r="G337" s="148"/>
      <c r="H337" s="148"/>
      <c r="I337" s="125">
        <f t="shared" si="125"/>
        <v>0</v>
      </c>
      <c r="J337" s="136"/>
      <c r="K337" s="125">
        <f t="shared" si="126"/>
        <v>0</v>
      </c>
      <c r="L337" s="191"/>
      <c r="M337" s="191"/>
      <c r="N337" s="191"/>
      <c r="O337" s="187"/>
      <c r="P337" s="191"/>
      <c r="Q337" s="191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238"/>
      <c r="AN337" s="238"/>
      <c r="AO337" s="238"/>
      <c r="AP337" s="238"/>
      <c r="AQ337" s="238"/>
      <c r="AR337" s="238"/>
      <c r="AS337" s="238"/>
      <c r="AT337" s="238"/>
      <c r="AU337" s="238"/>
      <c r="AV337" s="238"/>
      <c r="AX337" s="125">
        <f t="shared" si="127"/>
        <v>0</v>
      </c>
      <c r="AY337" s="125">
        <f t="shared" si="128"/>
        <v>0</v>
      </c>
      <c r="AZ337" s="115"/>
      <c r="BA337" s="116"/>
      <c r="BB337" s="117"/>
      <c r="BC337" s="118"/>
      <c r="BD337" s="119"/>
      <c r="BE337" s="120"/>
      <c r="BF337" s="115"/>
      <c r="BG337" s="116"/>
      <c r="BH337" s="117"/>
      <c r="BI337" s="118"/>
      <c r="BJ337" s="119"/>
      <c r="BK337" s="120"/>
    </row>
    <row r="338" spans="1:63" ht="15.75" thickBot="1">
      <c r="A338" s="108"/>
      <c r="B338" s="111" t="s">
        <v>216</v>
      </c>
      <c r="C338" s="220"/>
      <c r="D338" s="108"/>
      <c r="E338" s="154"/>
      <c r="F338" s="154"/>
      <c r="G338" s="150"/>
      <c r="H338" s="150"/>
      <c r="I338" s="125">
        <f t="shared" si="125"/>
        <v>0</v>
      </c>
      <c r="J338" s="149"/>
      <c r="K338" s="125">
        <f t="shared" si="126"/>
        <v>0</v>
      </c>
      <c r="L338" s="191"/>
      <c r="M338" s="191"/>
      <c r="N338" s="191"/>
      <c r="O338" s="187"/>
      <c r="P338" s="191"/>
      <c r="Q338" s="191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236"/>
      <c r="AN338" s="236"/>
      <c r="AO338" s="236"/>
      <c r="AP338" s="236"/>
      <c r="AQ338" s="236"/>
      <c r="AR338" s="236"/>
      <c r="AS338" s="236"/>
      <c r="AT338" s="236"/>
      <c r="AU338" s="236"/>
      <c r="AV338" s="236"/>
      <c r="AX338" s="125">
        <f t="shared" si="127"/>
        <v>0</v>
      </c>
      <c r="AY338" s="125">
        <f t="shared" si="128"/>
        <v>0</v>
      </c>
    </row>
    <row r="339" spans="1:63" ht="15.75" thickBot="1">
      <c r="A339" s="46" t="s">
        <v>35</v>
      </c>
      <c r="B339" s="52" t="s">
        <v>214</v>
      </c>
      <c r="C339" s="214"/>
      <c r="D339" s="6"/>
      <c r="E339" s="126">
        <v>0</v>
      </c>
      <c r="F339" s="126"/>
      <c r="G339" s="72"/>
      <c r="H339" s="72"/>
      <c r="I339" s="125">
        <f t="shared" si="125"/>
        <v>0</v>
      </c>
      <c r="J339" s="79">
        <v>0</v>
      </c>
      <c r="K339" s="125">
        <f t="shared" si="126"/>
        <v>0</v>
      </c>
      <c r="L339" s="190"/>
      <c r="M339" s="190"/>
      <c r="N339" s="190"/>
      <c r="O339" s="186"/>
      <c r="P339" s="190"/>
      <c r="Q339" s="190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232"/>
      <c r="AN339" s="232"/>
      <c r="AO339" s="232"/>
      <c r="AP339" s="232"/>
      <c r="AQ339" s="232"/>
      <c r="AR339" s="232"/>
      <c r="AS339" s="232"/>
      <c r="AT339" s="232"/>
      <c r="AU339" s="232"/>
      <c r="AV339" s="232"/>
      <c r="AX339" s="125">
        <f t="shared" si="127"/>
        <v>0</v>
      </c>
      <c r="AY339" s="125">
        <f t="shared" si="128"/>
        <v>0</v>
      </c>
      <c r="AZ339" s="9">
        <v>35.601249999999993</v>
      </c>
      <c r="BA339" s="15">
        <f t="shared" ref="BA339:BA375" si="129">AZ339*1.05</f>
        <v>37.381312499999993</v>
      </c>
      <c r="BB339" s="21">
        <f t="shared" si="114"/>
        <v>39.161374999999992</v>
      </c>
      <c r="BC339" s="27">
        <f t="shared" si="115"/>
        <v>40.941437499999992</v>
      </c>
      <c r="BD339" s="33">
        <f t="shared" si="116"/>
        <v>42.721499999999992</v>
      </c>
      <c r="BE339" s="39">
        <f t="shared" ref="BE339:BE349" si="130">BC339*1.25</f>
        <v>51.176796874999994</v>
      </c>
      <c r="BF339" s="9">
        <f t="shared" si="118"/>
        <v>0</v>
      </c>
      <c r="BG339" s="15">
        <f t="shared" si="119"/>
        <v>0</v>
      </c>
      <c r="BH339" s="21">
        <f t="shared" si="120"/>
        <v>0</v>
      </c>
      <c r="BI339" s="27">
        <f t="shared" si="121"/>
        <v>0</v>
      </c>
      <c r="BJ339" s="33">
        <f t="shared" si="122"/>
        <v>0</v>
      </c>
      <c r="BK339" s="39">
        <f>BE339*D339</f>
        <v>0</v>
      </c>
    </row>
    <row r="340" spans="1:63" ht="15.75" thickBot="1">
      <c r="A340" s="46" t="s">
        <v>35</v>
      </c>
      <c r="B340" s="197" t="s">
        <v>62</v>
      </c>
      <c r="C340" s="208" t="s">
        <v>451</v>
      </c>
      <c r="D340" s="6"/>
      <c r="E340" s="126">
        <v>20</v>
      </c>
      <c r="F340" s="126"/>
      <c r="G340" s="72"/>
      <c r="H340" s="72"/>
      <c r="I340" s="125">
        <f t="shared" si="125"/>
        <v>20</v>
      </c>
      <c r="J340" s="91">
        <v>19</v>
      </c>
      <c r="K340" s="125">
        <f t="shared" si="126"/>
        <v>1</v>
      </c>
      <c r="L340" s="190"/>
      <c r="M340" s="190"/>
      <c r="N340" s="190"/>
      <c r="O340" s="186"/>
      <c r="P340" s="190"/>
      <c r="Q340" s="190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1"/>
      <c r="AL340" s="91"/>
      <c r="AM340" s="229"/>
      <c r="AN340" s="229"/>
      <c r="AO340" s="229"/>
      <c r="AP340" s="229"/>
      <c r="AQ340" s="229"/>
      <c r="AR340" s="229"/>
      <c r="AS340" s="229"/>
      <c r="AT340" s="229"/>
      <c r="AU340" s="229"/>
      <c r="AV340" s="229"/>
      <c r="AX340" s="125">
        <f t="shared" si="127"/>
        <v>20</v>
      </c>
      <c r="AY340" s="196">
        <f t="shared" si="128"/>
        <v>-1</v>
      </c>
      <c r="AZ340" s="9">
        <v>35.743749999999999</v>
      </c>
      <c r="BA340" s="15">
        <f t="shared" si="129"/>
        <v>37.5309375</v>
      </c>
      <c r="BB340" s="21">
        <f t="shared" si="114"/>
        <v>39.318125000000002</v>
      </c>
      <c r="BC340" s="27">
        <f t="shared" si="115"/>
        <v>41.105312499999997</v>
      </c>
      <c r="BD340" s="33">
        <f t="shared" si="116"/>
        <v>42.892499999999998</v>
      </c>
      <c r="BE340" s="39">
        <f t="shared" si="130"/>
        <v>51.381640624999996</v>
      </c>
      <c r="BF340" s="9">
        <f t="shared" si="118"/>
        <v>0</v>
      </c>
      <c r="BG340" s="15">
        <f t="shared" si="119"/>
        <v>0</v>
      </c>
      <c r="BH340" s="21">
        <f t="shared" si="120"/>
        <v>0</v>
      </c>
      <c r="BI340" s="27">
        <f t="shared" si="121"/>
        <v>0</v>
      </c>
      <c r="BJ340" s="33">
        <f t="shared" si="122"/>
        <v>0</v>
      </c>
      <c r="BK340" s="39">
        <f>BE340*D340</f>
        <v>0</v>
      </c>
    </row>
    <row r="341" spans="1:63" ht="15.75" thickBot="1">
      <c r="A341" s="46" t="s">
        <v>35</v>
      </c>
      <c r="B341" s="197" t="s">
        <v>63</v>
      </c>
      <c r="C341" s="208" t="s">
        <v>451</v>
      </c>
      <c r="D341" s="6"/>
      <c r="E341" s="126">
        <v>25</v>
      </c>
      <c r="F341" s="126"/>
      <c r="G341" s="72"/>
      <c r="H341" s="72"/>
      <c r="I341" s="125">
        <f t="shared" si="125"/>
        <v>25</v>
      </c>
      <c r="J341" s="91">
        <v>20</v>
      </c>
      <c r="K341" s="125">
        <f t="shared" si="126"/>
        <v>5</v>
      </c>
      <c r="L341" s="190"/>
      <c r="M341" s="190"/>
      <c r="N341" s="190"/>
      <c r="O341" s="186"/>
      <c r="P341" s="190"/>
      <c r="Q341" s="190"/>
      <c r="R341" s="91"/>
      <c r="S341" s="91"/>
      <c r="T341" s="91"/>
      <c r="U341" s="91"/>
      <c r="V341" s="91"/>
      <c r="W341" s="91">
        <v>1</v>
      </c>
      <c r="X341" s="91">
        <v>1</v>
      </c>
      <c r="Y341" s="91"/>
      <c r="Z341" s="91"/>
      <c r="AA341" s="91"/>
      <c r="AB341" s="91"/>
      <c r="AC341" s="91"/>
      <c r="AD341" s="91">
        <v>1</v>
      </c>
      <c r="AE341" s="91">
        <v>1</v>
      </c>
      <c r="AF341" s="91"/>
      <c r="AG341" s="91"/>
      <c r="AH341" s="91"/>
      <c r="AI341" s="91"/>
      <c r="AJ341" s="91"/>
      <c r="AK341" s="91"/>
      <c r="AL341" s="91">
        <v>1</v>
      </c>
      <c r="AM341" s="229"/>
      <c r="AN341" s="229"/>
      <c r="AO341" s="229"/>
      <c r="AP341" s="229"/>
      <c r="AQ341" s="229"/>
      <c r="AR341" s="229"/>
      <c r="AS341" s="229"/>
      <c r="AT341" s="229"/>
      <c r="AU341" s="229"/>
      <c r="AV341" s="229"/>
      <c r="AX341" s="125">
        <f t="shared" si="127"/>
        <v>20</v>
      </c>
      <c r="AY341" s="196">
        <f t="shared" si="128"/>
        <v>0</v>
      </c>
      <c r="AZ341" s="9">
        <v>11.114999999999998</v>
      </c>
      <c r="BA341" s="15">
        <f t="shared" si="129"/>
        <v>11.670749999999998</v>
      </c>
      <c r="BB341" s="21">
        <f t="shared" si="114"/>
        <v>12.2265</v>
      </c>
      <c r="BC341" s="27">
        <f t="shared" si="115"/>
        <v>12.782249999999998</v>
      </c>
      <c r="BD341" s="33">
        <f t="shared" si="116"/>
        <v>13.337999999999997</v>
      </c>
      <c r="BE341" s="39">
        <f t="shared" si="130"/>
        <v>15.977812499999997</v>
      </c>
      <c r="BF341" s="9">
        <f t="shared" si="118"/>
        <v>0</v>
      </c>
      <c r="BG341" s="15">
        <f t="shared" si="119"/>
        <v>0</v>
      </c>
      <c r="BH341" s="21">
        <f t="shared" si="120"/>
        <v>0</v>
      </c>
      <c r="BI341" s="27">
        <f t="shared" si="121"/>
        <v>0</v>
      </c>
      <c r="BJ341" s="33">
        <f t="shared" si="122"/>
        <v>0</v>
      </c>
      <c r="BK341" s="39">
        <f>BE341*D341</f>
        <v>0</v>
      </c>
    </row>
    <row r="342" spans="1:63" ht="15.75" thickBot="1">
      <c r="A342" s="46" t="s">
        <v>35</v>
      </c>
      <c r="B342" s="54" t="s">
        <v>64</v>
      </c>
      <c r="C342" s="208" t="s">
        <v>451</v>
      </c>
      <c r="D342" s="6"/>
      <c r="E342" s="127">
        <v>20</v>
      </c>
      <c r="F342" s="127"/>
      <c r="G342" s="72"/>
      <c r="H342" s="72"/>
      <c r="I342" s="125">
        <f t="shared" si="125"/>
        <v>20</v>
      </c>
      <c r="J342" s="91">
        <v>20</v>
      </c>
      <c r="K342" s="125">
        <f t="shared" si="126"/>
        <v>0</v>
      </c>
      <c r="L342" s="190"/>
      <c r="M342" s="190"/>
      <c r="N342" s="190"/>
      <c r="O342" s="186"/>
      <c r="P342" s="190"/>
      <c r="Q342" s="190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229"/>
      <c r="AN342" s="229"/>
      <c r="AO342" s="229"/>
      <c r="AP342" s="229"/>
      <c r="AQ342" s="229"/>
      <c r="AR342" s="229"/>
      <c r="AS342" s="229"/>
      <c r="AT342" s="229"/>
      <c r="AU342" s="229"/>
      <c r="AV342" s="229"/>
      <c r="AX342" s="125">
        <f t="shared" si="127"/>
        <v>20</v>
      </c>
      <c r="AY342" s="125">
        <f t="shared" si="128"/>
        <v>0</v>
      </c>
      <c r="AZ342" s="9">
        <v>11.114999999999998</v>
      </c>
      <c r="BA342" s="15">
        <f t="shared" si="129"/>
        <v>11.670749999999998</v>
      </c>
      <c r="BB342" s="21">
        <f t="shared" si="114"/>
        <v>12.2265</v>
      </c>
      <c r="BC342" s="27">
        <f t="shared" si="115"/>
        <v>12.782249999999998</v>
      </c>
      <c r="BD342" s="33">
        <f t="shared" si="116"/>
        <v>13.337999999999997</v>
      </c>
      <c r="BE342" s="39">
        <f t="shared" si="130"/>
        <v>15.977812499999997</v>
      </c>
      <c r="BF342" s="9">
        <f t="shared" si="118"/>
        <v>0</v>
      </c>
      <c r="BG342" s="15">
        <f t="shared" si="119"/>
        <v>0</v>
      </c>
      <c r="BH342" s="21">
        <f t="shared" si="120"/>
        <v>0</v>
      </c>
      <c r="BI342" s="27">
        <f t="shared" si="121"/>
        <v>0</v>
      </c>
      <c r="BJ342" s="33">
        <f t="shared" si="122"/>
        <v>0</v>
      </c>
      <c r="BK342" s="39">
        <f>BE342*D342</f>
        <v>0</v>
      </c>
    </row>
    <row r="343" spans="1:63" ht="18" customHeight="1" thickBot="1">
      <c r="A343" s="1" t="s">
        <v>5</v>
      </c>
      <c r="B343" s="54" t="s">
        <v>215</v>
      </c>
      <c r="C343" s="208" t="s">
        <v>451</v>
      </c>
      <c r="D343" s="6"/>
      <c r="E343" s="126"/>
      <c r="F343" s="126"/>
      <c r="G343" s="72">
        <v>9</v>
      </c>
      <c r="H343" s="72"/>
      <c r="I343" s="125">
        <f t="shared" si="125"/>
        <v>9</v>
      </c>
      <c r="J343" s="91">
        <v>9</v>
      </c>
      <c r="K343" s="125">
        <f t="shared" si="126"/>
        <v>0</v>
      </c>
      <c r="L343" s="190"/>
      <c r="M343" s="190"/>
      <c r="N343" s="190"/>
      <c r="O343" s="186"/>
      <c r="P343" s="190"/>
      <c r="Q343" s="190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229"/>
      <c r="AN343" s="229"/>
      <c r="AO343" s="229"/>
      <c r="AP343" s="229"/>
      <c r="AQ343" s="229"/>
      <c r="AR343" s="229"/>
      <c r="AS343" s="229"/>
      <c r="AT343" s="229"/>
      <c r="AU343" s="229"/>
      <c r="AV343" s="229"/>
      <c r="AX343" s="125">
        <f t="shared" si="127"/>
        <v>9</v>
      </c>
      <c r="AY343" s="125">
        <f t="shared" si="128"/>
        <v>0</v>
      </c>
      <c r="AZ343" s="9">
        <v>15</v>
      </c>
      <c r="BA343" s="15">
        <f>AZ343*1.05</f>
        <v>15.75</v>
      </c>
      <c r="BB343" s="21">
        <f>AZ343*1.1</f>
        <v>16.5</v>
      </c>
      <c r="BC343" s="27">
        <f>AZ343*1.15</f>
        <v>17.25</v>
      </c>
      <c r="BD343" s="33">
        <f>AZ343*1.2</f>
        <v>18</v>
      </c>
      <c r="BE343" s="39">
        <f>BC343*1.25</f>
        <v>21.5625</v>
      </c>
      <c r="BF343" s="9">
        <f>$D343*AZ343</f>
        <v>0</v>
      </c>
      <c r="BG343" s="15">
        <f>$D343*BA343</f>
        <v>0</v>
      </c>
      <c r="BH343" s="21">
        <f>$D343*BB343</f>
        <v>0</v>
      </c>
      <c r="BI343" s="27">
        <f>$D343*BC343</f>
        <v>0</v>
      </c>
      <c r="BJ343" s="33">
        <f>$D343*BD343</f>
        <v>0</v>
      </c>
      <c r="BK343" s="39">
        <f>BE343*D343</f>
        <v>0</v>
      </c>
    </row>
    <row r="344" spans="1:63" ht="15.75" thickBot="1">
      <c r="A344" s="108"/>
      <c r="B344" s="109" t="s">
        <v>220</v>
      </c>
      <c r="C344" s="220"/>
      <c r="D344" s="108"/>
      <c r="E344" s="154"/>
      <c r="F344" s="154"/>
      <c r="G344" s="150"/>
      <c r="H344" s="150"/>
      <c r="I344" s="125">
        <f t="shared" si="125"/>
        <v>0</v>
      </c>
      <c r="J344" s="149"/>
      <c r="K344" s="125">
        <f t="shared" si="126"/>
        <v>0</v>
      </c>
      <c r="L344" s="191"/>
      <c r="M344" s="191"/>
      <c r="N344" s="191"/>
      <c r="O344" s="187"/>
      <c r="P344" s="191"/>
      <c r="Q344" s="191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236"/>
      <c r="AN344" s="236"/>
      <c r="AO344" s="236"/>
      <c r="AP344" s="236"/>
      <c r="AQ344" s="236"/>
      <c r="AR344" s="236"/>
      <c r="AS344" s="236"/>
      <c r="AT344" s="236"/>
      <c r="AU344" s="236"/>
      <c r="AV344" s="236"/>
      <c r="AX344" s="125">
        <f t="shared" si="127"/>
        <v>0</v>
      </c>
      <c r="AY344" s="125">
        <f t="shared" si="128"/>
        <v>0</v>
      </c>
    </row>
    <row r="345" spans="1:63" ht="15.75" thickBot="1">
      <c r="A345" s="46" t="s">
        <v>35</v>
      </c>
      <c r="B345" s="195" t="s">
        <v>225</v>
      </c>
      <c r="C345" s="208" t="s">
        <v>449</v>
      </c>
      <c r="D345" s="6"/>
      <c r="E345" s="126">
        <v>72</v>
      </c>
      <c r="F345" s="126"/>
      <c r="G345" s="72"/>
      <c r="H345" s="72"/>
      <c r="I345" s="125">
        <f t="shared" si="125"/>
        <v>72</v>
      </c>
      <c r="J345" s="91">
        <v>66</v>
      </c>
      <c r="K345" s="125">
        <f t="shared" si="126"/>
        <v>6</v>
      </c>
      <c r="L345" s="190"/>
      <c r="M345" s="190">
        <v>1</v>
      </c>
      <c r="N345" s="190"/>
      <c r="O345" s="186"/>
      <c r="P345" s="190"/>
      <c r="Q345" s="190">
        <v>1</v>
      </c>
      <c r="R345" s="91"/>
      <c r="S345" s="91"/>
      <c r="T345" s="91"/>
      <c r="U345" s="91"/>
      <c r="V345" s="91"/>
      <c r="W345" s="91">
        <v>1</v>
      </c>
      <c r="X345" s="91"/>
      <c r="Y345" s="91"/>
      <c r="Z345" s="91"/>
      <c r="AA345" s="91"/>
      <c r="AB345" s="91"/>
      <c r="AC345" s="91"/>
      <c r="AD345" s="91"/>
      <c r="AE345" s="91"/>
      <c r="AF345" s="91"/>
      <c r="AG345" s="91">
        <v>3</v>
      </c>
      <c r="AH345" s="91"/>
      <c r="AI345" s="91"/>
      <c r="AJ345" s="91"/>
      <c r="AK345" s="91"/>
      <c r="AL345" s="91"/>
      <c r="AM345" s="229"/>
      <c r="AN345" s="229"/>
      <c r="AO345" s="229"/>
      <c r="AP345" s="229"/>
      <c r="AQ345" s="229"/>
      <c r="AR345" s="229"/>
      <c r="AS345" s="229">
        <v>1</v>
      </c>
      <c r="AT345" s="229"/>
      <c r="AU345" s="229"/>
      <c r="AV345" s="229"/>
      <c r="AX345" s="125">
        <f t="shared" si="127"/>
        <v>65</v>
      </c>
      <c r="AY345" s="196">
        <f t="shared" si="128"/>
        <v>1</v>
      </c>
      <c r="AZ345" s="9">
        <v>47.2</v>
      </c>
      <c r="BA345" s="15">
        <f t="shared" si="129"/>
        <v>49.56</v>
      </c>
      <c r="BB345" s="21">
        <f t="shared" si="114"/>
        <v>51.920000000000009</v>
      </c>
      <c r="BC345" s="27">
        <f t="shared" si="115"/>
        <v>54.28</v>
      </c>
      <c r="BD345" s="33">
        <f t="shared" si="116"/>
        <v>56.64</v>
      </c>
      <c r="BE345" s="39">
        <f t="shared" si="130"/>
        <v>67.849999999999994</v>
      </c>
      <c r="BF345" s="9">
        <f t="shared" si="118"/>
        <v>0</v>
      </c>
      <c r="BG345" s="15">
        <f t="shared" si="119"/>
        <v>0</v>
      </c>
      <c r="BH345" s="21">
        <f t="shared" si="120"/>
        <v>0</v>
      </c>
      <c r="BI345" s="27">
        <f t="shared" si="121"/>
        <v>0</v>
      </c>
      <c r="BJ345" s="33">
        <f>$M345*BD345</f>
        <v>56.64</v>
      </c>
      <c r="BK345" s="39">
        <f t="shared" ref="BK345:BK354" si="131">BE345*D345</f>
        <v>0</v>
      </c>
    </row>
    <row r="346" spans="1:63" ht="15.75" thickBot="1">
      <c r="A346" s="46" t="s">
        <v>35</v>
      </c>
      <c r="B346" s="195" t="s">
        <v>227</v>
      </c>
      <c r="C346" s="208" t="s">
        <v>449</v>
      </c>
      <c r="D346" s="6"/>
      <c r="E346" s="126">
        <v>100</v>
      </c>
      <c r="F346" s="126"/>
      <c r="G346" s="72"/>
      <c r="H346" s="72"/>
      <c r="I346" s="125">
        <f t="shared" si="125"/>
        <v>100</v>
      </c>
      <c r="J346" s="91">
        <v>94</v>
      </c>
      <c r="K346" s="125">
        <f t="shared" si="126"/>
        <v>6</v>
      </c>
      <c r="L346" s="190"/>
      <c r="M346" s="190"/>
      <c r="N346" s="190"/>
      <c r="O346" s="186"/>
      <c r="P346" s="190"/>
      <c r="Q346" s="190">
        <v>1</v>
      </c>
      <c r="R346" s="91"/>
      <c r="S346" s="91"/>
      <c r="T346" s="91"/>
      <c r="U346" s="91"/>
      <c r="V346" s="91"/>
      <c r="W346" s="91">
        <v>1</v>
      </c>
      <c r="X346" s="91">
        <v>1</v>
      </c>
      <c r="Y346" s="91"/>
      <c r="Z346" s="91"/>
      <c r="AA346" s="91"/>
      <c r="AB346" s="91"/>
      <c r="AC346" s="91"/>
      <c r="AD346" s="91"/>
      <c r="AE346" s="91">
        <v>1</v>
      </c>
      <c r="AF346" s="91"/>
      <c r="AG346" s="91"/>
      <c r="AH346" s="91"/>
      <c r="AI346" s="91"/>
      <c r="AJ346" s="91"/>
      <c r="AK346" s="91"/>
      <c r="AL346" s="91"/>
      <c r="AM346" s="229"/>
      <c r="AN346" s="229"/>
      <c r="AO346" s="229"/>
      <c r="AP346" s="229"/>
      <c r="AQ346" s="229"/>
      <c r="AR346" s="229"/>
      <c r="AS346" s="229"/>
      <c r="AT346" s="229"/>
      <c r="AU346" s="229"/>
      <c r="AV346" s="229"/>
      <c r="AX346" s="125">
        <f t="shared" si="127"/>
        <v>96</v>
      </c>
      <c r="AY346" s="196">
        <f t="shared" si="128"/>
        <v>-2</v>
      </c>
      <c r="AZ346" s="9">
        <v>44.12</v>
      </c>
      <c r="BA346" s="15">
        <f t="shared" si="129"/>
        <v>46.326000000000001</v>
      </c>
      <c r="BB346" s="21">
        <f t="shared" si="114"/>
        <v>48.532000000000004</v>
      </c>
      <c r="BC346" s="27">
        <f t="shared" si="115"/>
        <v>50.737999999999992</v>
      </c>
      <c r="BD346" s="33">
        <f t="shared" si="116"/>
        <v>52.943999999999996</v>
      </c>
      <c r="BE346" s="39">
        <f t="shared" si="130"/>
        <v>63.422499999999992</v>
      </c>
      <c r="BF346" s="9">
        <f t="shared" si="118"/>
        <v>0</v>
      </c>
      <c r="BG346" s="15">
        <f t="shared" si="119"/>
        <v>0</v>
      </c>
      <c r="BH346" s="21">
        <f t="shared" si="120"/>
        <v>0</v>
      </c>
      <c r="BI346" s="27">
        <f t="shared" si="121"/>
        <v>0</v>
      </c>
      <c r="BJ346" s="33">
        <f t="shared" si="122"/>
        <v>0</v>
      </c>
      <c r="BK346" s="39">
        <f t="shared" si="131"/>
        <v>0</v>
      </c>
    </row>
    <row r="347" spans="1:63" ht="15.75" thickBot="1">
      <c r="A347" s="46" t="s">
        <v>35</v>
      </c>
      <c r="B347" s="51" t="s">
        <v>226</v>
      </c>
      <c r="C347" s="208" t="s">
        <v>449</v>
      </c>
      <c r="D347" s="6"/>
      <c r="E347" s="126">
        <v>20</v>
      </c>
      <c r="F347" s="126"/>
      <c r="G347" s="72"/>
      <c r="H347" s="72"/>
      <c r="I347" s="125">
        <f t="shared" si="125"/>
        <v>20</v>
      </c>
      <c r="J347" s="91">
        <v>19</v>
      </c>
      <c r="K347" s="125">
        <f t="shared" si="126"/>
        <v>1</v>
      </c>
      <c r="L347" s="190"/>
      <c r="M347" s="190"/>
      <c r="N347" s="190"/>
      <c r="O347" s="186"/>
      <c r="P347" s="190"/>
      <c r="Q347" s="190"/>
      <c r="R347" s="91"/>
      <c r="S347" s="91"/>
      <c r="T347" s="91"/>
      <c r="U347" s="91"/>
      <c r="V347" s="91"/>
      <c r="W347" s="91"/>
      <c r="X347" s="91"/>
      <c r="Y347" s="91"/>
      <c r="Z347" s="91">
        <v>1</v>
      </c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229"/>
      <c r="AN347" s="229"/>
      <c r="AO347" s="229"/>
      <c r="AP347" s="229"/>
      <c r="AQ347" s="229"/>
      <c r="AR347" s="229"/>
      <c r="AS347" s="229"/>
      <c r="AT347" s="229"/>
      <c r="AU347" s="229"/>
      <c r="AV347" s="229"/>
      <c r="AX347" s="125">
        <f t="shared" si="127"/>
        <v>19</v>
      </c>
      <c r="AY347" s="125">
        <f t="shared" si="128"/>
        <v>0</v>
      </c>
      <c r="AZ347" s="9">
        <v>63.8</v>
      </c>
      <c r="BA347" s="15">
        <f t="shared" si="129"/>
        <v>66.989999999999995</v>
      </c>
      <c r="BB347" s="21">
        <f t="shared" si="114"/>
        <v>70.180000000000007</v>
      </c>
      <c r="BC347" s="27">
        <f t="shared" si="115"/>
        <v>73.36999999999999</v>
      </c>
      <c r="BD347" s="33">
        <f t="shared" si="116"/>
        <v>76.559999999999988</v>
      </c>
      <c r="BE347" s="39">
        <f t="shared" si="130"/>
        <v>91.712499999999991</v>
      </c>
      <c r="BF347" s="9">
        <f t="shared" si="118"/>
        <v>0</v>
      </c>
      <c r="BG347" s="15">
        <f t="shared" si="119"/>
        <v>0</v>
      </c>
      <c r="BH347" s="21">
        <f t="shared" si="120"/>
        <v>0</v>
      </c>
      <c r="BI347" s="27">
        <f t="shared" si="121"/>
        <v>0</v>
      </c>
      <c r="BJ347" s="33">
        <f t="shared" si="122"/>
        <v>0</v>
      </c>
      <c r="BK347" s="39">
        <f t="shared" si="131"/>
        <v>0</v>
      </c>
    </row>
    <row r="348" spans="1:63" ht="15.75" thickBot="1">
      <c r="A348" s="46" t="s">
        <v>35</v>
      </c>
      <c r="B348" s="195" t="s">
        <v>382</v>
      </c>
      <c r="C348" s="208" t="s">
        <v>449</v>
      </c>
      <c r="D348" s="6"/>
      <c r="E348" s="126">
        <v>100</v>
      </c>
      <c r="F348" s="126"/>
      <c r="G348" s="72"/>
      <c r="H348" s="72"/>
      <c r="I348" s="125">
        <f t="shared" si="125"/>
        <v>100</v>
      </c>
      <c r="J348" s="91">
        <v>82</v>
      </c>
      <c r="K348" s="125">
        <v>18</v>
      </c>
      <c r="L348" s="190"/>
      <c r="M348" s="190"/>
      <c r="N348" s="190"/>
      <c r="O348" s="186"/>
      <c r="P348" s="190"/>
      <c r="Q348" s="190"/>
      <c r="R348" s="91"/>
      <c r="S348" s="91"/>
      <c r="T348" s="91"/>
      <c r="U348" s="91"/>
      <c r="V348" s="91"/>
      <c r="W348" s="91"/>
      <c r="X348" s="91">
        <v>2</v>
      </c>
      <c r="Y348" s="91"/>
      <c r="Z348" s="91"/>
      <c r="AA348" s="91"/>
      <c r="AB348" s="91"/>
      <c r="AC348" s="91"/>
      <c r="AD348" s="91"/>
      <c r="AE348" s="91">
        <v>1</v>
      </c>
      <c r="AF348" s="91"/>
      <c r="AG348" s="91"/>
      <c r="AH348" s="91"/>
      <c r="AI348" s="91"/>
      <c r="AJ348" s="91"/>
      <c r="AK348" s="91"/>
      <c r="AL348" s="91"/>
      <c r="AM348" s="229"/>
      <c r="AN348" s="229"/>
      <c r="AO348" s="229"/>
      <c r="AP348" s="229"/>
      <c r="AQ348" s="229"/>
      <c r="AR348" s="229"/>
      <c r="AS348" s="229"/>
      <c r="AT348" s="229"/>
      <c r="AU348" s="229"/>
      <c r="AV348" s="229"/>
      <c r="AX348" s="125">
        <f t="shared" si="127"/>
        <v>97</v>
      </c>
      <c r="AY348" s="196">
        <f t="shared" si="128"/>
        <v>-15</v>
      </c>
      <c r="AZ348" s="9">
        <v>19.7</v>
      </c>
      <c r="BA348" s="15">
        <f t="shared" si="129"/>
        <v>20.684999999999999</v>
      </c>
      <c r="BB348" s="21">
        <f t="shared" si="114"/>
        <v>21.67</v>
      </c>
      <c r="BC348" s="27">
        <f t="shared" si="115"/>
        <v>22.654999999999998</v>
      </c>
      <c r="BD348" s="33">
        <f t="shared" si="116"/>
        <v>23.639999999999997</v>
      </c>
      <c r="BE348" s="39">
        <f t="shared" si="130"/>
        <v>28.318749999999998</v>
      </c>
      <c r="BF348" s="9">
        <f t="shared" si="118"/>
        <v>0</v>
      </c>
      <c r="BG348" s="15">
        <f t="shared" si="119"/>
        <v>0</v>
      </c>
      <c r="BH348" s="21">
        <f t="shared" si="120"/>
        <v>0</v>
      </c>
      <c r="BI348" s="27">
        <f t="shared" si="121"/>
        <v>0</v>
      </c>
      <c r="BJ348" s="33">
        <f t="shared" si="122"/>
        <v>0</v>
      </c>
      <c r="BK348" s="39">
        <f t="shared" si="131"/>
        <v>0</v>
      </c>
    </row>
    <row r="349" spans="1:63" ht="15.75" thickBot="1">
      <c r="A349" s="46" t="s">
        <v>35</v>
      </c>
      <c r="B349" s="54" t="s">
        <v>65</v>
      </c>
      <c r="C349" s="208" t="s">
        <v>449</v>
      </c>
      <c r="D349" s="6"/>
      <c r="E349" s="126">
        <v>100</v>
      </c>
      <c r="F349" s="126"/>
      <c r="G349" s="72"/>
      <c r="H349" s="72"/>
      <c r="I349" s="125">
        <f t="shared" si="125"/>
        <v>100</v>
      </c>
      <c r="J349" s="91">
        <v>93</v>
      </c>
      <c r="K349" s="125">
        <f t="shared" si="126"/>
        <v>7</v>
      </c>
      <c r="L349" s="190"/>
      <c r="M349" s="190"/>
      <c r="N349" s="190"/>
      <c r="O349" s="186"/>
      <c r="P349" s="190"/>
      <c r="Q349" s="190"/>
      <c r="R349" s="91"/>
      <c r="S349" s="91"/>
      <c r="T349" s="91"/>
      <c r="U349" s="91"/>
      <c r="V349" s="91"/>
      <c r="W349" s="91"/>
      <c r="X349" s="91">
        <v>2</v>
      </c>
      <c r="Y349" s="91">
        <v>2</v>
      </c>
      <c r="Z349" s="91">
        <v>1</v>
      </c>
      <c r="AA349" s="91"/>
      <c r="AB349" s="91">
        <v>1</v>
      </c>
      <c r="AC349" s="91"/>
      <c r="AD349" s="91"/>
      <c r="AE349" s="91">
        <v>2</v>
      </c>
      <c r="AF349" s="91">
        <v>2</v>
      </c>
      <c r="AG349" s="91"/>
      <c r="AH349" s="91"/>
      <c r="AI349" s="91"/>
      <c r="AJ349" s="91"/>
      <c r="AK349" s="91"/>
      <c r="AL349" s="91"/>
      <c r="AM349" s="229"/>
      <c r="AN349" s="229"/>
      <c r="AO349" s="229">
        <v>1</v>
      </c>
      <c r="AP349" s="229"/>
      <c r="AQ349" s="229">
        <v>2</v>
      </c>
      <c r="AR349" s="229"/>
      <c r="AS349" s="229"/>
      <c r="AT349" s="229"/>
      <c r="AU349" s="229"/>
      <c r="AV349" s="229"/>
      <c r="AX349" s="125">
        <f t="shared" si="127"/>
        <v>87</v>
      </c>
      <c r="AY349" s="125">
        <f t="shared" si="128"/>
        <v>6</v>
      </c>
      <c r="AZ349" s="9">
        <v>9.8971</v>
      </c>
      <c r="BA349" s="15">
        <f t="shared" si="129"/>
        <v>10.391955000000001</v>
      </c>
      <c r="BB349" s="21">
        <f t="shared" si="114"/>
        <v>10.886810000000001</v>
      </c>
      <c r="BC349" s="27">
        <f t="shared" si="115"/>
        <v>11.381665</v>
      </c>
      <c r="BD349" s="33">
        <f t="shared" si="116"/>
        <v>11.876519999999999</v>
      </c>
      <c r="BE349" s="39">
        <f t="shared" si="130"/>
        <v>14.227081249999999</v>
      </c>
      <c r="BF349" s="9">
        <f t="shared" si="118"/>
        <v>0</v>
      </c>
      <c r="BG349" s="15">
        <f t="shared" si="119"/>
        <v>0</v>
      </c>
      <c r="BH349" s="21">
        <f t="shared" si="120"/>
        <v>0</v>
      </c>
      <c r="BI349" s="27">
        <f t="shared" si="121"/>
        <v>0</v>
      </c>
      <c r="BJ349" s="33">
        <f t="shared" si="122"/>
        <v>0</v>
      </c>
      <c r="BK349" s="39">
        <f t="shared" si="131"/>
        <v>0</v>
      </c>
    </row>
    <row r="350" spans="1:63" ht="15.75" thickBot="1">
      <c r="A350" s="1" t="s">
        <v>5</v>
      </c>
      <c r="B350" s="54" t="s">
        <v>218</v>
      </c>
      <c r="C350" s="208" t="s">
        <v>449</v>
      </c>
      <c r="D350" s="6"/>
      <c r="E350" s="126"/>
      <c r="F350" s="126"/>
      <c r="G350" s="72">
        <v>6</v>
      </c>
      <c r="H350" s="72"/>
      <c r="I350" s="125">
        <f t="shared" si="125"/>
        <v>6</v>
      </c>
      <c r="J350" s="91">
        <v>6</v>
      </c>
      <c r="K350" s="125">
        <f t="shared" si="126"/>
        <v>0</v>
      </c>
      <c r="L350" s="190"/>
      <c r="M350" s="190"/>
      <c r="N350" s="190"/>
      <c r="O350" s="186"/>
      <c r="P350" s="190"/>
      <c r="Q350" s="190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1"/>
      <c r="AL350" s="91"/>
      <c r="AM350" s="229"/>
      <c r="AN350" s="229"/>
      <c r="AO350" s="229"/>
      <c r="AP350" s="229"/>
      <c r="AQ350" s="229"/>
      <c r="AR350" s="229"/>
      <c r="AS350" s="229"/>
      <c r="AT350" s="229"/>
      <c r="AU350" s="229"/>
      <c r="AV350" s="229"/>
      <c r="AX350" s="125">
        <f t="shared" si="127"/>
        <v>6</v>
      </c>
      <c r="AY350" s="125">
        <f t="shared" si="128"/>
        <v>0</v>
      </c>
      <c r="AZ350" s="9">
        <v>51</v>
      </c>
      <c r="BA350" s="15">
        <f>AZ350*1.05</f>
        <v>53.550000000000004</v>
      </c>
      <c r="BB350" s="21">
        <f>AZ350*1.1</f>
        <v>56.1</v>
      </c>
      <c r="BC350" s="27">
        <f>AZ350*1.15</f>
        <v>58.65</v>
      </c>
      <c r="BD350" s="33">
        <f>AZ350*1.2</f>
        <v>61.199999999999996</v>
      </c>
      <c r="BE350" s="39">
        <f>BC350*1.25</f>
        <v>73.3125</v>
      </c>
      <c r="BF350" s="9">
        <f>$D350*AZ350</f>
        <v>0</v>
      </c>
      <c r="BG350" s="15">
        <f>$D350*BA350</f>
        <v>0</v>
      </c>
      <c r="BH350" s="21">
        <f>$D350*BB350</f>
        <v>0</v>
      </c>
      <c r="BI350" s="27">
        <f>$D350*BC350</f>
        <v>0</v>
      </c>
      <c r="BJ350" s="33">
        <f>$D350*BD350</f>
        <v>0</v>
      </c>
      <c r="BK350" s="39">
        <f t="shared" si="131"/>
        <v>0</v>
      </c>
    </row>
    <row r="351" spans="1:63" ht="15.75" thickBot="1">
      <c r="A351" s="1" t="s">
        <v>5</v>
      </c>
      <c r="B351" s="54" t="s">
        <v>221</v>
      </c>
      <c r="C351" s="208" t="s">
        <v>449</v>
      </c>
      <c r="D351" s="6"/>
      <c r="E351" s="126"/>
      <c r="F351" s="126"/>
      <c r="G351" s="72">
        <v>2</v>
      </c>
      <c r="H351" s="72"/>
      <c r="I351" s="125">
        <f t="shared" si="125"/>
        <v>2</v>
      </c>
      <c r="J351" s="91">
        <v>2</v>
      </c>
      <c r="K351" s="125">
        <f t="shared" si="126"/>
        <v>0</v>
      </c>
      <c r="L351" s="190"/>
      <c r="M351" s="190"/>
      <c r="N351" s="190"/>
      <c r="O351" s="186"/>
      <c r="P351" s="190"/>
      <c r="Q351" s="190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1"/>
      <c r="AL351" s="91"/>
      <c r="AM351" s="229"/>
      <c r="AN351" s="229"/>
      <c r="AO351" s="229"/>
      <c r="AP351" s="229"/>
      <c r="AQ351" s="229"/>
      <c r="AR351" s="229"/>
      <c r="AS351" s="229"/>
      <c r="AT351" s="229">
        <v>1</v>
      </c>
      <c r="AU351" s="229"/>
      <c r="AV351" s="229"/>
      <c r="AX351" s="125">
        <f t="shared" si="127"/>
        <v>1</v>
      </c>
      <c r="AY351" s="125">
        <f t="shared" si="128"/>
        <v>1</v>
      </c>
      <c r="AZ351" s="9">
        <v>9.5</v>
      </c>
      <c r="BA351" s="15">
        <f t="shared" si="129"/>
        <v>9.9749999999999996</v>
      </c>
      <c r="BB351" s="21">
        <f t="shared" ref="BB351:BB375" si="132">AZ351*1.1</f>
        <v>10.450000000000001</v>
      </c>
      <c r="BC351" s="27">
        <f t="shared" ref="BC351:BC375" si="133">AZ351*1.15</f>
        <v>10.924999999999999</v>
      </c>
      <c r="BD351" s="33">
        <f t="shared" ref="BD351:BD375" si="134">AZ351*1.2</f>
        <v>11.4</v>
      </c>
      <c r="BE351" s="39">
        <f t="shared" ref="BE351:BE375" si="135">BC351*1.25</f>
        <v>13.656249999999998</v>
      </c>
      <c r="BF351" s="9">
        <f t="shared" ref="BF351:BF375" si="136">$D351*AZ351</f>
        <v>0</v>
      </c>
      <c r="BG351" s="15">
        <f t="shared" ref="BG351:BG375" si="137">$D351*BA351</f>
        <v>0</v>
      </c>
      <c r="BH351" s="21">
        <f t="shared" ref="BH351:BH375" si="138">$D351*BB351</f>
        <v>0</v>
      </c>
      <c r="BI351" s="27">
        <f t="shared" ref="BI351:BI375" si="139">$D351*BC351</f>
        <v>0</v>
      </c>
      <c r="BJ351" s="33">
        <f t="shared" ref="BJ351:BJ375" si="140">$D351*BD351</f>
        <v>0</v>
      </c>
      <c r="BK351" s="39">
        <f t="shared" si="131"/>
        <v>0</v>
      </c>
    </row>
    <row r="352" spans="1:63" ht="15.75" thickBot="1">
      <c r="A352" s="1" t="s">
        <v>5</v>
      </c>
      <c r="B352" s="56" t="s">
        <v>222</v>
      </c>
      <c r="C352" s="214"/>
      <c r="D352" s="6"/>
      <c r="E352" s="126"/>
      <c r="F352" s="126"/>
      <c r="G352" s="72"/>
      <c r="H352" s="72"/>
      <c r="I352" s="125">
        <f t="shared" si="125"/>
        <v>0</v>
      </c>
      <c r="J352" s="79">
        <v>0</v>
      </c>
      <c r="K352" s="125">
        <f t="shared" si="126"/>
        <v>0</v>
      </c>
      <c r="L352" s="190"/>
      <c r="M352" s="190"/>
      <c r="N352" s="190"/>
      <c r="O352" s="186"/>
      <c r="P352" s="190"/>
      <c r="Q352" s="190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232"/>
      <c r="AN352" s="232"/>
      <c r="AO352" s="232"/>
      <c r="AP352" s="232"/>
      <c r="AQ352" s="232"/>
      <c r="AR352" s="232"/>
      <c r="AS352" s="232"/>
      <c r="AT352" s="232"/>
      <c r="AU352" s="232"/>
      <c r="AV352" s="232"/>
      <c r="AX352" s="125">
        <f t="shared" si="127"/>
        <v>0</v>
      </c>
      <c r="AY352" s="125">
        <f t="shared" si="128"/>
        <v>0</v>
      </c>
      <c r="AZ352" s="9">
        <v>19.789000000000001</v>
      </c>
      <c r="BA352" s="15">
        <f t="shared" si="129"/>
        <v>20.778450000000003</v>
      </c>
      <c r="BB352" s="21">
        <f t="shared" si="132"/>
        <v>21.767900000000004</v>
      </c>
      <c r="BC352" s="27">
        <f t="shared" si="133"/>
        <v>22.757349999999999</v>
      </c>
      <c r="BD352" s="33">
        <f t="shared" si="134"/>
        <v>23.7468</v>
      </c>
      <c r="BE352" s="39">
        <f t="shared" si="135"/>
        <v>28.446687499999999</v>
      </c>
      <c r="BF352" s="9">
        <f t="shared" si="136"/>
        <v>0</v>
      </c>
      <c r="BG352" s="15">
        <f t="shared" si="137"/>
        <v>0</v>
      </c>
      <c r="BH352" s="21">
        <f t="shared" si="138"/>
        <v>0</v>
      </c>
      <c r="BI352" s="27">
        <f t="shared" si="139"/>
        <v>0</v>
      </c>
      <c r="BJ352" s="33">
        <f t="shared" si="140"/>
        <v>0</v>
      </c>
      <c r="BK352" s="39">
        <f t="shared" si="131"/>
        <v>0</v>
      </c>
    </row>
    <row r="353" spans="1:63" ht="15.75" thickBot="1">
      <c r="A353" s="1" t="s">
        <v>5</v>
      </c>
      <c r="B353" s="54" t="s">
        <v>223</v>
      </c>
      <c r="C353" s="208" t="s">
        <v>449</v>
      </c>
      <c r="D353" s="6"/>
      <c r="E353" s="126"/>
      <c r="F353" s="126"/>
      <c r="G353" s="72">
        <v>13</v>
      </c>
      <c r="H353" s="72"/>
      <c r="I353" s="125">
        <f t="shared" si="125"/>
        <v>13</v>
      </c>
      <c r="J353" s="91">
        <v>13</v>
      </c>
      <c r="K353" s="125">
        <f t="shared" si="126"/>
        <v>0</v>
      </c>
      <c r="L353" s="190"/>
      <c r="M353" s="190"/>
      <c r="N353" s="190"/>
      <c r="O353" s="186"/>
      <c r="P353" s="190"/>
      <c r="Q353" s="190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1"/>
      <c r="AL353" s="91"/>
      <c r="AM353" s="229"/>
      <c r="AN353" s="229"/>
      <c r="AO353" s="229"/>
      <c r="AP353" s="229"/>
      <c r="AQ353" s="229"/>
      <c r="AR353" s="229"/>
      <c r="AS353" s="229"/>
      <c r="AT353" s="229"/>
      <c r="AU353" s="229"/>
      <c r="AV353" s="229"/>
      <c r="AX353" s="125">
        <f t="shared" si="127"/>
        <v>13</v>
      </c>
      <c r="AY353" s="125">
        <f t="shared" si="128"/>
        <v>0</v>
      </c>
      <c r="AZ353" s="9">
        <v>47.575000000000003</v>
      </c>
      <c r="BA353" s="15">
        <f t="shared" si="129"/>
        <v>49.953750000000007</v>
      </c>
      <c r="BB353" s="21">
        <f t="shared" si="132"/>
        <v>52.33250000000001</v>
      </c>
      <c r="BC353" s="27">
        <f t="shared" si="133"/>
        <v>54.71125</v>
      </c>
      <c r="BD353" s="33">
        <f t="shared" si="134"/>
        <v>57.09</v>
      </c>
      <c r="BE353" s="39">
        <f t="shared" si="135"/>
        <v>68.389062499999994</v>
      </c>
      <c r="BF353" s="9">
        <f t="shared" si="136"/>
        <v>0</v>
      </c>
      <c r="BG353" s="15">
        <f t="shared" si="137"/>
        <v>0</v>
      </c>
      <c r="BH353" s="21">
        <f t="shared" si="138"/>
        <v>0</v>
      </c>
      <c r="BI353" s="27">
        <f t="shared" si="139"/>
        <v>0</v>
      </c>
      <c r="BJ353" s="33">
        <f t="shared" si="140"/>
        <v>0</v>
      </c>
      <c r="BK353" s="39">
        <f t="shared" si="131"/>
        <v>0</v>
      </c>
    </row>
    <row r="354" spans="1:63" ht="15.75" thickBot="1">
      <c r="A354" s="1" t="s">
        <v>5</v>
      </c>
      <c r="B354" s="54" t="s">
        <v>224</v>
      </c>
      <c r="C354" s="208" t="s">
        <v>449</v>
      </c>
      <c r="D354" s="6"/>
      <c r="E354" s="126"/>
      <c r="F354" s="126"/>
      <c r="G354" s="72">
        <v>1</v>
      </c>
      <c r="H354" s="72"/>
      <c r="I354" s="125">
        <f t="shared" si="125"/>
        <v>1</v>
      </c>
      <c r="J354" s="91">
        <v>1</v>
      </c>
      <c r="K354" s="125">
        <f t="shared" si="126"/>
        <v>0</v>
      </c>
      <c r="L354" s="190"/>
      <c r="M354" s="190"/>
      <c r="N354" s="190"/>
      <c r="O354" s="186"/>
      <c r="P354" s="190"/>
      <c r="Q354" s="190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229"/>
      <c r="AN354" s="229"/>
      <c r="AO354" s="229"/>
      <c r="AP354" s="229"/>
      <c r="AQ354" s="229"/>
      <c r="AR354" s="229"/>
      <c r="AS354" s="229"/>
      <c r="AT354" s="229"/>
      <c r="AU354" s="229"/>
      <c r="AV354" s="229"/>
      <c r="AX354" s="125">
        <f t="shared" si="127"/>
        <v>1</v>
      </c>
      <c r="AY354" s="125">
        <f t="shared" si="128"/>
        <v>0</v>
      </c>
      <c r="AZ354" s="9">
        <v>87.956000000000003</v>
      </c>
      <c r="BA354" s="15">
        <f t="shared" si="129"/>
        <v>92.353800000000007</v>
      </c>
      <c r="BB354" s="21">
        <f t="shared" si="132"/>
        <v>96.75160000000001</v>
      </c>
      <c r="BC354" s="27">
        <f t="shared" si="133"/>
        <v>101.1494</v>
      </c>
      <c r="BD354" s="33">
        <f t="shared" si="134"/>
        <v>105.5472</v>
      </c>
      <c r="BE354" s="39">
        <f t="shared" si="135"/>
        <v>126.43675</v>
      </c>
      <c r="BF354" s="9">
        <f t="shared" si="136"/>
        <v>0</v>
      </c>
      <c r="BG354" s="15">
        <f t="shared" si="137"/>
        <v>0</v>
      </c>
      <c r="BH354" s="21">
        <f t="shared" si="138"/>
        <v>0</v>
      </c>
      <c r="BI354" s="27">
        <f t="shared" si="139"/>
        <v>0</v>
      </c>
      <c r="BJ354" s="33">
        <f t="shared" si="140"/>
        <v>0</v>
      </c>
      <c r="BK354" s="39">
        <f t="shared" si="131"/>
        <v>0</v>
      </c>
    </row>
    <row r="355" spans="1:63" ht="15.75" thickBot="1">
      <c r="A355" s="130" t="s">
        <v>250</v>
      </c>
      <c r="B355" s="54" t="s">
        <v>228</v>
      </c>
      <c r="C355" s="208" t="s">
        <v>449</v>
      </c>
      <c r="D355" s="6"/>
      <c r="E355" s="126"/>
      <c r="F355" s="126"/>
      <c r="G355" s="72">
        <v>1</v>
      </c>
      <c r="H355" s="72"/>
      <c r="I355" s="125">
        <f t="shared" si="125"/>
        <v>1</v>
      </c>
      <c r="J355" s="91">
        <v>1</v>
      </c>
      <c r="K355" s="125">
        <f t="shared" si="126"/>
        <v>0</v>
      </c>
      <c r="L355" s="190"/>
      <c r="M355" s="190"/>
      <c r="N355" s="190"/>
      <c r="O355" s="186"/>
      <c r="P355" s="190"/>
      <c r="Q355" s="190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91"/>
      <c r="AJ355" s="91"/>
      <c r="AK355" s="91"/>
      <c r="AL355" s="91"/>
      <c r="AM355" s="229"/>
      <c r="AN355" s="229"/>
      <c r="AO355" s="229"/>
      <c r="AP355" s="229"/>
      <c r="AQ355" s="229"/>
      <c r="AR355" s="229"/>
      <c r="AS355" s="229"/>
      <c r="AT355" s="229"/>
      <c r="AU355" s="229"/>
      <c r="AV355" s="229"/>
      <c r="AX355" s="125">
        <f t="shared" si="127"/>
        <v>1</v>
      </c>
      <c r="AY355" s="125">
        <f t="shared" si="128"/>
        <v>0</v>
      </c>
      <c r="AZ355" s="9"/>
      <c r="BA355" s="15"/>
      <c r="BB355" s="21"/>
      <c r="BC355" s="27"/>
      <c r="BD355" s="33"/>
      <c r="BE355" s="39"/>
      <c r="BF355" s="9"/>
      <c r="BG355" s="15"/>
      <c r="BH355" s="21"/>
      <c r="BI355" s="27"/>
      <c r="BJ355" s="33"/>
      <c r="BK355" s="39"/>
    </row>
    <row r="356" spans="1:63" ht="15.75" thickBot="1">
      <c r="A356" s="130" t="s">
        <v>250</v>
      </c>
      <c r="B356" s="54" t="s">
        <v>229</v>
      </c>
      <c r="C356" s="208" t="s">
        <v>449</v>
      </c>
      <c r="D356" s="6"/>
      <c r="E356" s="126"/>
      <c r="F356" s="126"/>
      <c r="G356" s="72">
        <v>1</v>
      </c>
      <c r="H356" s="72"/>
      <c r="I356" s="125">
        <f t="shared" si="125"/>
        <v>1</v>
      </c>
      <c r="J356" s="91">
        <v>1</v>
      </c>
      <c r="K356" s="125">
        <f t="shared" si="126"/>
        <v>0</v>
      </c>
      <c r="L356" s="190"/>
      <c r="M356" s="190"/>
      <c r="N356" s="190"/>
      <c r="O356" s="186"/>
      <c r="P356" s="190"/>
      <c r="Q356" s="190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229"/>
      <c r="AN356" s="229"/>
      <c r="AO356" s="229"/>
      <c r="AP356" s="229"/>
      <c r="AQ356" s="229"/>
      <c r="AR356" s="229"/>
      <c r="AS356" s="229"/>
      <c r="AT356" s="229"/>
      <c r="AU356" s="229"/>
      <c r="AV356" s="229"/>
      <c r="AX356" s="125">
        <f t="shared" si="127"/>
        <v>1</v>
      </c>
      <c r="AY356" s="125">
        <f t="shared" si="128"/>
        <v>0</v>
      </c>
      <c r="AZ356" s="9"/>
      <c r="BA356" s="15"/>
      <c r="BB356" s="21"/>
      <c r="BC356" s="27"/>
      <c r="BD356" s="33"/>
      <c r="BE356" s="39"/>
      <c r="BF356" s="9"/>
      <c r="BG356" s="15"/>
      <c r="BH356" s="21"/>
      <c r="BI356" s="27"/>
      <c r="BJ356" s="33"/>
      <c r="BK356" s="39"/>
    </row>
    <row r="357" spans="1:63" ht="15.75" thickBot="1">
      <c r="A357" s="130" t="s">
        <v>250</v>
      </c>
      <c r="B357" s="54" t="s">
        <v>230</v>
      </c>
      <c r="C357" s="208" t="s">
        <v>449</v>
      </c>
      <c r="D357" s="6"/>
      <c r="E357" s="126"/>
      <c r="F357" s="126"/>
      <c r="G357" s="72">
        <v>1</v>
      </c>
      <c r="H357" s="72"/>
      <c r="I357" s="125">
        <f t="shared" si="125"/>
        <v>1</v>
      </c>
      <c r="J357" s="91">
        <v>1</v>
      </c>
      <c r="K357" s="125">
        <f t="shared" si="126"/>
        <v>0</v>
      </c>
      <c r="L357" s="190"/>
      <c r="M357" s="190"/>
      <c r="N357" s="190"/>
      <c r="O357" s="186"/>
      <c r="P357" s="190"/>
      <c r="Q357" s="190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229"/>
      <c r="AN357" s="229"/>
      <c r="AO357" s="229"/>
      <c r="AP357" s="229"/>
      <c r="AQ357" s="229"/>
      <c r="AR357" s="229"/>
      <c r="AS357" s="229"/>
      <c r="AT357" s="229"/>
      <c r="AU357" s="229"/>
      <c r="AV357" s="229"/>
      <c r="AX357" s="125">
        <f t="shared" si="127"/>
        <v>1</v>
      </c>
      <c r="AY357" s="125">
        <f t="shared" si="128"/>
        <v>0</v>
      </c>
      <c r="AZ357" s="9"/>
      <c r="BA357" s="15"/>
      <c r="BB357" s="21"/>
      <c r="BC357" s="27"/>
      <c r="BD357" s="33"/>
      <c r="BE357" s="39"/>
      <c r="BF357" s="9"/>
      <c r="BG357" s="15"/>
      <c r="BH357" s="21"/>
      <c r="BI357" s="27"/>
      <c r="BJ357" s="33"/>
      <c r="BK357" s="39"/>
    </row>
    <row r="358" spans="1:63" ht="15.75" thickBot="1">
      <c r="A358" s="59"/>
      <c r="B358" s="81" t="s">
        <v>219</v>
      </c>
      <c r="C358" s="213"/>
      <c r="D358" s="151"/>
      <c r="E358" s="153"/>
      <c r="F358" s="153"/>
      <c r="G358" s="105"/>
      <c r="H358" s="105"/>
      <c r="I358" s="125">
        <f t="shared" si="125"/>
        <v>0</v>
      </c>
      <c r="J358" s="105"/>
      <c r="K358" s="125">
        <f t="shared" si="126"/>
        <v>0</v>
      </c>
      <c r="L358" s="190"/>
      <c r="M358" s="190"/>
      <c r="N358" s="190"/>
      <c r="O358" s="186"/>
      <c r="P358" s="190"/>
      <c r="Q358" s="190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235"/>
      <c r="AN358" s="235"/>
      <c r="AO358" s="235"/>
      <c r="AP358" s="235"/>
      <c r="AQ358" s="235"/>
      <c r="AR358" s="235"/>
      <c r="AS358" s="235"/>
      <c r="AT358" s="235"/>
      <c r="AU358" s="235"/>
      <c r="AV358" s="235"/>
      <c r="AX358" s="125">
        <f t="shared" si="127"/>
        <v>0</v>
      </c>
      <c r="AY358" s="125">
        <f t="shared" si="128"/>
        <v>0</v>
      </c>
      <c r="AZ358" s="9"/>
      <c r="BA358" s="15"/>
      <c r="BB358" s="21"/>
      <c r="BC358" s="27"/>
      <c r="BD358" s="33"/>
      <c r="BE358" s="39"/>
      <c r="BF358" s="9"/>
      <c r="BG358" s="15"/>
      <c r="BH358" s="21"/>
      <c r="BI358" s="27"/>
      <c r="BJ358" s="33"/>
      <c r="BK358" s="39"/>
    </row>
    <row r="359" spans="1:63" ht="15.75" thickBot="1">
      <c r="A359" s="1" t="s">
        <v>37</v>
      </c>
      <c r="B359" s="55" t="s">
        <v>233</v>
      </c>
      <c r="C359" s="219" t="s">
        <v>452</v>
      </c>
      <c r="D359" s="6"/>
      <c r="E359" s="126"/>
      <c r="F359" s="127">
        <v>30</v>
      </c>
      <c r="G359" s="72">
        <v>6</v>
      </c>
      <c r="H359" s="72"/>
      <c r="I359" s="125">
        <f t="shared" si="125"/>
        <v>36</v>
      </c>
      <c r="J359" s="91">
        <v>33</v>
      </c>
      <c r="K359" s="125">
        <f t="shared" si="126"/>
        <v>3</v>
      </c>
      <c r="L359" s="190"/>
      <c r="M359" s="190"/>
      <c r="N359" s="190"/>
      <c r="O359" s="186"/>
      <c r="P359" s="190"/>
      <c r="Q359" s="190"/>
      <c r="R359" s="91"/>
      <c r="S359" s="91"/>
      <c r="T359" s="91"/>
      <c r="U359" s="91"/>
      <c r="V359" s="91"/>
      <c r="W359" s="91"/>
      <c r="X359" s="91"/>
      <c r="Y359" s="91"/>
      <c r="Z359" s="91">
        <v>1</v>
      </c>
      <c r="AA359" s="91"/>
      <c r="AB359" s="91"/>
      <c r="AC359" s="91"/>
      <c r="AD359" s="91">
        <v>1</v>
      </c>
      <c r="AE359" s="91">
        <v>1</v>
      </c>
      <c r="AF359" s="91"/>
      <c r="AG359" s="91"/>
      <c r="AH359" s="91"/>
      <c r="AI359" s="91"/>
      <c r="AJ359" s="91">
        <v>1</v>
      </c>
      <c r="AK359" s="91"/>
      <c r="AL359" s="91"/>
      <c r="AM359" s="229"/>
      <c r="AN359" s="229"/>
      <c r="AO359" s="229"/>
      <c r="AP359" s="229"/>
      <c r="AQ359" s="229"/>
      <c r="AR359" s="229"/>
      <c r="AS359" s="229"/>
      <c r="AT359" s="229"/>
      <c r="AU359" s="229"/>
      <c r="AV359" s="229"/>
      <c r="AX359" s="125">
        <f t="shared" si="127"/>
        <v>32</v>
      </c>
      <c r="AY359" s="125">
        <f t="shared" si="128"/>
        <v>1</v>
      </c>
      <c r="AZ359" s="9">
        <v>4.5</v>
      </c>
      <c r="BA359" s="15"/>
      <c r="BB359" s="21"/>
      <c r="BC359" s="27"/>
      <c r="BD359" s="33"/>
      <c r="BE359" s="39"/>
      <c r="BF359" s="9"/>
      <c r="BG359" s="15"/>
      <c r="BH359" s="21"/>
      <c r="BI359" s="27"/>
      <c r="BJ359" s="33"/>
      <c r="BK359" s="39"/>
    </row>
    <row r="360" spans="1:63" ht="15.75" thickBot="1">
      <c r="A360" s="1" t="s">
        <v>231</v>
      </c>
      <c r="B360" s="55" t="s">
        <v>234</v>
      </c>
      <c r="C360" s="219" t="s">
        <v>452</v>
      </c>
      <c r="D360" s="6"/>
      <c r="E360" s="126"/>
      <c r="F360" s="126"/>
      <c r="G360" s="72">
        <v>6</v>
      </c>
      <c r="H360" s="72"/>
      <c r="I360" s="125">
        <f t="shared" si="125"/>
        <v>6</v>
      </c>
      <c r="J360" s="91">
        <v>5</v>
      </c>
      <c r="K360" s="125">
        <f t="shared" si="126"/>
        <v>1</v>
      </c>
      <c r="L360" s="190"/>
      <c r="M360" s="190"/>
      <c r="N360" s="190"/>
      <c r="O360" s="186"/>
      <c r="P360" s="190"/>
      <c r="Q360" s="190"/>
      <c r="R360" s="91"/>
      <c r="S360" s="91"/>
      <c r="T360" s="91"/>
      <c r="U360" s="91"/>
      <c r="V360" s="91"/>
      <c r="W360" s="91"/>
      <c r="X360" s="91">
        <v>1</v>
      </c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229"/>
      <c r="AN360" s="229"/>
      <c r="AO360" s="229"/>
      <c r="AP360" s="229"/>
      <c r="AQ360" s="229"/>
      <c r="AR360" s="229"/>
      <c r="AS360" s="229"/>
      <c r="AT360" s="229"/>
      <c r="AU360" s="229"/>
      <c r="AV360" s="229"/>
      <c r="AX360" s="125">
        <f t="shared" si="127"/>
        <v>5</v>
      </c>
      <c r="AY360" s="125">
        <f t="shared" si="128"/>
        <v>0</v>
      </c>
      <c r="AZ360" s="9"/>
      <c r="BA360" s="15"/>
      <c r="BB360" s="21"/>
      <c r="BC360" s="27"/>
      <c r="BD360" s="33"/>
      <c r="BE360" s="39"/>
      <c r="BF360" s="9"/>
      <c r="BG360" s="15"/>
      <c r="BH360" s="21"/>
      <c r="BI360" s="27"/>
      <c r="BJ360" s="33"/>
      <c r="BK360" s="39"/>
    </row>
    <row r="361" spans="1:63" ht="15.75" thickBot="1">
      <c r="A361" s="131" t="s">
        <v>251</v>
      </c>
      <c r="B361" s="55" t="s">
        <v>232</v>
      </c>
      <c r="C361" s="219" t="s">
        <v>452</v>
      </c>
      <c r="D361" s="6"/>
      <c r="E361" s="126"/>
      <c r="F361" s="126"/>
      <c r="G361" s="72">
        <v>5</v>
      </c>
      <c r="H361" s="72"/>
      <c r="I361" s="125">
        <f t="shared" si="125"/>
        <v>5</v>
      </c>
      <c r="J361" s="91">
        <v>5</v>
      </c>
      <c r="K361" s="125">
        <f t="shared" si="126"/>
        <v>0</v>
      </c>
      <c r="L361" s="190"/>
      <c r="M361" s="190"/>
      <c r="N361" s="190"/>
      <c r="O361" s="186"/>
      <c r="P361" s="190"/>
      <c r="Q361" s="190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1"/>
      <c r="AL361" s="91"/>
      <c r="AM361" s="229"/>
      <c r="AN361" s="229"/>
      <c r="AO361" s="229"/>
      <c r="AP361" s="229"/>
      <c r="AQ361" s="229"/>
      <c r="AR361" s="229"/>
      <c r="AS361" s="229"/>
      <c r="AT361" s="229"/>
      <c r="AU361" s="229"/>
      <c r="AV361" s="229"/>
      <c r="AX361" s="125">
        <f t="shared" si="127"/>
        <v>5</v>
      </c>
      <c r="AY361" s="125">
        <f t="shared" si="128"/>
        <v>0</v>
      </c>
      <c r="AZ361" s="9"/>
      <c r="BA361" s="15"/>
      <c r="BB361" s="21"/>
      <c r="BC361" s="27"/>
      <c r="BD361" s="33"/>
      <c r="BE361" s="39"/>
      <c r="BF361" s="9"/>
      <c r="BG361" s="15"/>
      <c r="BH361" s="21"/>
      <c r="BI361" s="27"/>
      <c r="BJ361" s="33"/>
      <c r="BK361" s="39"/>
    </row>
    <row r="362" spans="1:63" ht="15.75" thickBot="1">
      <c r="A362" s="59"/>
      <c r="B362" s="113" t="s">
        <v>236</v>
      </c>
      <c r="C362" s="222"/>
      <c r="D362" s="151"/>
      <c r="E362" s="153"/>
      <c r="F362" s="153"/>
      <c r="G362" s="105"/>
      <c r="H362" s="105"/>
      <c r="I362" s="125">
        <f t="shared" si="125"/>
        <v>0</v>
      </c>
      <c r="J362" s="105"/>
      <c r="K362" s="125">
        <f t="shared" si="126"/>
        <v>0</v>
      </c>
      <c r="L362" s="190"/>
      <c r="M362" s="190"/>
      <c r="N362" s="190"/>
      <c r="O362" s="186"/>
      <c r="P362" s="190"/>
      <c r="Q362" s="190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  <c r="AK362" s="105"/>
      <c r="AL362" s="105"/>
      <c r="AM362" s="235"/>
      <c r="AN362" s="235"/>
      <c r="AO362" s="235"/>
      <c r="AP362" s="235"/>
      <c r="AQ362" s="235"/>
      <c r="AR362" s="235"/>
      <c r="AS362" s="235"/>
      <c r="AT362" s="235"/>
      <c r="AU362" s="235"/>
      <c r="AV362" s="235"/>
      <c r="AX362" s="125">
        <f t="shared" si="127"/>
        <v>0</v>
      </c>
      <c r="AY362" s="125">
        <f t="shared" si="128"/>
        <v>0</v>
      </c>
      <c r="AZ362" s="9"/>
      <c r="BA362" s="15"/>
      <c r="BB362" s="21"/>
      <c r="BC362" s="27"/>
      <c r="BD362" s="33"/>
      <c r="BE362" s="39"/>
      <c r="BF362" s="9"/>
      <c r="BG362" s="15"/>
      <c r="BH362" s="21"/>
      <c r="BI362" s="27"/>
      <c r="BJ362" s="33"/>
      <c r="BK362" s="39"/>
    </row>
    <row r="363" spans="1:63" ht="0.75" customHeight="1" thickBot="1">
      <c r="A363" s="123"/>
      <c r="B363" s="55" t="s">
        <v>237</v>
      </c>
      <c r="C363" s="219" t="s">
        <v>438</v>
      </c>
      <c r="D363" s="6"/>
      <c r="E363" s="126"/>
      <c r="F363" s="126"/>
      <c r="G363" s="72">
        <v>20</v>
      </c>
      <c r="H363" s="72"/>
      <c r="I363" s="125">
        <f t="shared" si="125"/>
        <v>20</v>
      </c>
      <c r="J363" s="91">
        <v>19</v>
      </c>
      <c r="K363" s="125">
        <f t="shared" si="126"/>
        <v>1</v>
      </c>
      <c r="L363" s="190"/>
      <c r="M363" s="190"/>
      <c r="N363" s="190"/>
      <c r="O363" s="186"/>
      <c r="P363" s="190"/>
      <c r="Q363" s="190"/>
      <c r="R363" s="91"/>
      <c r="S363" s="91"/>
      <c r="T363" s="91"/>
      <c r="U363" s="91"/>
      <c r="V363" s="91"/>
      <c r="W363" s="91"/>
      <c r="X363" s="91">
        <v>1</v>
      </c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1"/>
      <c r="AL363" s="91"/>
      <c r="AM363" s="229"/>
      <c r="AN363" s="229"/>
      <c r="AO363" s="229">
        <v>1</v>
      </c>
      <c r="AP363" s="229">
        <v>1</v>
      </c>
      <c r="AQ363" s="229">
        <v>1</v>
      </c>
      <c r="AR363" s="229"/>
      <c r="AS363" s="229"/>
      <c r="AT363" s="229"/>
      <c r="AU363" s="229"/>
      <c r="AV363" s="229"/>
      <c r="AX363" s="125">
        <f t="shared" si="127"/>
        <v>16</v>
      </c>
      <c r="AY363" s="125">
        <f t="shared" si="128"/>
        <v>3</v>
      </c>
      <c r="AZ363" s="9"/>
      <c r="BA363" s="15"/>
      <c r="BB363" s="21"/>
      <c r="BC363" s="27"/>
      <c r="BD363" s="33"/>
      <c r="BE363" s="39"/>
      <c r="BF363" s="9"/>
      <c r="BG363" s="15"/>
      <c r="BH363" s="21"/>
      <c r="BI363" s="27"/>
      <c r="BJ363" s="33"/>
      <c r="BK363" s="39"/>
    </row>
    <row r="364" spans="1:63" ht="15.75" thickBot="1">
      <c r="A364" s="123"/>
      <c r="B364" s="200" t="s">
        <v>238</v>
      </c>
      <c r="C364" s="219" t="s">
        <v>438</v>
      </c>
      <c r="D364" s="6"/>
      <c r="E364" s="126"/>
      <c r="F364" s="126"/>
      <c r="G364" s="72">
        <v>100</v>
      </c>
      <c r="H364" s="72"/>
      <c r="I364" s="125">
        <f>SUM(D364:H364)</f>
        <v>100</v>
      </c>
      <c r="J364" s="91">
        <v>88</v>
      </c>
      <c r="K364" s="125">
        <f t="shared" si="126"/>
        <v>12</v>
      </c>
      <c r="L364" s="190"/>
      <c r="M364" s="190"/>
      <c r="N364" s="190"/>
      <c r="O364" s="186">
        <v>1</v>
      </c>
      <c r="P364" s="190"/>
      <c r="Q364" s="190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>
        <v>10</v>
      </c>
      <c r="AI364" s="91"/>
      <c r="AJ364" s="91"/>
      <c r="AK364" s="91"/>
      <c r="AL364" s="91"/>
      <c r="AM364" s="229"/>
      <c r="AN364" s="229"/>
      <c r="AO364" s="229"/>
      <c r="AP364" s="229"/>
      <c r="AQ364" s="229">
        <v>3</v>
      </c>
      <c r="AR364" s="229"/>
      <c r="AS364" s="229"/>
      <c r="AT364" s="229"/>
      <c r="AU364" s="229"/>
      <c r="AV364" s="229"/>
      <c r="AX364" s="125">
        <f t="shared" si="127"/>
        <v>86</v>
      </c>
      <c r="AY364" s="196">
        <f t="shared" si="128"/>
        <v>2</v>
      </c>
      <c r="AZ364" s="9"/>
      <c r="BA364" s="15"/>
      <c r="BB364" s="21"/>
      <c r="BC364" s="27"/>
      <c r="BD364" s="33"/>
      <c r="BE364" s="39"/>
      <c r="BF364" s="9"/>
      <c r="BG364" s="15"/>
      <c r="BH364" s="21"/>
      <c r="BI364" s="27"/>
      <c r="BJ364" s="33"/>
      <c r="BK364" s="39"/>
    </row>
    <row r="365" spans="1:63" ht="15.75" thickBot="1">
      <c r="A365" s="123"/>
      <c r="B365" s="124" t="s">
        <v>240</v>
      </c>
      <c r="C365" s="219" t="s">
        <v>454</v>
      </c>
      <c r="D365" s="6"/>
      <c r="E365" s="126"/>
      <c r="F365" s="126"/>
      <c r="G365" s="72">
        <v>99</v>
      </c>
      <c r="H365" s="72"/>
      <c r="I365" s="125">
        <f t="shared" si="125"/>
        <v>99</v>
      </c>
      <c r="J365" s="91">
        <v>99</v>
      </c>
      <c r="K365" s="125">
        <f t="shared" si="126"/>
        <v>0</v>
      </c>
      <c r="L365" s="190"/>
      <c r="M365" s="190"/>
      <c r="N365" s="190"/>
      <c r="O365" s="186"/>
      <c r="P365" s="190"/>
      <c r="Q365" s="190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91"/>
      <c r="AL365" s="91"/>
      <c r="AM365" s="229"/>
      <c r="AN365" s="229"/>
      <c r="AO365" s="229"/>
      <c r="AP365" s="229"/>
      <c r="AQ365" s="229"/>
      <c r="AR365" s="229"/>
      <c r="AS365" s="229"/>
      <c r="AT365" s="229"/>
      <c r="AU365" s="229"/>
      <c r="AV365" s="229"/>
      <c r="AX365" s="125">
        <f t="shared" si="127"/>
        <v>99</v>
      </c>
      <c r="AY365" s="125">
        <f t="shared" si="128"/>
        <v>0</v>
      </c>
      <c r="AZ365" s="9"/>
      <c r="BA365" s="15"/>
      <c r="BB365" s="21"/>
      <c r="BC365" s="27"/>
      <c r="BD365" s="33"/>
      <c r="BE365" s="39"/>
      <c r="BF365" s="9"/>
      <c r="BG365" s="15"/>
      <c r="BH365" s="21"/>
      <c r="BI365" s="27"/>
      <c r="BJ365" s="33"/>
      <c r="BK365" s="39"/>
    </row>
    <row r="366" spans="1:63" ht="15.75" thickBot="1">
      <c r="A366" s="123"/>
      <c r="B366" s="124" t="s">
        <v>239</v>
      </c>
      <c r="C366" s="219" t="s">
        <v>438</v>
      </c>
      <c r="D366" s="6"/>
      <c r="E366" s="126"/>
      <c r="F366" s="126"/>
      <c r="G366" s="72">
        <v>3</v>
      </c>
      <c r="H366" s="72"/>
      <c r="I366" s="125">
        <f t="shared" si="125"/>
        <v>3</v>
      </c>
      <c r="J366" s="91">
        <v>2</v>
      </c>
      <c r="K366" s="125">
        <f t="shared" si="126"/>
        <v>1</v>
      </c>
      <c r="L366" s="190"/>
      <c r="M366" s="190"/>
      <c r="N366" s="190"/>
      <c r="O366" s="186"/>
      <c r="P366" s="190"/>
      <c r="Q366" s="190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>
        <v>1</v>
      </c>
      <c r="AM366" s="229"/>
      <c r="AN366" s="229"/>
      <c r="AO366" s="229"/>
      <c r="AP366" s="229"/>
      <c r="AQ366" s="229"/>
      <c r="AR366" s="229"/>
      <c r="AS366" s="229"/>
      <c r="AT366" s="229"/>
      <c r="AU366" s="229"/>
      <c r="AV366" s="229"/>
      <c r="AX366" s="125">
        <f t="shared" si="127"/>
        <v>2</v>
      </c>
      <c r="AY366" s="125">
        <f t="shared" si="128"/>
        <v>0</v>
      </c>
      <c r="AZ366" s="9"/>
      <c r="BA366" s="15"/>
      <c r="BB366" s="21"/>
      <c r="BC366" s="27"/>
      <c r="BD366" s="33"/>
      <c r="BE366" s="39"/>
      <c r="BF366" s="9"/>
      <c r="BG366" s="15"/>
      <c r="BH366" s="21"/>
      <c r="BI366" s="27"/>
      <c r="BJ366" s="33"/>
      <c r="BK366" s="39"/>
    </row>
    <row r="367" spans="1:63" ht="15.75" thickBot="1">
      <c r="A367" s="123"/>
      <c r="B367" s="124" t="s">
        <v>241</v>
      </c>
      <c r="C367" s="219" t="s">
        <v>453</v>
      </c>
      <c r="D367" s="6"/>
      <c r="E367" s="126"/>
      <c r="F367" s="126"/>
      <c r="G367" s="156">
        <v>160</v>
      </c>
      <c r="H367" s="72"/>
      <c r="I367" s="125">
        <f t="shared" si="125"/>
        <v>160</v>
      </c>
      <c r="J367" s="91">
        <v>160</v>
      </c>
      <c r="K367" s="125">
        <f t="shared" si="126"/>
        <v>0</v>
      </c>
      <c r="L367" s="190"/>
      <c r="M367" s="190"/>
      <c r="N367" s="190"/>
      <c r="O367" s="186"/>
      <c r="P367" s="190"/>
      <c r="Q367" s="190"/>
      <c r="R367" s="91"/>
      <c r="S367" s="91"/>
      <c r="T367" s="91"/>
      <c r="U367" s="91"/>
      <c r="V367" s="91"/>
      <c r="W367" s="91"/>
      <c r="X367" s="91"/>
      <c r="Y367" s="91">
        <v>160</v>
      </c>
      <c r="Z367" s="91"/>
      <c r="AA367" s="91"/>
      <c r="AB367" s="91"/>
      <c r="AC367" s="91"/>
      <c r="AD367" s="91"/>
      <c r="AE367" s="91"/>
      <c r="AF367" s="91"/>
      <c r="AG367" s="91"/>
      <c r="AH367" s="91"/>
      <c r="AI367" s="91"/>
      <c r="AJ367" s="91"/>
      <c r="AK367" s="91"/>
      <c r="AL367" s="91"/>
      <c r="AM367" s="229"/>
      <c r="AN367" s="229"/>
      <c r="AO367" s="229">
        <v>10</v>
      </c>
      <c r="AP367" s="229"/>
      <c r="AQ367" s="229"/>
      <c r="AR367" s="229"/>
      <c r="AS367" s="229"/>
      <c r="AT367" s="229"/>
      <c r="AU367" s="229"/>
      <c r="AV367" s="229"/>
      <c r="AX367" s="125">
        <f t="shared" si="127"/>
        <v>-10</v>
      </c>
      <c r="AY367" s="196">
        <f t="shared" si="128"/>
        <v>170</v>
      </c>
      <c r="AZ367" s="9"/>
      <c r="BA367" s="15"/>
      <c r="BB367" s="21"/>
      <c r="BC367" s="27"/>
      <c r="BD367" s="33"/>
      <c r="BE367" s="39"/>
      <c r="BF367" s="9"/>
      <c r="BG367" s="15"/>
      <c r="BH367" s="21"/>
      <c r="BI367" s="27"/>
      <c r="BJ367" s="33"/>
      <c r="BK367" s="39"/>
    </row>
    <row r="368" spans="1:63" ht="15.75" thickBot="1">
      <c r="A368" s="1" t="s">
        <v>5</v>
      </c>
      <c r="B368" s="56" t="s">
        <v>80</v>
      </c>
      <c r="C368" s="214"/>
      <c r="D368" s="6"/>
      <c r="E368" s="126"/>
      <c r="F368" s="126"/>
      <c r="G368" s="72"/>
      <c r="H368" s="72"/>
      <c r="I368" s="125">
        <f t="shared" si="125"/>
        <v>0</v>
      </c>
      <c r="J368" s="72"/>
      <c r="K368" s="125">
        <f t="shared" si="126"/>
        <v>0</v>
      </c>
      <c r="L368" s="190"/>
      <c r="M368" s="190"/>
      <c r="N368" s="190"/>
      <c r="O368" s="186"/>
      <c r="P368" s="190"/>
      <c r="Q368" s="190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240"/>
      <c r="AN368" s="240"/>
      <c r="AO368" s="240"/>
      <c r="AP368" s="240"/>
      <c r="AQ368" s="240"/>
      <c r="AR368" s="240"/>
      <c r="AS368" s="240"/>
      <c r="AT368" s="240"/>
      <c r="AU368" s="240"/>
      <c r="AV368" s="240"/>
      <c r="AX368" s="125">
        <f t="shared" si="127"/>
        <v>0</v>
      </c>
      <c r="AY368" s="125">
        <f t="shared" si="128"/>
        <v>0</v>
      </c>
      <c r="AZ368" s="9">
        <v>1.8</v>
      </c>
      <c r="BA368" s="15">
        <f>AZ368*1.05</f>
        <v>1.8900000000000001</v>
      </c>
      <c r="BB368" s="21">
        <f>AZ368*1.1</f>
        <v>1.9800000000000002</v>
      </c>
      <c r="BC368" s="27">
        <f>AZ368*1.15</f>
        <v>2.0699999999999998</v>
      </c>
      <c r="BD368" s="33">
        <f>AZ368*1.2</f>
        <v>2.16</v>
      </c>
      <c r="BE368" s="39">
        <f>BC368*1.25</f>
        <v>2.5874999999999999</v>
      </c>
      <c r="BF368" s="9">
        <f t="shared" ref="BF368:BJ368" si="141">$D368*AZ368</f>
        <v>0</v>
      </c>
      <c r="BG368" s="15">
        <f t="shared" si="141"/>
        <v>0</v>
      </c>
      <c r="BH368" s="21">
        <f t="shared" si="141"/>
        <v>0</v>
      </c>
      <c r="BI368" s="27">
        <f t="shared" si="141"/>
        <v>0</v>
      </c>
      <c r="BJ368" s="33">
        <f t="shared" si="141"/>
        <v>0</v>
      </c>
      <c r="BK368" s="39">
        <f t="shared" ref="BK368:BK375" si="142">BE368*D368</f>
        <v>0</v>
      </c>
    </row>
    <row r="369" spans="1:63" ht="15.75" thickBot="1">
      <c r="A369" s="1" t="s">
        <v>5</v>
      </c>
      <c r="B369" s="56" t="s">
        <v>77</v>
      </c>
      <c r="C369" s="214"/>
      <c r="D369" s="6"/>
      <c r="E369" s="126"/>
      <c r="F369" s="126"/>
      <c r="G369" s="72"/>
      <c r="H369" s="72"/>
      <c r="I369" s="125">
        <f t="shared" si="125"/>
        <v>0</v>
      </c>
      <c r="J369" s="72"/>
      <c r="K369" s="125">
        <f t="shared" si="126"/>
        <v>0</v>
      </c>
      <c r="L369" s="190"/>
      <c r="M369" s="190"/>
      <c r="N369" s="190"/>
      <c r="O369" s="186"/>
      <c r="P369" s="190"/>
      <c r="Q369" s="190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240"/>
      <c r="AN369" s="240"/>
      <c r="AO369" s="240"/>
      <c r="AP369" s="240"/>
      <c r="AQ369" s="240"/>
      <c r="AR369" s="240"/>
      <c r="AS369" s="240"/>
      <c r="AT369" s="240"/>
      <c r="AU369" s="240"/>
      <c r="AV369" s="240"/>
      <c r="AX369" s="125">
        <f t="shared" si="127"/>
        <v>0</v>
      </c>
      <c r="AY369" s="125">
        <f t="shared" si="128"/>
        <v>0</v>
      </c>
      <c r="AZ369" s="9">
        <v>30</v>
      </c>
      <c r="BA369" s="15">
        <f t="shared" ref="BA369" si="143">AZ369*1.05</f>
        <v>31.5</v>
      </c>
      <c r="BB369" s="21">
        <f t="shared" ref="BB369" si="144">AZ369*1.1</f>
        <v>33</v>
      </c>
      <c r="BC369" s="27">
        <f t="shared" ref="BC369" si="145">AZ369*1.15</f>
        <v>34.5</v>
      </c>
      <c r="BD369" s="33">
        <f t="shared" ref="BD369" si="146">AZ369*1.2</f>
        <v>36</v>
      </c>
      <c r="BE369" s="39">
        <f t="shared" ref="BE369" si="147">BC369*1.25</f>
        <v>43.125</v>
      </c>
      <c r="BF369" s="9">
        <f t="shared" ref="BF369" si="148">$D369*AZ369</f>
        <v>0</v>
      </c>
      <c r="BG369" s="15">
        <f t="shared" ref="BG369" si="149">$D369*BA369</f>
        <v>0</v>
      </c>
      <c r="BH369" s="21">
        <f t="shared" ref="BH369" si="150">$D369*BB369</f>
        <v>0</v>
      </c>
      <c r="BI369" s="27">
        <f t="shared" ref="BI369" si="151">$D369*BC369</f>
        <v>0</v>
      </c>
      <c r="BJ369" s="33">
        <f t="shared" ref="BJ369" si="152">$D369*BD369</f>
        <v>0</v>
      </c>
      <c r="BK369" s="39">
        <f t="shared" si="142"/>
        <v>0</v>
      </c>
    </row>
    <row r="370" spans="1:63" ht="15.75" thickBot="1">
      <c r="A370" s="1" t="s">
        <v>5</v>
      </c>
      <c r="B370" s="56" t="s">
        <v>217</v>
      </c>
      <c r="C370" s="214"/>
      <c r="D370" s="6"/>
      <c r="E370" s="126"/>
      <c r="F370" s="126"/>
      <c r="G370" s="72"/>
      <c r="H370" s="72"/>
      <c r="I370" s="125">
        <f t="shared" si="125"/>
        <v>0</v>
      </c>
      <c r="J370" s="72"/>
      <c r="K370" s="125">
        <f t="shared" si="126"/>
        <v>0</v>
      </c>
      <c r="L370" s="190"/>
      <c r="M370" s="190"/>
      <c r="N370" s="190"/>
      <c r="O370" s="186"/>
      <c r="P370" s="190"/>
      <c r="Q370" s="190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240"/>
      <c r="AN370" s="240"/>
      <c r="AO370" s="240"/>
      <c r="AP370" s="240"/>
      <c r="AQ370" s="240"/>
      <c r="AR370" s="240"/>
      <c r="AS370" s="240"/>
      <c r="AT370" s="240"/>
      <c r="AU370" s="240"/>
      <c r="AV370" s="240"/>
      <c r="AX370" s="125">
        <f t="shared" si="127"/>
        <v>0</v>
      </c>
      <c r="AY370" s="125">
        <f t="shared" si="128"/>
        <v>0</v>
      </c>
      <c r="AZ370" s="9">
        <v>4</v>
      </c>
      <c r="BA370" s="15">
        <f>AZ370*1.05</f>
        <v>4.2</v>
      </c>
      <c r="BB370" s="21">
        <f>AZ370*1.1</f>
        <v>4.4000000000000004</v>
      </c>
      <c r="BC370" s="27">
        <f>AZ370*1.15</f>
        <v>4.5999999999999996</v>
      </c>
      <c r="BD370" s="33">
        <f>AZ370*1.2</f>
        <v>4.8</v>
      </c>
      <c r="BE370" s="39">
        <f>BC370*1.25</f>
        <v>5.75</v>
      </c>
      <c r="BF370" s="9">
        <f>$D370*AZ370</f>
        <v>0</v>
      </c>
      <c r="BG370" s="15">
        <f>$D370*BA370</f>
        <v>0</v>
      </c>
      <c r="BH370" s="21">
        <f>$D370*BB370</f>
        <v>0</v>
      </c>
      <c r="BI370" s="27">
        <f>$D370*BC370</f>
        <v>0</v>
      </c>
      <c r="BJ370" s="33">
        <f>$D370*BD370</f>
        <v>0</v>
      </c>
      <c r="BK370" s="39">
        <f t="shared" si="142"/>
        <v>0</v>
      </c>
    </row>
    <row r="371" spans="1:63" ht="15.75" thickBot="1">
      <c r="A371" s="3"/>
      <c r="B371" s="92" t="s">
        <v>17</v>
      </c>
      <c r="C371" s="208"/>
      <c r="D371" s="6"/>
      <c r="E371" s="126"/>
      <c r="F371" s="126"/>
      <c r="G371" s="72"/>
      <c r="H371" s="72"/>
      <c r="I371" s="125">
        <f t="shared" si="125"/>
        <v>0</v>
      </c>
      <c r="J371" s="72"/>
      <c r="K371" s="125">
        <f t="shared" si="126"/>
        <v>0</v>
      </c>
      <c r="L371" s="190"/>
      <c r="M371" s="190"/>
      <c r="N371" s="190"/>
      <c r="O371" s="186"/>
      <c r="P371" s="190"/>
      <c r="Q371" s="190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>
        <v>100</v>
      </c>
      <c r="AF371" s="72"/>
      <c r="AG371" s="72"/>
      <c r="AH371" s="72"/>
      <c r="AI371" s="72"/>
      <c r="AJ371" s="72"/>
      <c r="AK371" s="72"/>
      <c r="AL371" s="72"/>
      <c r="AM371" s="240"/>
      <c r="AN371" s="240"/>
      <c r="AO371" s="240"/>
      <c r="AP371" s="240"/>
      <c r="AQ371" s="240"/>
      <c r="AR371" s="240"/>
      <c r="AS371" s="240"/>
      <c r="AT371" s="240"/>
      <c r="AU371" s="240"/>
      <c r="AV371" s="240"/>
      <c r="AX371" s="125">
        <f t="shared" si="127"/>
        <v>-100</v>
      </c>
      <c r="AY371" s="125">
        <f t="shared" si="128"/>
        <v>100</v>
      </c>
      <c r="AZ371" s="9">
        <v>0.5</v>
      </c>
      <c r="BA371" s="15">
        <f t="shared" si="129"/>
        <v>0.52500000000000002</v>
      </c>
      <c r="BB371" s="21">
        <f t="shared" si="132"/>
        <v>0.55000000000000004</v>
      </c>
      <c r="BC371" s="27">
        <f t="shared" si="133"/>
        <v>0.57499999999999996</v>
      </c>
      <c r="BD371" s="33">
        <f t="shared" si="134"/>
        <v>0.6</v>
      </c>
      <c r="BE371" s="39">
        <f t="shared" si="135"/>
        <v>0.71875</v>
      </c>
      <c r="BF371" s="9">
        <f t="shared" si="136"/>
        <v>0</v>
      </c>
      <c r="BG371" s="15">
        <f t="shared" si="137"/>
        <v>0</v>
      </c>
      <c r="BH371" s="21">
        <f t="shared" si="138"/>
        <v>0</v>
      </c>
      <c r="BI371" s="27">
        <f t="shared" si="139"/>
        <v>0</v>
      </c>
      <c r="BJ371" s="33">
        <f t="shared" si="140"/>
        <v>0</v>
      </c>
      <c r="BK371" s="39">
        <f t="shared" si="142"/>
        <v>0</v>
      </c>
    </row>
    <row r="372" spans="1:63" ht="15.75" thickBot="1">
      <c r="A372" s="3"/>
      <c r="B372" s="54" t="s">
        <v>20</v>
      </c>
      <c r="C372" s="208" t="s">
        <v>449</v>
      </c>
      <c r="D372" s="6"/>
      <c r="E372" s="126"/>
      <c r="F372" s="126"/>
      <c r="G372" s="72"/>
      <c r="H372" s="72"/>
      <c r="I372" s="125">
        <f t="shared" si="125"/>
        <v>0</v>
      </c>
      <c r="J372" s="91">
        <v>200</v>
      </c>
      <c r="K372" s="125">
        <f t="shared" si="126"/>
        <v>-200</v>
      </c>
      <c r="L372" s="190"/>
      <c r="M372" s="190"/>
      <c r="N372" s="190"/>
      <c r="O372" s="186"/>
      <c r="P372" s="190"/>
      <c r="Q372" s="190"/>
      <c r="R372" s="91"/>
      <c r="S372" s="91"/>
      <c r="T372" s="91"/>
      <c r="U372" s="91"/>
      <c r="V372" s="91"/>
      <c r="W372" s="91"/>
      <c r="X372" s="91">
        <v>300</v>
      </c>
      <c r="Y372" s="91"/>
      <c r="Z372" s="91"/>
      <c r="AA372" s="91"/>
      <c r="AB372" s="91"/>
      <c r="AC372" s="91"/>
      <c r="AD372" s="91">
        <v>150</v>
      </c>
      <c r="AE372" s="91">
        <v>150</v>
      </c>
      <c r="AF372" s="91">
        <v>50</v>
      </c>
      <c r="AG372" s="91"/>
      <c r="AH372" s="91">
        <v>100</v>
      </c>
      <c r="AI372" s="91"/>
      <c r="AJ372" s="91"/>
      <c r="AK372" s="91"/>
      <c r="AL372" s="91"/>
      <c r="AM372" s="229"/>
      <c r="AN372" s="229"/>
      <c r="AO372" s="229">
        <v>100</v>
      </c>
      <c r="AP372" s="229"/>
      <c r="AQ372" s="229">
        <v>100</v>
      </c>
      <c r="AR372" s="229"/>
      <c r="AS372" s="229"/>
      <c r="AT372" s="229"/>
      <c r="AU372" s="229">
        <v>15</v>
      </c>
      <c r="AV372" s="229"/>
      <c r="AX372" s="125">
        <f t="shared" si="127"/>
        <v>-965</v>
      </c>
      <c r="AY372" s="125">
        <f t="shared" si="128"/>
        <v>1165</v>
      </c>
      <c r="AZ372" s="9">
        <v>0.8</v>
      </c>
      <c r="BA372" s="15">
        <f t="shared" si="129"/>
        <v>0.84000000000000008</v>
      </c>
      <c r="BB372" s="21">
        <f t="shared" si="132"/>
        <v>0.88000000000000012</v>
      </c>
      <c r="BC372" s="27">
        <f t="shared" si="133"/>
        <v>0.91999999999999993</v>
      </c>
      <c r="BD372" s="33">
        <f t="shared" si="134"/>
        <v>0.96</v>
      </c>
      <c r="BE372" s="39">
        <f t="shared" si="135"/>
        <v>1.1499999999999999</v>
      </c>
      <c r="BF372" s="9">
        <f t="shared" si="136"/>
        <v>0</v>
      </c>
      <c r="BG372" s="15">
        <f t="shared" si="137"/>
        <v>0</v>
      </c>
      <c r="BH372" s="21">
        <f t="shared" si="138"/>
        <v>0</v>
      </c>
      <c r="BI372" s="27">
        <f t="shared" si="139"/>
        <v>0</v>
      </c>
      <c r="BJ372" s="33">
        <f t="shared" si="140"/>
        <v>0</v>
      </c>
      <c r="BK372" s="39">
        <f t="shared" si="142"/>
        <v>0</v>
      </c>
    </row>
    <row r="373" spans="1:63" ht="15.75" thickBot="1">
      <c r="A373" s="3"/>
      <c r="B373" s="54" t="s">
        <v>21</v>
      </c>
      <c r="C373" s="208" t="s">
        <v>449</v>
      </c>
      <c r="D373" s="6"/>
      <c r="E373" s="126"/>
      <c r="F373" s="126"/>
      <c r="G373" s="72"/>
      <c r="H373" s="72"/>
      <c r="I373" s="125">
        <f t="shared" si="125"/>
        <v>0</v>
      </c>
      <c r="J373" s="91">
        <v>400</v>
      </c>
      <c r="K373" s="125">
        <f t="shared" si="126"/>
        <v>-400</v>
      </c>
      <c r="L373" s="190"/>
      <c r="M373" s="190"/>
      <c r="N373" s="190"/>
      <c r="O373" s="186"/>
      <c r="P373" s="190"/>
      <c r="Q373" s="190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>
        <v>100</v>
      </c>
      <c r="AF373" s="91"/>
      <c r="AG373" s="91"/>
      <c r="AH373" s="91"/>
      <c r="AI373" s="91"/>
      <c r="AJ373" s="91"/>
      <c r="AK373" s="91"/>
      <c r="AL373" s="91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>
        <v>100</v>
      </c>
      <c r="AX373" s="125">
        <f t="shared" si="127"/>
        <v>-200</v>
      </c>
      <c r="AY373" s="125">
        <f t="shared" si="128"/>
        <v>600</v>
      </c>
      <c r="AZ373" s="9">
        <v>1.2</v>
      </c>
      <c r="BA373" s="15">
        <f t="shared" si="129"/>
        <v>1.26</v>
      </c>
      <c r="BB373" s="21">
        <f t="shared" si="132"/>
        <v>1.32</v>
      </c>
      <c r="BC373" s="27">
        <f t="shared" si="133"/>
        <v>1.38</v>
      </c>
      <c r="BD373" s="33">
        <f t="shared" si="134"/>
        <v>1.44</v>
      </c>
      <c r="BE373" s="39">
        <f t="shared" si="135"/>
        <v>1.7249999999999999</v>
      </c>
      <c r="BF373" s="9">
        <f t="shared" si="136"/>
        <v>0</v>
      </c>
      <c r="BG373" s="15">
        <f t="shared" si="137"/>
        <v>0</v>
      </c>
      <c r="BH373" s="21">
        <f t="shared" si="138"/>
        <v>0</v>
      </c>
      <c r="BI373" s="27">
        <f t="shared" si="139"/>
        <v>0</v>
      </c>
      <c r="BJ373" s="33">
        <f t="shared" si="140"/>
        <v>0</v>
      </c>
      <c r="BK373" s="39">
        <f t="shared" si="142"/>
        <v>0</v>
      </c>
    </row>
    <row r="374" spans="1:63" ht="15.75" thickBot="1">
      <c r="A374" s="3"/>
      <c r="B374" s="56" t="s">
        <v>19</v>
      </c>
      <c r="C374" s="214"/>
      <c r="D374" s="6"/>
      <c r="E374" s="126"/>
      <c r="F374" s="126"/>
      <c r="G374" s="72"/>
      <c r="H374" s="72"/>
      <c r="I374" s="125">
        <f t="shared" si="125"/>
        <v>0</v>
      </c>
      <c r="J374" s="72"/>
      <c r="K374" s="125">
        <f t="shared" si="126"/>
        <v>0</v>
      </c>
      <c r="L374" s="190"/>
      <c r="M374" s="190"/>
      <c r="N374" s="190"/>
      <c r="O374" s="186"/>
      <c r="P374" s="190"/>
      <c r="Q374" s="190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240"/>
      <c r="AN374" s="240"/>
      <c r="AO374" s="240"/>
      <c r="AP374" s="240"/>
      <c r="AQ374" s="240"/>
      <c r="AR374" s="240"/>
      <c r="AS374" s="240"/>
      <c r="AT374" s="240"/>
      <c r="AU374" s="240"/>
      <c r="AV374" s="240"/>
      <c r="AX374" s="125">
        <f t="shared" si="127"/>
        <v>0</v>
      </c>
      <c r="AY374" s="125">
        <f t="shared" si="128"/>
        <v>0</v>
      </c>
      <c r="AZ374" s="9">
        <v>2</v>
      </c>
      <c r="BA374" s="15">
        <f t="shared" si="129"/>
        <v>2.1</v>
      </c>
      <c r="BB374" s="21">
        <f t="shared" si="132"/>
        <v>2.2000000000000002</v>
      </c>
      <c r="BC374" s="27">
        <f t="shared" si="133"/>
        <v>2.2999999999999998</v>
      </c>
      <c r="BD374" s="33">
        <f t="shared" si="134"/>
        <v>2.4</v>
      </c>
      <c r="BE374" s="39">
        <f t="shared" si="135"/>
        <v>2.875</v>
      </c>
      <c r="BF374" s="9">
        <f t="shared" si="136"/>
        <v>0</v>
      </c>
      <c r="BG374" s="15">
        <f t="shared" si="137"/>
        <v>0</v>
      </c>
      <c r="BH374" s="21">
        <f t="shared" si="138"/>
        <v>0</v>
      </c>
      <c r="BI374" s="27">
        <f t="shared" si="139"/>
        <v>0</v>
      </c>
      <c r="BJ374" s="33">
        <f t="shared" si="140"/>
        <v>0</v>
      </c>
      <c r="BK374" s="39">
        <f t="shared" si="142"/>
        <v>0</v>
      </c>
    </row>
    <row r="375" spans="1:63" ht="15.75" thickBot="1">
      <c r="A375" s="4"/>
      <c r="B375" s="112" t="s">
        <v>18</v>
      </c>
      <c r="C375" s="223"/>
      <c r="D375" s="7"/>
      <c r="E375" s="145"/>
      <c r="F375" s="145"/>
      <c r="G375" s="97"/>
      <c r="H375" s="97"/>
      <c r="I375" s="125">
        <f t="shared" si="125"/>
        <v>0</v>
      </c>
      <c r="J375" s="97"/>
      <c r="K375" s="125">
        <f t="shared" si="126"/>
        <v>0</v>
      </c>
      <c r="L375" s="192"/>
      <c r="M375" s="192"/>
      <c r="N375" s="192"/>
      <c r="O375" s="188"/>
      <c r="P375" s="192"/>
      <c r="Q375" s="192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  <c r="AL375" s="97"/>
      <c r="AM375" s="241"/>
      <c r="AN375" s="241"/>
      <c r="AO375" s="241"/>
      <c r="AP375" s="241"/>
      <c r="AQ375" s="241"/>
      <c r="AR375" s="241"/>
      <c r="AS375" s="241"/>
      <c r="AT375" s="241"/>
      <c r="AU375" s="241"/>
      <c r="AV375" s="241"/>
      <c r="AX375" s="125">
        <f t="shared" si="127"/>
        <v>0</v>
      </c>
      <c r="AY375" s="125">
        <f t="shared" si="128"/>
        <v>0</v>
      </c>
      <c r="AZ375" s="9">
        <v>4</v>
      </c>
      <c r="BA375" s="15">
        <f t="shared" si="129"/>
        <v>4.2</v>
      </c>
      <c r="BB375" s="21">
        <f t="shared" si="132"/>
        <v>4.4000000000000004</v>
      </c>
      <c r="BC375" s="27">
        <f t="shared" si="133"/>
        <v>4.5999999999999996</v>
      </c>
      <c r="BD375" s="33">
        <f t="shared" si="134"/>
        <v>4.8</v>
      </c>
      <c r="BE375" s="39">
        <f t="shared" si="135"/>
        <v>5.75</v>
      </c>
      <c r="BF375" s="9">
        <f t="shared" si="136"/>
        <v>0</v>
      </c>
      <c r="BG375" s="15">
        <f t="shared" si="137"/>
        <v>0</v>
      </c>
      <c r="BH375" s="21">
        <f t="shared" si="138"/>
        <v>0</v>
      </c>
      <c r="BI375" s="27">
        <f t="shared" si="139"/>
        <v>0</v>
      </c>
      <c r="BJ375" s="33">
        <f t="shared" si="140"/>
        <v>0</v>
      </c>
      <c r="BK375" s="39">
        <f t="shared" si="142"/>
        <v>0</v>
      </c>
    </row>
    <row r="376" spans="1:63">
      <c r="L376" s="183"/>
      <c r="M376" s="183"/>
      <c r="N376" s="183"/>
      <c r="O376" s="185"/>
      <c r="P376" s="183"/>
      <c r="Q376" s="183"/>
    </row>
    <row r="377" spans="1:63">
      <c r="L377" s="183"/>
      <c r="M377" s="183"/>
      <c r="N377" s="183"/>
      <c r="O377" s="185"/>
      <c r="P377" s="183"/>
      <c r="Q377" s="183"/>
      <c r="BD377" s="34"/>
      <c r="BE377" s="40" t="s">
        <v>9</v>
      </c>
      <c r="BF377" s="10">
        <f t="shared" ref="BF377:BK377" si="153">SUM(BF3:BF375)</f>
        <v>0</v>
      </c>
      <c r="BG377" s="10">
        <f t="shared" si="153"/>
        <v>0</v>
      </c>
      <c r="BH377" s="10">
        <f t="shared" si="153"/>
        <v>0</v>
      </c>
      <c r="BI377" s="10">
        <f t="shared" si="153"/>
        <v>0</v>
      </c>
      <c r="BJ377" s="10">
        <f t="shared" si="153"/>
        <v>214.53709149999997</v>
      </c>
      <c r="BK377" s="10">
        <f t="shared" si="153"/>
        <v>0</v>
      </c>
    </row>
    <row r="378" spans="1:63">
      <c r="L378" s="183"/>
      <c r="M378" s="183"/>
      <c r="N378" s="183"/>
      <c r="O378" s="185"/>
      <c r="P378" s="183"/>
      <c r="Q378" s="183"/>
      <c r="BE378" s="41" t="s">
        <v>10</v>
      </c>
      <c r="BF378" s="10"/>
      <c r="BG378" s="18"/>
      <c r="BH378" s="24"/>
      <c r="BI378" s="31"/>
    </row>
    <row r="379" spans="1:63">
      <c r="L379" s="183"/>
      <c r="M379" s="183"/>
      <c r="N379" s="183"/>
      <c r="O379" s="185"/>
      <c r="P379" s="183"/>
      <c r="Q379" s="183"/>
      <c r="BD379" s="36"/>
      <c r="BE379" s="42" t="s">
        <v>11</v>
      </c>
      <c r="BF379" s="10"/>
    </row>
    <row r="380" spans="1:63">
      <c r="L380" s="183"/>
      <c r="M380" s="183"/>
      <c r="N380" s="183"/>
      <c r="O380" s="185"/>
      <c r="P380" s="183"/>
      <c r="Q380" s="183"/>
    </row>
    <row r="381" spans="1:63">
      <c r="L381" s="183"/>
      <c r="M381" s="183"/>
      <c r="N381" s="183"/>
      <c r="O381" s="185"/>
      <c r="P381" s="183"/>
      <c r="Q381" s="183"/>
      <c r="BK381" s="44"/>
    </row>
    <row r="382" spans="1:63">
      <c r="L382" s="183"/>
      <c r="M382" s="183"/>
      <c r="N382" s="183"/>
      <c r="O382" s="185"/>
      <c r="P382" s="183"/>
      <c r="Q382" s="183"/>
      <c r="BK382" s="44"/>
    </row>
    <row r="383" spans="1:63">
      <c r="L383" s="183"/>
      <c r="M383" s="183"/>
      <c r="N383" s="183"/>
      <c r="O383" s="185"/>
      <c r="P383" s="183"/>
      <c r="Q383" s="183"/>
      <c r="AZ383"/>
      <c r="BA383"/>
      <c r="BB383"/>
      <c r="BC383" s="29"/>
      <c r="BD383" s="36"/>
      <c r="BE383" s="42"/>
      <c r="BF383" s="12"/>
      <c r="BG383" s="19"/>
      <c r="BH383" s="25"/>
      <c r="BI383" s="29"/>
      <c r="BJ383" s="36"/>
      <c r="BK383" s="44"/>
    </row>
    <row r="384" spans="1:63">
      <c r="L384" s="183"/>
      <c r="M384" s="183"/>
      <c r="N384" s="183"/>
      <c r="O384" s="185"/>
      <c r="P384" s="183"/>
      <c r="Q384" s="183"/>
      <c r="AZ384"/>
      <c r="BA384"/>
      <c r="BB384"/>
      <c r="BC384" s="29"/>
      <c r="BD384" s="36"/>
      <c r="BE384" s="42"/>
      <c r="BF384" s="12"/>
      <c r="BG384" s="19"/>
      <c r="BH384" s="25"/>
      <c r="BI384" s="29"/>
      <c r="BJ384" s="36"/>
      <c r="BK384" s="40"/>
    </row>
    <row r="385" spans="3:63">
      <c r="L385" s="183"/>
      <c r="M385" s="183"/>
      <c r="N385" s="183"/>
      <c r="O385" s="185"/>
      <c r="P385" s="183"/>
      <c r="Q385" s="183"/>
      <c r="AZ385"/>
      <c r="BA385"/>
      <c r="BB385"/>
      <c r="BK385" s="40"/>
    </row>
    <row r="386" spans="3:63" ht="12.75">
      <c r="C386"/>
      <c r="E386"/>
      <c r="F386"/>
      <c r="G386"/>
      <c r="H386"/>
      <c r="I386"/>
      <c r="J386"/>
      <c r="K386"/>
      <c r="L386" s="183"/>
      <c r="M386" s="183"/>
      <c r="N386" s="183"/>
      <c r="O386" s="185"/>
      <c r="P386" s="183"/>
      <c r="Q386" s="183"/>
      <c r="AZ386"/>
      <c r="BA386"/>
      <c r="BB386"/>
      <c r="BK386" s="45"/>
    </row>
    <row r="387" spans="3:63" ht="12.75">
      <c r="C387"/>
      <c r="E387"/>
      <c r="F387"/>
      <c r="G387"/>
      <c r="H387"/>
      <c r="I387"/>
      <c r="J387"/>
      <c r="K387"/>
      <c r="L387" s="183"/>
      <c r="M387" s="183"/>
      <c r="N387" s="183"/>
      <c r="O387" s="185"/>
      <c r="P387" s="183"/>
      <c r="Q387" s="183"/>
    </row>
    <row r="388" spans="3:63" ht="12.75">
      <c r="C388"/>
      <c r="E388"/>
      <c r="F388"/>
      <c r="G388"/>
      <c r="H388"/>
      <c r="I388"/>
      <c r="J388"/>
      <c r="K388"/>
      <c r="L388" s="183"/>
      <c r="M388" s="183"/>
      <c r="N388" s="183"/>
      <c r="O388" s="185"/>
      <c r="P388" s="183"/>
      <c r="Q388" s="183"/>
    </row>
    <row r="389" spans="3:63" ht="12.75">
      <c r="C389"/>
      <c r="E389"/>
      <c r="F389"/>
      <c r="G389"/>
      <c r="H389"/>
      <c r="I389"/>
      <c r="J389"/>
      <c r="K389"/>
      <c r="L389" s="183"/>
      <c r="M389" s="183"/>
      <c r="N389" s="183"/>
      <c r="O389" s="185"/>
      <c r="P389" s="183"/>
      <c r="Q389" s="183"/>
    </row>
    <row r="390" spans="3:63" ht="12.75">
      <c r="C390"/>
      <c r="E390"/>
      <c r="F390"/>
      <c r="G390"/>
      <c r="H390"/>
      <c r="I390"/>
      <c r="J390"/>
      <c r="K390"/>
      <c r="L390" s="183"/>
      <c r="M390" s="183"/>
      <c r="N390" s="183"/>
      <c r="O390" s="185"/>
      <c r="P390" s="183"/>
      <c r="Q390" s="183"/>
    </row>
    <row r="391" spans="3:63" ht="12.75">
      <c r="C391"/>
      <c r="E391"/>
      <c r="F391"/>
      <c r="G391"/>
      <c r="H391"/>
      <c r="I391"/>
      <c r="J391"/>
      <c r="K391"/>
      <c r="L391" s="183"/>
      <c r="M391" s="183"/>
      <c r="N391" s="183"/>
      <c r="O391" s="185"/>
      <c r="P391" s="183"/>
      <c r="Q391" s="183"/>
    </row>
    <row r="392" spans="3:63" ht="12.75">
      <c r="C392"/>
      <c r="E392"/>
      <c r="F392"/>
      <c r="G392"/>
      <c r="H392"/>
      <c r="I392"/>
      <c r="J392"/>
      <c r="K392"/>
      <c r="L392" s="183"/>
      <c r="M392" s="183"/>
      <c r="N392" s="183"/>
      <c r="O392" s="185"/>
      <c r="P392" s="183"/>
      <c r="Q392" s="183"/>
    </row>
    <row r="393" spans="3:63" ht="12.75">
      <c r="C393"/>
      <c r="E393"/>
      <c r="F393"/>
      <c r="G393"/>
      <c r="H393"/>
      <c r="I393"/>
      <c r="J393"/>
      <c r="K393"/>
      <c r="L393" s="183"/>
      <c r="M393" s="183"/>
      <c r="N393" s="183"/>
      <c r="O393" s="185"/>
      <c r="P393" s="183"/>
      <c r="Q393" s="183"/>
    </row>
    <row r="394" spans="3:63" ht="12.75">
      <c r="C394"/>
      <c r="E394"/>
      <c r="F394"/>
      <c r="G394"/>
      <c r="H394"/>
      <c r="I394"/>
      <c r="J394"/>
      <c r="K394"/>
      <c r="L394" s="183"/>
      <c r="M394" s="183"/>
      <c r="N394" s="183"/>
      <c r="O394" s="185"/>
      <c r="P394" s="183"/>
      <c r="Q394" s="183"/>
    </row>
    <row r="395" spans="3:63" ht="12.75">
      <c r="C395"/>
      <c r="E395"/>
      <c r="F395"/>
      <c r="G395"/>
      <c r="H395"/>
      <c r="I395"/>
      <c r="J395"/>
      <c r="K395"/>
      <c r="L395" s="183"/>
      <c r="M395" s="183"/>
      <c r="N395" s="183"/>
      <c r="O395" s="185"/>
      <c r="P395" s="183"/>
      <c r="Q395" s="183"/>
    </row>
    <row r="396" spans="3:63" ht="12.75">
      <c r="C396"/>
      <c r="E396"/>
      <c r="F396"/>
      <c r="G396"/>
      <c r="H396"/>
      <c r="I396"/>
      <c r="J396"/>
      <c r="K396"/>
      <c r="L396" s="183"/>
      <c r="M396" s="183"/>
      <c r="N396" s="183"/>
      <c r="O396" s="185"/>
      <c r="P396" s="183"/>
      <c r="Q396" s="183"/>
    </row>
    <row r="397" spans="3:63" ht="12.75">
      <c r="C397"/>
      <c r="E397"/>
      <c r="F397"/>
      <c r="G397"/>
      <c r="H397"/>
      <c r="I397"/>
      <c r="J397"/>
      <c r="K397"/>
      <c r="L397" s="183"/>
      <c r="M397" s="183"/>
      <c r="N397" s="183"/>
      <c r="O397" s="185"/>
      <c r="P397" s="183"/>
      <c r="Q397" s="183"/>
    </row>
    <row r="398" spans="3:63" ht="12.75">
      <c r="C398"/>
      <c r="E398"/>
      <c r="F398"/>
      <c r="G398"/>
      <c r="H398"/>
      <c r="I398"/>
      <c r="J398"/>
      <c r="K398"/>
      <c r="L398" s="183"/>
      <c r="M398" s="183"/>
      <c r="N398" s="183"/>
      <c r="O398" s="185"/>
      <c r="P398" s="183"/>
      <c r="Q398" s="183"/>
    </row>
    <row r="399" spans="3:63" ht="12.75">
      <c r="C399"/>
      <c r="E399"/>
      <c r="F399"/>
      <c r="G399"/>
      <c r="H399"/>
      <c r="I399"/>
      <c r="J399"/>
      <c r="K399"/>
      <c r="L399" s="183"/>
      <c r="M399" s="183"/>
      <c r="N399" s="183"/>
      <c r="O399" s="185"/>
      <c r="P399" s="183"/>
      <c r="Q399" s="183"/>
    </row>
    <row r="400" spans="3:63" ht="12.75">
      <c r="C400"/>
      <c r="E400"/>
      <c r="F400"/>
      <c r="G400"/>
      <c r="H400"/>
      <c r="I400"/>
      <c r="J400"/>
      <c r="K400"/>
      <c r="L400" s="183"/>
      <c r="M400" s="183"/>
      <c r="N400" s="183"/>
      <c r="O400" s="185"/>
      <c r="P400" s="183"/>
      <c r="Q400" s="183"/>
    </row>
    <row r="401" spans="3:63" ht="12.75">
      <c r="C401"/>
      <c r="E401"/>
      <c r="F401"/>
      <c r="G401"/>
      <c r="H401"/>
      <c r="I401"/>
      <c r="J401"/>
      <c r="K401"/>
      <c r="L401" s="183"/>
      <c r="M401" s="183"/>
      <c r="N401" s="183"/>
      <c r="O401" s="185"/>
      <c r="P401" s="183"/>
      <c r="Q401" s="183"/>
    </row>
    <row r="402" spans="3:63" ht="12.75">
      <c r="C402"/>
      <c r="E402"/>
      <c r="F402"/>
      <c r="G402"/>
      <c r="H402"/>
      <c r="I402"/>
      <c r="J402"/>
      <c r="K402"/>
      <c r="L402" s="183"/>
      <c r="M402" s="183"/>
      <c r="N402" s="183"/>
      <c r="O402" s="185"/>
      <c r="P402" s="183"/>
      <c r="Q402" s="183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 s="203"/>
      <c r="AN402" s="203"/>
      <c r="AO402" s="203"/>
      <c r="AP402" s="203"/>
      <c r="AQ402" s="203"/>
      <c r="AR402" s="203"/>
      <c r="AS402" s="203"/>
      <c r="AT402" s="203"/>
      <c r="AV402" s="203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</row>
    <row r="403" spans="3:63" ht="12.75">
      <c r="C403"/>
      <c r="E403"/>
      <c r="F403"/>
      <c r="G403"/>
      <c r="H403"/>
      <c r="I403"/>
      <c r="J403"/>
      <c r="K403"/>
      <c r="L403" s="183"/>
      <c r="M403" s="183"/>
      <c r="N403" s="183"/>
      <c r="O403" s="185"/>
      <c r="P403" s="183"/>
      <c r="Q403" s="18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 s="203"/>
      <c r="AN403" s="203"/>
      <c r="AO403" s="203"/>
      <c r="AP403" s="203"/>
      <c r="AQ403" s="203"/>
      <c r="AR403" s="203"/>
      <c r="AS403" s="203"/>
      <c r="AT403" s="203"/>
      <c r="AV403" s="2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</row>
    <row r="404" spans="3:63" ht="12.75">
      <c r="C404"/>
      <c r="E404"/>
      <c r="F404"/>
      <c r="G404"/>
      <c r="H404"/>
      <c r="I404"/>
      <c r="J404"/>
      <c r="K404"/>
      <c r="L404" s="183"/>
      <c r="M404" s="183"/>
      <c r="N404" s="183"/>
      <c r="O404" s="185"/>
      <c r="P404" s="183"/>
      <c r="Q404" s="183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 s="203"/>
      <c r="AN404" s="203"/>
      <c r="AO404" s="203"/>
      <c r="AP404" s="203"/>
      <c r="AQ404" s="203"/>
      <c r="AR404" s="203"/>
      <c r="AS404" s="203"/>
      <c r="AT404" s="203"/>
      <c r="AV404" s="203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</row>
    <row r="405" spans="3:63" ht="12.75">
      <c r="C405"/>
      <c r="E405"/>
      <c r="F405"/>
      <c r="G405"/>
      <c r="H405"/>
      <c r="I405"/>
      <c r="J405"/>
      <c r="K405"/>
      <c r="L405" s="183"/>
      <c r="M405" s="183"/>
      <c r="N405" s="183"/>
      <c r="O405" s="185"/>
      <c r="P405" s="183"/>
      <c r="Q405" s="183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 s="203"/>
      <c r="AN405" s="203"/>
      <c r="AO405" s="203"/>
      <c r="AP405" s="203"/>
      <c r="AQ405" s="203"/>
      <c r="AR405" s="203"/>
      <c r="AS405" s="203"/>
      <c r="AT405" s="203"/>
      <c r="AV405" s="203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</row>
    <row r="406" spans="3:63" ht="12.75">
      <c r="C406"/>
      <c r="E406"/>
      <c r="F406"/>
      <c r="G406"/>
      <c r="H406"/>
      <c r="I406"/>
      <c r="J406"/>
      <c r="K406"/>
      <c r="L406" s="183"/>
      <c r="M406" s="183"/>
      <c r="N406" s="183"/>
      <c r="O406" s="185"/>
      <c r="P406" s="183"/>
      <c r="Q406" s="183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 s="203"/>
      <c r="AN406" s="203"/>
      <c r="AO406" s="203"/>
      <c r="AP406" s="203"/>
      <c r="AQ406" s="203"/>
      <c r="AR406" s="203"/>
      <c r="AS406" s="203"/>
      <c r="AT406" s="203"/>
      <c r="AV406" s="203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</row>
    <row r="407" spans="3:63" ht="12.75">
      <c r="C407"/>
      <c r="E407"/>
      <c r="F407"/>
      <c r="G407"/>
      <c r="H407"/>
      <c r="I407"/>
      <c r="J407"/>
      <c r="K407"/>
      <c r="L407" s="183"/>
      <c r="M407" s="183"/>
      <c r="N407" s="183"/>
      <c r="O407" s="185"/>
      <c r="P407" s="183"/>
      <c r="Q407" s="183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 s="203"/>
      <c r="AN407" s="203"/>
      <c r="AO407" s="203"/>
      <c r="AP407" s="203"/>
      <c r="AQ407" s="203"/>
      <c r="AR407" s="203"/>
      <c r="AS407" s="203"/>
      <c r="AT407" s="203"/>
      <c r="AV407" s="203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</row>
    <row r="408" spans="3:63" ht="12.75">
      <c r="C408"/>
      <c r="E408"/>
      <c r="F408"/>
      <c r="G408"/>
      <c r="H408"/>
      <c r="I408"/>
      <c r="J408"/>
      <c r="K408"/>
      <c r="L408" s="183"/>
      <c r="M408" s="183"/>
      <c r="N408" s="183"/>
      <c r="O408" s="185"/>
      <c r="P408" s="183"/>
      <c r="Q408" s="183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 s="203"/>
      <c r="AN408" s="203"/>
      <c r="AO408" s="203"/>
      <c r="AP408" s="203"/>
      <c r="AQ408" s="203"/>
      <c r="AR408" s="203"/>
      <c r="AS408" s="203"/>
      <c r="AT408" s="203"/>
      <c r="AV408" s="203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</row>
    <row r="409" spans="3:63" ht="12.75">
      <c r="C409"/>
      <c r="E409"/>
      <c r="F409"/>
      <c r="G409"/>
      <c r="H409"/>
      <c r="I409"/>
      <c r="J409"/>
      <c r="K409"/>
      <c r="L409" s="183"/>
      <c r="M409" s="183"/>
      <c r="N409" s="183"/>
      <c r="O409" s="185"/>
      <c r="P409" s="183"/>
      <c r="Q409" s="183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 s="203"/>
      <c r="AN409" s="203"/>
      <c r="AO409" s="203"/>
      <c r="AP409" s="203"/>
      <c r="AQ409" s="203"/>
      <c r="AR409" s="203"/>
      <c r="AS409" s="203"/>
      <c r="AT409" s="203"/>
      <c r="AV409" s="203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</row>
    <row r="410" spans="3:63" ht="12.75">
      <c r="C410"/>
      <c r="E410"/>
      <c r="F410"/>
      <c r="G410"/>
      <c r="H410"/>
      <c r="I410"/>
      <c r="J410"/>
      <c r="K410"/>
      <c r="L410" s="183"/>
      <c r="M410" s="183"/>
      <c r="N410" s="183"/>
      <c r="O410" s="185"/>
      <c r="P410" s="183"/>
      <c r="Q410" s="183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 s="203"/>
      <c r="AN410" s="203"/>
      <c r="AO410" s="203"/>
      <c r="AP410" s="203"/>
      <c r="AQ410" s="203"/>
      <c r="AR410" s="203"/>
      <c r="AS410" s="203"/>
      <c r="AT410" s="203"/>
      <c r="AV410" s="203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</row>
    <row r="411" spans="3:63" ht="12.75">
      <c r="C411"/>
      <c r="E411"/>
      <c r="F411"/>
      <c r="G411"/>
      <c r="H411"/>
      <c r="I411"/>
      <c r="J411"/>
      <c r="K411"/>
      <c r="L411" s="183"/>
      <c r="M411" s="183"/>
      <c r="N411" s="183"/>
      <c r="O411" s="185"/>
      <c r="P411" s="183"/>
      <c r="Q411" s="183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 s="203"/>
      <c r="AN411" s="203"/>
      <c r="AO411" s="203"/>
      <c r="AP411" s="203"/>
      <c r="AQ411" s="203"/>
      <c r="AR411" s="203"/>
      <c r="AS411" s="203"/>
      <c r="AT411" s="203"/>
      <c r="AV411" s="203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</row>
    <row r="412" spans="3:63" ht="12.75">
      <c r="C412"/>
      <c r="E412"/>
      <c r="F412"/>
      <c r="G412"/>
      <c r="H412"/>
      <c r="I412"/>
      <c r="J412"/>
      <c r="K412"/>
      <c r="L412" s="183"/>
      <c r="M412" s="183"/>
      <c r="N412" s="183"/>
      <c r="O412" s="185"/>
      <c r="P412" s="183"/>
      <c r="Q412" s="183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 s="203"/>
      <c r="AN412" s="203"/>
      <c r="AO412" s="203"/>
      <c r="AP412" s="203"/>
      <c r="AQ412" s="203"/>
      <c r="AR412" s="203"/>
      <c r="AS412" s="203"/>
      <c r="AT412" s="203"/>
      <c r="AV412" s="203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</row>
    <row r="413" spans="3:63" ht="12.75">
      <c r="C413"/>
      <c r="E413"/>
      <c r="F413"/>
      <c r="G413"/>
      <c r="H413"/>
      <c r="I413"/>
      <c r="J413"/>
      <c r="K413"/>
      <c r="L413" s="183"/>
      <c r="M413" s="183"/>
      <c r="N413" s="183"/>
      <c r="O413" s="185"/>
      <c r="P413" s="183"/>
      <c r="Q413" s="18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 s="203"/>
      <c r="AN413" s="203"/>
      <c r="AO413" s="203"/>
      <c r="AP413" s="203"/>
      <c r="AQ413" s="203"/>
      <c r="AR413" s="203"/>
      <c r="AS413" s="203"/>
      <c r="AT413" s="203"/>
      <c r="AV413" s="20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</row>
    <row r="414" spans="3:63" ht="12.75">
      <c r="C414"/>
      <c r="E414"/>
      <c r="F414"/>
      <c r="G414"/>
      <c r="H414"/>
      <c r="I414"/>
      <c r="J414"/>
      <c r="K414"/>
      <c r="L414" s="183"/>
      <c r="M414" s="183"/>
      <c r="N414" s="183"/>
      <c r="O414" s="185"/>
      <c r="P414" s="183"/>
      <c r="Q414" s="183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 s="203"/>
      <c r="AN414" s="203"/>
      <c r="AO414" s="203"/>
      <c r="AP414" s="203"/>
      <c r="AQ414" s="203"/>
      <c r="AR414" s="203"/>
      <c r="AS414" s="203"/>
      <c r="AT414" s="203"/>
      <c r="AV414" s="203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</row>
    <row r="415" spans="3:63" ht="12.75">
      <c r="C415"/>
      <c r="E415"/>
      <c r="F415"/>
      <c r="G415"/>
      <c r="H415"/>
      <c r="I415"/>
      <c r="J415"/>
      <c r="K415"/>
      <c r="L415" s="183"/>
      <c r="M415" s="183"/>
      <c r="N415" s="183"/>
      <c r="O415" s="185"/>
      <c r="P415" s="183"/>
      <c r="Q415" s="183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 s="203"/>
      <c r="AN415" s="203"/>
      <c r="AO415" s="203"/>
      <c r="AP415" s="203"/>
      <c r="AQ415" s="203"/>
      <c r="AR415" s="203"/>
      <c r="AS415" s="203"/>
      <c r="AT415" s="203"/>
      <c r="AV415" s="203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</row>
    <row r="416" spans="3:63" ht="12.75">
      <c r="C416"/>
      <c r="E416"/>
      <c r="F416"/>
      <c r="G416"/>
      <c r="H416"/>
      <c r="I416"/>
      <c r="J416"/>
      <c r="K416"/>
      <c r="L416" s="183"/>
      <c r="M416" s="183"/>
      <c r="N416" s="183"/>
      <c r="O416" s="185"/>
      <c r="P416" s="183"/>
      <c r="Q416" s="183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 s="203"/>
      <c r="AN416" s="203"/>
      <c r="AO416" s="203"/>
      <c r="AP416" s="203"/>
      <c r="AQ416" s="203"/>
      <c r="AR416" s="203"/>
      <c r="AS416" s="203"/>
      <c r="AT416" s="203"/>
      <c r="AV416" s="203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</row>
    <row r="417" spans="3:63" ht="12.75">
      <c r="C417"/>
      <c r="E417"/>
      <c r="F417"/>
      <c r="G417"/>
      <c r="H417"/>
      <c r="I417"/>
      <c r="J417"/>
      <c r="K417"/>
      <c r="L417" s="183"/>
      <c r="M417" s="183"/>
      <c r="N417" s="183"/>
      <c r="O417" s="185"/>
      <c r="P417" s="183"/>
      <c r="Q417" s="183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 s="203"/>
      <c r="AN417" s="203"/>
      <c r="AO417" s="203"/>
      <c r="AP417" s="203"/>
      <c r="AQ417" s="203"/>
      <c r="AR417" s="203"/>
      <c r="AS417" s="203"/>
      <c r="AT417" s="203"/>
      <c r="AV417" s="203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</row>
    <row r="418" spans="3:63" ht="12.75">
      <c r="C418"/>
      <c r="E418"/>
      <c r="F418"/>
      <c r="G418"/>
      <c r="H418"/>
      <c r="I418"/>
      <c r="J418"/>
      <c r="K418"/>
      <c r="L418" s="183"/>
      <c r="M418" s="183"/>
      <c r="N418" s="183"/>
      <c r="O418" s="185"/>
      <c r="P418" s="183"/>
      <c r="Q418" s="183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 s="203"/>
      <c r="AN418" s="203"/>
      <c r="AO418" s="203"/>
      <c r="AP418" s="203"/>
      <c r="AQ418" s="203"/>
      <c r="AR418" s="203"/>
      <c r="AS418" s="203"/>
      <c r="AT418" s="203"/>
      <c r="AV418" s="203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</row>
    <row r="419" spans="3:63" ht="12.75">
      <c r="C419"/>
      <c r="E419"/>
      <c r="F419"/>
      <c r="G419"/>
      <c r="H419"/>
      <c r="I419"/>
      <c r="J419"/>
      <c r="K419"/>
      <c r="L419" s="183"/>
      <c r="M419" s="183"/>
      <c r="N419" s="183"/>
      <c r="O419" s="185"/>
      <c r="P419" s="183"/>
      <c r="Q419" s="183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 s="203"/>
      <c r="AN419" s="203"/>
      <c r="AO419" s="203"/>
      <c r="AP419" s="203"/>
      <c r="AQ419" s="203"/>
      <c r="AR419" s="203"/>
      <c r="AS419" s="203"/>
      <c r="AT419" s="203"/>
      <c r="AV419" s="203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</row>
    <row r="420" spans="3:63" ht="12.75">
      <c r="C420"/>
      <c r="E420"/>
      <c r="F420"/>
      <c r="G420"/>
      <c r="H420"/>
      <c r="I420"/>
      <c r="J420"/>
      <c r="K420"/>
      <c r="L420" s="183"/>
      <c r="M420" s="183"/>
      <c r="N420" s="183"/>
      <c r="O420" s="185"/>
      <c r="P420" s="183"/>
      <c r="Q420" s="183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 s="203"/>
      <c r="AN420" s="203"/>
      <c r="AO420" s="203"/>
      <c r="AP420" s="203"/>
      <c r="AQ420" s="203"/>
      <c r="AR420" s="203"/>
      <c r="AS420" s="203"/>
      <c r="AT420" s="203"/>
      <c r="AV420" s="203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</row>
    <row r="421" spans="3:63" ht="12.75">
      <c r="C421"/>
      <c r="E421"/>
      <c r="F421"/>
      <c r="G421"/>
      <c r="H421"/>
      <c r="I421"/>
      <c r="J421"/>
      <c r="K421"/>
      <c r="L421" s="183"/>
      <c r="M421" s="183"/>
      <c r="N421" s="183"/>
      <c r="O421" s="185"/>
      <c r="P421" s="183"/>
      <c r="Q421" s="183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 s="203"/>
      <c r="AN421" s="203"/>
      <c r="AO421" s="203"/>
      <c r="AP421" s="203"/>
      <c r="AQ421" s="203"/>
      <c r="AR421" s="203"/>
      <c r="AS421" s="203"/>
      <c r="AT421" s="203"/>
      <c r="AV421" s="203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</row>
    <row r="422" spans="3:63" ht="12.75">
      <c r="C422"/>
      <c r="E422"/>
      <c r="F422"/>
      <c r="G422"/>
      <c r="H422"/>
      <c r="I422"/>
      <c r="J422"/>
      <c r="K422"/>
      <c r="L422" s="183"/>
      <c r="M422" s="183"/>
      <c r="N422" s="183"/>
      <c r="O422" s="185"/>
      <c r="P422" s="183"/>
      <c r="Q422" s="183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 s="203"/>
      <c r="AN422" s="203"/>
      <c r="AO422" s="203"/>
      <c r="AP422" s="203"/>
      <c r="AQ422" s="203"/>
      <c r="AR422" s="203"/>
      <c r="AS422" s="203"/>
      <c r="AT422" s="203"/>
      <c r="AV422" s="203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</row>
    <row r="423" spans="3:63" ht="12.75">
      <c r="C423"/>
      <c r="E423"/>
      <c r="F423"/>
      <c r="G423"/>
      <c r="H423"/>
      <c r="I423"/>
      <c r="J423"/>
      <c r="K423"/>
      <c r="L423" s="183"/>
      <c r="M423" s="183"/>
      <c r="N423" s="183"/>
      <c r="O423" s="185"/>
      <c r="P423" s="183"/>
      <c r="Q423" s="18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 s="203"/>
      <c r="AN423" s="203"/>
      <c r="AO423" s="203"/>
      <c r="AP423" s="203"/>
      <c r="AQ423" s="203"/>
      <c r="AR423" s="203"/>
      <c r="AS423" s="203"/>
      <c r="AT423" s="203"/>
      <c r="AV423" s="20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</row>
    <row r="424" spans="3:63" ht="12.75">
      <c r="C424"/>
      <c r="E424"/>
      <c r="F424"/>
      <c r="G424"/>
      <c r="H424"/>
      <c r="I424"/>
      <c r="J424"/>
      <c r="K424"/>
      <c r="L424" s="183"/>
      <c r="M424" s="183"/>
      <c r="N424" s="183"/>
      <c r="O424" s="185"/>
      <c r="P424" s="183"/>
      <c r="Q424" s="183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 s="203"/>
      <c r="AN424" s="203"/>
      <c r="AO424" s="203"/>
      <c r="AP424" s="203"/>
      <c r="AQ424" s="203"/>
      <c r="AR424" s="203"/>
      <c r="AS424" s="203"/>
      <c r="AT424" s="203"/>
      <c r="AV424" s="203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</row>
    <row r="425" spans="3:63" ht="12.75">
      <c r="C425"/>
      <c r="E425"/>
      <c r="F425"/>
      <c r="G425"/>
      <c r="H425"/>
      <c r="I425"/>
      <c r="J425"/>
      <c r="K425"/>
      <c r="L425" s="183"/>
      <c r="M425" s="183"/>
      <c r="N425" s="183"/>
      <c r="O425" s="185"/>
      <c r="P425" s="183"/>
      <c r="Q425" s="183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 s="203"/>
      <c r="AN425" s="203"/>
      <c r="AO425" s="203"/>
      <c r="AP425" s="203"/>
      <c r="AQ425" s="203"/>
      <c r="AR425" s="203"/>
      <c r="AS425" s="203"/>
      <c r="AT425" s="203"/>
      <c r="AV425" s="203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</row>
    <row r="426" spans="3:63" ht="12.75">
      <c r="C426"/>
      <c r="E426"/>
      <c r="F426"/>
      <c r="G426"/>
      <c r="H426"/>
      <c r="I426"/>
      <c r="J426"/>
      <c r="K426"/>
      <c r="L426" s="183"/>
      <c r="M426" s="183"/>
      <c r="N426" s="183"/>
      <c r="O426" s="185"/>
      <c r="P426" s="183"/>
      <c r="Q426" s="183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 s="203"/>
      <c r="AN426" s="203"/>
      <c r="AO426" s="203"/>
      <c r="AP426" s="203"/>
      <c r="AQ426" s="203"/>
      <c r="AR426" s="203"/>
      <c r="AS426" s="203"/>
      <c r="AT426" s="203"/>
      <c r="AV426" s="203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</row>
    <row r="427" spans="3:63" ht="12.75">
      <c r="C427"/>
      <c r="E427"/>
      <c r="F427"/>
      <c r="G427"/>
      <c r="H427"/>
      <c r="I427"/>
      <c r="J427"/>
      <c r="K427"/>
      <c r="L427" s="183"/>
      <c r="M427" s="183"/>
      <c r="N427" s="183"/>
      <c r="O427" s="185"/>
      <c r="P427" s="183"/>
      <c r="Q427" s="183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 s="203"/>
      <c r="AN427" s="203"/>
      <c r="AO427" s="203"/>
      <c r="AP427" s="203"/>
      <c r="AQ427" s="203"/>
      <c r="AR427" s="203"/>
      <c r="AS427" s="203"/>
      <c r="AT427" s="203"/>
      <c r="AV427" s="203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</row>
    <row r="428" spans="3:63" ht="12.75">
      <c r="C428"/>
      <c r="E428"/>
      <c r="F428"/>
      <c r="G428"/>
      <c r="H428"/>
      <c r="I428"/>
      <c r="J428"/>
      <c r="K428"/>
      <c r="L428" s="183"/>
      <c r="M428" s="183"/>
      <c r="N428" s="183"/>
      <c r="O428" s="185"/>
      <c r="P428" s="183"/>
      <c r="Q428" s="183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 s="203"/>
      <c r="AN428" s="203"/>
      <c r="AO428" s="203"/>
      <c r="AP428" s="203"/>
      <c r="AQ428" s="203"/>
      <c r="AR428" s="203"/>
      <c r="AS428" s="203"/>
      <c r="AT428" s="203"/>
      <c r="AV428" s="203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</row>
    <row r="429" spans="3:63" ht="12.75">
      <c r="C429"/>
      <c r="E429"/>
      <c r="F429"/>
      <c r="G429"/>
      <c r="H429"/>
      <c r="I429"/>
      <c r="J429"/>
      <c r="K429"/>
      <c r="L429" s="183"/>
      <c r="M429" s="183"/>
      <c r="N429" s="183"/>
      <c r="O429" s="185"/>
      <c r="P429" s="183"/>
      <c r="Q429" s="183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 s="203"/>
      <c r="AN429" s="203"/>
      <c r="AO429" s="203"/>
      <c r="AP429" s="203"/>
      <c r="AQ429" s="203"/>
      <c r="AR429" s="203"/>
      <c r="AS429" s="203"/>
      <c r="AT429" s="203"/>
      <c r="AV429" s="203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</row>
    <row r="430" spans="3:63" ht="12.75">
      <c r="C430"/>
      <c r="E430"/>
      <c r="F430"/>
      <c r="G430"/>
      <c r="H430"/>
      <c r="I430"/>
      <c r="J430"/>
      <c r="K430"/>
      <c r="L430" s="183"/>
      <c r="M430" s="183"/>
      <c r="N430" s="183"/>
      <c r="O430" s="185"/>
      <c r="P430" s="183"/>
      <c r="Q430" s="183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 s="203"/>
      <c r="AN430" s="203"/>
      <c r="AO430" s="203"/>
      <c r="AP430" s="203"/>
      <c r="AQ430" s="203"/>
      <c r="AR430" s="203"/>
      <c r="AS430" s="203"/>
      <c r="AT430" s="203"/>
      <c r="AV430" s="203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</row>
    <row r="431" spans="3:63" ht="12.75">
      <c r="C431"/>
      <c r="E431"/>
      <c r="F431"/>
      <c r="G431"/>
      <c r="H431"/>
      <c r="I431"/>
      <c r="J431"/>
      <c r="K431"/>
      <c r="L431" s="183"/>
      <c r="M431" s="183"/>
      <c r="N431" s="183"/>
      <c r="O431" s="185"/>
      <c r="P431" s="183"/>
      <c r="Q431" s="183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 s="203"/>
      <c r="AN431" s="203"/>
      <c r="AO431" s="203"/>
      <c r="AP431" s="203"/>
      <c r="AQ431" s="203"/>
      <c r="AR431" s="203"/>
      <c r="AS431" s="203"/>
      <c r="AT431" s="203"/>
      <c r="AV431" s="203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</row>
    <row r="432" spans="3:63" ht="12.75">
      <c r="C432"/>
      <c r="E432"/>
      <c r="F432"/>
      <c r="G432"/>
      <c r="H432"/>
      <c r="I432"/>
      <c r="J432"/>
      <c r="K432"/>
      <c r="L432" s="183"/>
      <c r="M432" s="183"/>
      <c r="N432" s="183"/>
      <c r="O432" s="185"/>
      <c r="P432" s="183"/>
      <c r="Q432" s="183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 s="203"/>
      <c r="AN432" s="203"/>
      <c r="AO432" s="203"/>
      <c r="AP432" s="203"/>
      <c r="AQ432" s="203"/>
      <c r="AR432" s="203"/>
      <c r="AS432" s="203"/>
      <c r="AT432" s="203"/>
      <c r="AV432" s="203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</row>
    <row r="433" spans="3:63" ht="12.75">
      <c r="C433"/>
      <c r="E433"/>
      <c r="F433"/>
      <c r="G433"/>
      <c r="H433"/>
      <c r="I433"/>
      <c r="J433"/>
      <c r="K433"/>
      <c r="L433" s="183"/>
      <c r="M433" s="183"/>
      <c r="N433" s="183"/>
      <c r="O433" s="185"/>
      <c r="P433" s="183"/>
      <c r="Q433" s="18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 s="203"/>
      <c r="AN433" s="203"/>
      <c r="AO433" s="203"/>
      <c r="AP433" s="203"/>
      <c r="AQ433" s="203"/>
      <c r="AR433" s="203"/>
      <c r="AS433" s="203"/>
      <c r="AT433" s="203"/>
      <c r="AV433" s="20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</row>
    <row r="434" spans="3:63" ht="12.75">
      <c r="C434"/>
      <c r="E434"/>
      <c r="F434"/>
      <c r="G434"/>
      <c r="H434"/>
      <c r="I434"/>
      <c r="J434"/>
      <c r="K434"/>
      <c r="L434" s="183"/>
      <c r="M434" s="183"/>
      <c r="N434" s="183"/>
      <c r="O434" s="185"/>
      <c r="P434" s="183"/>
      <c r="Q434" s="183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 s="203"/>
      <c r="AN434" s="203"/>
      <c r="AO434" s="203"/>
      <c r="AP434" s="203"/>
      <c r="AQ434" s="203"/>
      <c r="AR434" s="203"/>
      <c r="AS434" s="203"/>
      <c r="AT434" s="203"/>
      <c r="AV434" s="203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</row>
    <row r="435" spans="3:63" ht="12.75">
      <c r="C435"/>
      <c r="E435"/>
      <c r="F435"/>
      <c r="G435"/>
      <c r="H435"/>
      <c r="I435"/>
      <c r="J435"/>
      <c r="K435"/>
      <c r="L435" s="183"/>
      <c r="M435" s="183"/>
      <c r="N435" s="183"/>
      <c r="O435" s="185"/>
      <c r="P435" s="183"/>
      <c r="Q435" s="183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 s="203"/>
      <c r="AN435" s="203"/>
      <c r="AO435" s="203"/>
      <c r="AP435" s="203"/>
      <c r="AQ435" s="203"/>
      <c r="AR435" s="203"/>
      <c r="AS435" s="203"/>
      <c r="AT435" s="203"/>
      <c r="AV435" s="203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</row>
    <row r="436" spans="3:63" ht="12.75">
      <c r="C436"/>
      <c r="E436"/>
      <c r="F436"/>
      <c r="G436"/>
      <c r="H436"/>
      <c r="I436"/>
      <c r="J436"/>
      <c r="K436"/>
      <c r="L436" s="183"/>
      <c r="M436" s="183"/>
      <c r="N436" s="183"/>
      <c r="O436" s="185"/>
      <c r="P436" s="183"/>
      <c r="Q436" s="183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 s="203"/>
      <c r="AN436" s="203"/>
      <c r="AO436" s="203"/>
      <c r="AP436" s="203"/>
      <c r="AQ436" s="203"/>
      <c r="AR436" s="203"/>
      <c r="AS436" s="203"/>
      <c r="AT436" s="203"/>
      <c r="AV436" s="203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</row>
    <row r="437" spans="3:63" ht="12.75">
      <c r="C437"/>
      <c r="E437"/>
      <c r="F437"/>
      <c r="G437"/>
      <c r="H437"/>
      <c r="I437"/>
      <c r="J437"/>
      <c r="K437"/>
      <c r="L437" s="183"/>
      <c r="M437" s="183"/>
      <c r="N437" s="183"/>
      <c r="O437" s="185"/>
      <c r="P437" s="183"/>
      <c r="Q437" s="183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 s="203"/>
      <c r="AN437" s="203"/>
      <c r="AO437" s="203"/>
      <c r="AP437" s="203"/>
      <c r="AQ437" s="203"/>
      <c r="AR437" s="203"/>
      <c r="AS437" s="203"/>
      <c r="AT437" s="203"/>
      <c r="AV437" s="203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</row>
    <row r="438" spans="3:63" ht="12.75">
      <c r="C438"/>
      <c r="E438"/>
      <c r="F438"/>
      <c r="G438"/>
      <c r="H438"/>
      <c r="I438"/>
      <c r="J438"/>
      <c r="K438"/>
      <c r="L438" s="183"/>
      <c r="M438" s="183"/>
      <c r="N438" s="183"/>
      <c r="O438" s="185"/>
      <c r="P438" s="183"/>
      <c r="Q438" s="183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 s="203"/>
      <c r="AN438" s="203"/>
      <c r="AO438" s="203"/>
      <c r="AP438" s="203"/>
      <c r="AQ438" s="203"/>
      <c r="AR438" s="203"/>
      <c r="AS438" s="203"/>
      <c r="AT438" s="203"/>
      <c r="AV438" s="203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</row>
    <row r="439" spans="3:63" ht="12.75">
      <c r="C439"/>
      <c r="E439"/>
      <c r="F439"/>
      <c r="G439"/>
      <c r="H439"/>
      <c r="I439"/>
      <c r="J439"/>
      <c r="K439"/>
      <c r="L439" s="183"/>
      <c r="M439" s="183"/>
      <c r="N439" s="183"/>
      <c r="O439" s="185"/>
      <c r="P439" s="183"/>
      <c r="Q439" s="183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 s="203"/>
      <c r="AN439" s="203"/>
      <c r="AO439" s="203"/>
      <c r="AP439" s="203"/>
      <c r="AQ439" s="203"/>
      <c r="AR439" s="203"/>
      <c r="AS439" s="203"/>
      <c r="AT439" s="203"/>
      <c r="AV439" s="203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</row>
    <row r="440" spans="3:63" ht="12.75">
      <c r="C440"/>
      <c r="E440"/>
      <c r="F440"/>
      <c r="G440"/>
      <c r="H440"/>
      <c r="I440"/>
      <c r="J440"/>
      <c r="K440"/>
      <c r="L440" s="183"/>
      <c r="M440" s="183"/>
      <c r="N440" s="183"/>
      <c r="O440" s="185"/>
      <c r="P440" s="183"/>
      <c r="Q440" s="183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 s="203"/>
      <c r="AN440" s="203"/>
      <c r="AO440" s="203"/>
      <c r="AP440" s="203"/>
      <c r="AQ440" s="203"/>
      <c r="AR440" s="203"/>
      <c r="AS440" s="203"/>
      <c r="AT440" s="203"/>
      <c r="AV440" s="203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</row>
    <row r="441" spans="3:63" ht="12.75">
      <c r="C441"/>
      <c r="E441"/>
      <c r="F441"/>
      <c r="G441"/>
      <c r="H441"/>
      <c r="I441"/>
      <c r="J441"/>
      <c r="K441"/>
      <c r="L441" s="183"/>
      <c r="M441" s="183"/>
      <c r="N441" s="183"/>
      <c r="O441" s="185"/>
      <c r="P441" s="183"/>
      <c r="Q441" s="183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 s="203"/>
      <c r="AN441" s="203"/>
      <c r="AO441" s="203"/>
      <c r="AP441" s="203"/>
      <c r="AQ441" s="203"/>
      <c r="AR441" s="203"/>
      <c r="AS441" s="203"/>
      <c r="AT441" s="203"/>
      <c r="AV441" s="203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</row>
    <row r="442" spans="3:63" ht="12.75">
      <c r="C442"/>
      <c r="E442"/>
      <c r="F442"/>
      <c r="G442"/>
      <c r="H442"/>
      <c r="I442"/>
      <c r="J442"/>
      <c r="K442"/>
      <c r="L442" s="183"/>
      <c r="M442" s="183"/>
      <c r="N442" s="183"/>
      <c r="O442" s="185"/>
      <c r="P442" s="183"/>
      <c r="Q442" s="183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 s="203"/>
      <c r="AN442" s="203"/>
      <c r="AO442" s="203"/>
      <c r="AP442" s="203"/>
      <c r="AQ442" s="203"/>
      <c r="AR442" s="203"/>
      <c r="AS442" s="203"/>
      <c r="AT442" s="203"/>
      <c r="AV442" s="203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</row>
    <row r="443" spans="3:63" ht="12.75">
      <c r="C443"/>
      <c r="E443"/>
      <c r="F443"/>
      <c r="G443"/>
      <c r="H443"/>
      <c r="I443"/>
      <c r="J443"/>
      <c r="K443"/>
      <c r="L443" s="183"/>
      <c r="M443" s="183"/>
      <c r="N443" s="183"/>
      <c r="O443" s="185"/>
      <c r="P443" s="183"/>
      <c r="Q443" s="18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 s="203"/>
      <c r="AN443" s="203"/>
      <c r="AO443" s="203"/>
      <c r="AP443" s="203"/>
      <c r="AQ443" s="203"/>
      <c r="AR443" s="203"/>
      <c r="AS443" s="203"/>
      <c r="AT443" s="203"/>
      <c r="AV443" s="20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</row>
    <row r="444" spans="3:63" ht="12.75">
      <c r="C444"/>
      <c r="E444"/>
      <c r="F444"/>
      <c r="G444"/>
      <c r="H444"/>
      <c r="I444"/>
      <c r="J444"/>
      <c r="K444"/>
      <c r="L444" s="183"/>
      <c r="M444" s="183"/>
      <c r="N444" s="183"/>
      <c r="O444" s="185"/>
      <c r="P444" s="183"/>
      <c r="Q444" s="183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 s="203"/>
      <c r="AN444" s="203"/>
      <c r="AO444" s="203"/>
      <c r="AP444" s="203"/>
      <c r="AQ444" s="203"/>
      <c r="AR444" s="203"/>
      <c r="AS444" s="203"/>
      <c r="AT444" s="203"/>
      <c r="AV444" s="203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</row>
    <row r="445" spans="3:63" ht="12.75">
      <c r="C445"/>
      <c r="E445"/>
      <c r="F445"/>
      <c r="G445"/>
      <c r="H445"/>
      <c r="I445"/>
      <c r="J445"/>
      <c r="K445"/>
      <c r="L445" s="183"/>
      <c r="M445" s="183"/>
      <c r="N445" s="183"/>
      <c r="O445" s="185"/>
      <c r="P445" s="183"/>
      <c r="Q445" s="183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 s="203"/>
      <c r="AN445" s="203"/>
      <c r="AO445" s="203"/>
      <c r="AP445" s="203"/>
      <c r="AQ445" s="203"/>
      <c r="AR445" s="203"/>
      <c r="AS445" s="203"/>
      <c r="AT445" s="203"/>
      <c r="AV445" s="203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</row>
    <row r="446" spans="3:63" ht="12.75">
      <c r="C446"/>
      <c r="E446"/>
      <c r="F446"/>
      <c r="G446"/>
      <c r="H446"/>
      <c r="I446"/>
      <c r="J446"/>
      <c r="K446"/>
      <c r="L446" s="183"/>
      <c r="M446" s="183"/>
      <c r="N446" s="183"/>
      <c r="O446" s="185"/>
      <c r="P446" s="183"/>
      <c r="Q446" s="183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 s="203"/>
      <c r="AN446" s="203"/>
      <c r="AO446" s="203"/>
      <c r="AP446" s="203"/>
      <c r="AQ446" s="203"/>
      <c r="AR446" s="203"/>
      <c r="AS446" s="203"/>
      <c r="AT446" s="203"/>
      <c r="AV446" s="203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</row>
    <row r="447" spans="3:63" ht="12.75">
      <c r="C447"/>
      <c r="E447"/>
      <c r="F447"/>
      <c r="G447"/>
      <c r="H447"/>
      <c r="I447"/>
      <c r="J447"/>
      <c r="K447"/>
      <c r="L447" s="183"/>
      <c r="M447" s="183"/>
      <c r="N447" s="183"/>
      <c r="O447" s="185"/>
      <c r="P447" s="183"/>
      <c r="Q447" s="183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 s="203"/>
      <c r="AN447" s="203"/>
      <c r="AO447" s="203"/>
      <c r="AP447" s="203"/>
      <c r="AQ447" s="203"/>
      <c r="AR447" s="203"/>
      <c r="AS447" s="203"/>
      <c r="AT447" s="203"/>
      <c r="AV447" s="203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</row>
    <row r="448" spans="3:63" ht="12.75">
      <c r="C448"/>
      <c r="E448"/>
      <c r="F448"/>
      <c r="G448"/>
      <c r="H448"/>
      <c r="I448"/>
      <c r="J448"/>
      <c r="K448"/>
      <c r="L448" s="183"/>
      <c r="M448" s="183"/>
      <c r="N448" s="183"/>
      <c r="O448" s="185"/>
      <c r="P448" s="183"/>
      <c r="Q448" s="183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 s="203"/>
      <c r="AN448" s="203"/>
      <c r="AO448" s="203"/>
      <c r="AP448" s="203"/>
      <c r="AQ448" s="203"/>
      <c r="AR448" s="203"/>
      <c r="AS448" s="203"/>
      <c r="AT448" s="203"/>
      <c r="AV448" s="203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</row>
    <row r="449" spans="3:63" ht="12.75">
      <c r="C449"/>
      <c r="E449"/>
      <c r="F449"/>
      <c r="G449"/>
      <c r="H449"/>
      <c r="I449"/>
      <c r="J449"/>
      <c r="K449"/>
      <c r="L449" s="183"/>
      <c r="M449" s="183"/>
      <c r="N449" s="183"/>
      <c r="O449" s="185"/>
      <c r="P449" s="183"/>
      <c r="Q449" s="183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 s="203"/>
      <c r="AN449" s="203"/>
      <c r="AO449" s="203"/>
      <c r="AP449" s="203"/>
      <c r="AQ449" s="203"/>
      <c r="AR449" s="203"/>
      <c r="AS449" s="203"/>
      <c r="AT449" s="203"/>
      <c r="AV449" s="203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</row>
    <row r="450" spans="3:63" ht="12.75">
      <c r="C450"/>
      <c r="E450"/>
      <c r="F450"/>
      <c r="G450"/>
      <c r="H450"/>
      <c r="I450"/>
      <c r="J450"/>
      <c r="K450"/>
      <c r="L450" s="183"/>
      <c r="M450" s="183"/>
      <c r="N450" s="183"/>
      <c r="O450" s="185"/>
      <c r="P450" s="183"/>
      <c r="Q450" s="183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 s="203"/>
      <c r="AN450" s="203"/>
      <c r="AO450" s="203"/>
      <c r="AP450" s="203"/>
      <c r="AQ450" s="203"/>
      <c r="AR450" s="203"/>
      <c r="AS450" s="203"/>
      <c r="AT450" s="203"/>
      <c r="AV450" s="203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</row>
    <row r="451" spans="3:63" ht="12.75">
      <c r="C451"/>
      <c r="E451"/>
      <c r="F451"/>
      <c r="G451"/>
      <c r="H451"/>
      <c r="I451"/>
      <c r="J451"/>
      <c r="K451"/>
      <c r="L451" s="183"/>
      <c r="M451" s="183"/>
      <c r="N451" s="183"/>
      <c r="O451" s="185"/>
      <c r="P451" s="183"/>
      <c r="Q451" s="183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 s="203"/>
      <c r="AN451" s="203"/>
      <c r="AO451" s="203"/>
      <c r="AP451" s="203"/>
      <c r="AQ451" s="203"/>
      <c r="AR451" s="203"/>
      <c r="AS451" s="203"/>
      <c r="AT451" s="203"/>
      <c r="AV451" s="203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</row>
    <row r="452" spans="3:63" ht="12.75">
      <c r="C452"/>
      <c r="E452"/>
      <c r="F452"/>
      <c r="G452"/>
      <c r="H452"/>
      <c r="I452"/>
      <c r="J452"/>
      <c r="K452"/>
      <c r="L452" s="183"/>
      <c r="M452" s="183"/>
      <c r="N452" s="183"/>
      <c r="O452" s="185"/>
      <c r="P452" s="183"/>
      <c r="Q452" s="183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 s="203"/>
      <c r="AN452" s="203"/>
      <c r="AO452" s="203"/>
      <c r="AP452" s="203"/>
      <c r="AQ452" s="203"/>
      <c r="AR452" s="203"/>
      <c r="AS452" s="203"/>
      <c r="AT452" s="203"/>
      <c r="AV452" s="203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</row>
    <row r="453" spans="3:63" ht="12.75">
      <c r="C453"/>
      <c r="E453"/>
      <c r="F453"/>
      <c r="G453"/>
      <c r="H453"/>
      <c r="I453"/>
      <c r="J453"/>
      <c r="K453"/>
      <c r="L453" s="183"/>
      <c r="M453" s="183"/>
      <c r="N453" s="183"/>
      <c r="O453" s="185"/>
      <c r="P453" s="183"/>
      <c r="Q453" s="18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 s="203"/>
      <c r="AN453" s="203"/>
      <c r="AO453" s="203"/>
      <c r="AP453" s="203"/>
      <c r="AQ453" s="203"/>
      <c r="AR453" s="203"/>
      <c r="AS453" s="203"/>
      <c r="AT453" s="203"/>
      <c r="AV453" s="20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</row>
    <row r="454" spans="3:63" ht="12.75">
      <c r="C454"/>
      <c r="E454"/>
      <c r="F454"/>
      <c r="G454"/>
      <c r="H454"/>
      <c r="I454"/>
      <c r="J454"/>
      <c r="K454"/>
      <c r="L454" s="183"/>
      <c r="M454" s="183"/>
      <c r="N454" s="183"/>
      <c r="O454" s="185"/>
      <c r="P454" s="183"/>
      <c r="Q454" s="183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 s="203"/>
      <c r="AN454" s="203"/>
      <c r="AO454" s="203"/>
      <c r="AP454" s="203"/>
      <c r="AQ454" s="203"/>
      <c r="AR454" s="203"/>
      <c r="AS454" s="203"/>
      <c r="AT454" s="203"/>
      <c r="AV454" s="203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</row>
    <row r="455" spans="3:63" ht="12.75">
      <c r="C455"/>
      <c r="E455"/>
      <c r="F455"/>
      <c r="G455"/>
      <c r="H455"/>
      <c r="I455"/>
      <c r="J455"/>
      <c r="K455"/>
      <c r="L455" s="183"/>
      <c r="M455" s="183"/>
      <c r="N455" s="183"/>
      <c r="O455" s="185"/>
      <c r="P455" s="183"/>
      <c r="Q455" s="183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 s="203"/>
      <c r="AN455" s="203"/>
      <c r="AO455" s="203"/>
      <c r="AP455" s="203"/>
      <c r="AQ455" s="203"/>
      <c r="AR455" s="203"/>
      <c r="AS455" s="203"/>
      <c r="AT455" s="203"/>
      <c r="AV455" s="203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</row>
    <row r="456" spans="3:63" ht="12.75">
      <c r="C456"/>
      <c r="E456"/>
      <c r="F456"/>
      <c r="G456"/>
      <c r="H456"/>
      <c r="I456"/>
      <c r="J456"/>
      <c r="K456"/>
      <c r="L456" s="183"/>
      <c r="M456" s="183"/>
      <c r="N456" s="183"/>
      <c r="O456" s="185"/>
      <c r="P456" s="183"/>
      <c r="Q456" s="183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 s="203"/>
      <c r="AN456" s="203"/>
      <c r="AO456" s="203"/>
      <c r="AP456" s="203"/>
      <c r="AQ456" s="203"/>
      <c r="AR456" s="203"/>
      <c r="AS456" s="203"/>
      <c r="AT456" s="203"/>
      <c r="AV456" s="203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</row>
    <row r="457" spans="3:63" ht="12.75">
      <c r="C457"/>
      <c r="E457"/>
      <c r="F457"/>
      <c r="G457"/>
      <c r="H457"/>
      <c r="I457"/>
      <c r="J457"/>
      <c r="K457"/>
      <c r="L457" s="183"/>
      <c r="M457" s="183"/>
      <c r="N457" s="183"/>
      <c r="O457" s="185"/>
      <c r="P457" s="183"/>
      <c r="Q457" s="183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 s="203"/>
      <c r="AN457" s="203"/>
      <c r="AO457" s="203"/>
      <c r="AP457" s="203"/>
      <c r="AQ457" s="203"/>
      <c r="AR457" s="203"/>
      <c r="AS457" s="203"/>
      <c r="AT457" s="203"/>
      <c r="AV457" s="203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</row>
    <row r="458" spans="3:63" ht="12.75">
      <c r="C458"/>
      <c r="E458"/>
      <c r="F458"/>
      <c r="G458"/>
      <c r="H458"/>
      <c r="I458"/>
      <c r="J458"/>
      <c r="K458"/>
      <c r="L458" s="183"/>
      <c r="M458" s="183"/>
      <c r="N458" s="183"/>
      <c r="O458" s="185"/>
      <c r="P458" s="183"/>
      <c r="Q458" s="183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 s="203"/>
      <c r="AN458" s="203"/>
      <c r="AO458" s="203"/>
      <c r="AP458" s="203"/>
      <c r="AQ458" s="203"/>
      <c r="AR458" s="203"/>
      <c r="AS458" s="203"/>
      <c r="AT458" s="203"/>
      <c r="AV458" s="203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</row>
    <row r="459" spans="3:63" ht="12.75">
      <c r="C459"/>
      <c r="E459"/>
      <c r="F459"/>
      <c r="G459"/>
      <c r="H459"/>
      <c r="I459"/>
      <c r="J459"/>
      <c r="K459"/>
      <c r="L459" s="183"/>
      <c r="M459" s="183"/>
      <c r="N459" s="183"/>
      <c r="O459" s="185"/>
      <c r="P459" s="183"/>
      <c r="Q459" s="183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 s="203"/>
      <c r="AN459" s="203"/>
      <c r="AO459" s="203"/>
      <c r="AP459" s="203"/>
      <c r="AQ459" s="203"/>
      <c r="AR459" s="203"/>
      <c r="AS459" s="203"/>
      <c r="AT459" s="203"/>
      <c r="AV459" s="203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</row>
    <row r="460" spans="3:63" ht="12.75">
      <c r="C460"/>
      <c r="E460"/>
      <c r="F460"/>
      <c r="G460"/>
      <c r="H460"/>
      <c r="I460"/>
      <c r="J460"/>
      <c r="K460"/>
      <c r="L460" s="183"/>
      <c r="M460" s="183"/>
      <c r="N460" s="183"/>
      <c r="O460" s="185"/>
      <c r="P460" s="183"/>
      <c r="Q460" s="183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 s="203"/>
      <c r="AN460" s="203"/>
      <c r="AO460" s="203"/>
      <c r="AP460" s="203"/>
      <c r="AQ460" s="203"/>
      <c r="AR460" s="203"/>
      <c r="AS460" s="203"/>
      <c r="AT460" s="203"/>
      <c r="AV460" s="203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</row>
    <row r="461" spans="3:63" ht="12.75">
      <c r="C461"/>
      <c r="E461"/>
      <c r="F461"/>
      <c r="G461"/>
      <c r="H461"/>
      <c r="I461"/>
      <c r="J461"/>
      <c r="K461"/>
      <c r="L461" s="183"/>
      <c r="M461" s="183"/>
      <c r="N461" s="183"/>
      <c r="O461" s="185"/>
      <c r="P461" s="183"/>
      <c r="Q461" s="183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 s="203"/>
      <c r="AN461" s="203"/>
      <c r="AO461" s="203"/>
      <c r="AP461" s="203"/>
      <c r="AQ461" s="203"/>
      <c r="AR461" s="203"/>
      <c r="AS461" s="203"/>
      <c r="AT461" s="203"/>
      <c r="AV461" s="203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</row>
    <row r="462" spans="3:63" ht="12.75">
      <c r="C462"/>
      <c r="E462"/>
      <c r="F462"/>
      <c r="G462"/>
      <c r="H462"/>
      <c r="I462"/>
      <c r="J462"/>
      <c r="K462"/>
      <c r="L462" s="183"/>
      <c r="M462" s="183"/>
      <c r="N462" s="183"/>
      <c r="O462" s="185"/>
      <c r="P462" s="183"/>
      <c r="Q462" s="183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 s="203"/>
      <c r="AN462" s="203"/>
      <c r="AO462" s="203"/>
      <c r="AP462" s="203"/>
      <c r="AQ462" s="203"/>
      <c r="AR462" s="203"/>
      <c r="AS462" s="203"/>
      <c r="AT462" s="203"/>
      <c r="AV462" s="203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</row>
    <row r="463" spans="3:63" ht="12.75">
      <c r="C463"/>
      <c r="E463"/>
      <c r="F463"/>
      <c r="G463"/>
      <c r="H463"/>
      <c r="I463"/>
      <c r="J463"/>
      <c r="K463"/>
      <c r="L463" s="183"/>
      <c r="M463" s="183"/>
      <c r="N463" s="183"/>
      <c r="O463" s="185"/>
      <c r="P463" s="183"/>
      <c r="Q463" s="18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 s="203"/>
      <c r="AN463" s="203"/>
      <c r="AO463" s="203"/>
      <c r="AP463" s="203"/>
      <c r="AQ463" s="203"/>
      <c r="AR463" s="203"/>
      <c r="AS463" s="203"/>
      <c r="AT463" s="203"/>
      <c r="AV463" s="20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</row>
    <row r="464" spans="3:63" ht="12.75">
      <c r="C464"/>
      <c r="E464"/>
      <c r="F464"/>
      <c r="G464"/>
      <c r="H464"/>
      <c r="I464"/>
      <c r="J464"/>
      <c r="K464"/>
      <c r="L464" s="183"/>
      <c r="M464" s="183"/>
      <c r="N464" s="183"/>
      <c r="O464" s="185"/>
      <c r="P464" s="183"/>
      <c r="Q464" s="183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 s="203"/>
      <c r="AN464" s="203"/>
      <c r="AO464" s="203"/>
      <c r="AP464" s="203"/>
      <c r="AQ464" s="203"/>
      <c r="AR464" s="203"/>
      <c r="AS464" s="203"/>
      <c r="AT464" s="203"/>
      <c r="AV464" s="203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</row>
    <row r="465" spans="3:63" ht="12.75">
      <c r="C465"/>
      <c r="E465"/>
      <c r="F465"/>
      <c r="G465"/>
      <c r="H465"/>
      <c r="I465"/>
      <c r="J465"/>
      <c r="K465"/>
      <c r="L465" s="183"/>
      <c r="M465" s="183"/>
      <c r="N465" s="183"/>
      <c r="O465" s="185"/>
      <c r="P465" s="183"/>
      <c r="Q465" s="183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 s="203"/>
      <c r="AN465" s="203"/>
      <c r="AO465" s="203"/>
      <c r="AP465" s="203"/>
      <c r="AQ465" s="203"/>
      <c r="AR465" s="203"/>
      <c r="AS465" s="203"/>
      <c r="AT465" s="203"/>
      <c r="AV465" s="203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</row>
    <row r="466" spans="3:63" ht="12.75">
      <c r="C466"/>
      <c r="E466"/>
      <c r="F466"/>
      <c r="G466"/>
      <c r="H466"/>
      <c r="I466"/>
      <c r="J466"/>
      <c r="K466"/>
      <c r="L466" s="183"/>
      <c r="M466" s="183"/>
      <c r="N466" s="183"/>
      <c r="O466" s="185"/>
      <c r="P466" s="183"/>
      <c r="Q466" s="183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 s="203"/>
      <c r="AN466" s="203"/>
      <c r="AO466" s="203"/>
      <c r="AP466" s="203"/>
      <c r="AQ466" s="203"/>
      <c r="AR466" s="203"/>
      <c r="AS466" s="203"/>
      <c r="AT466" s="203"/>
      <c r="AV466" s="203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</row>
    <row r="467" spans="3:63" ht="12.75">
      <c r="C467"/>
      <c r="E467"/>
      <c r="F467"/>
      <c r="G467"/>
      <c r="H467"/>
      <c r="I467"/>
      <c r="J467"/>
      <c r="K467"/>
      <c r="L467" s="183"/>
      <c r="M467" s="183"/>
      <c r="N467" s="183"/>
      <c r="O467" s="185"/>
      <c r="P467" s="183"/>
      <c r="Q467" s="183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 s="203"/>
      <c r="AN467" s="203"/>
      <c r="AO467" s="203"/>
      <c r="AP467" s="203"/>
      <c r="AQ467" s="203"/>
      <c r="AR467" s="203"/>
      <c r="AS467" s="203"/>
      <c r="AT467" s="203"/>
      <c r="AV467" s="203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</row>
    <row r="468" spans="3:63" ht="12.75">
      <c r="C468"/>
      <c r="E468"/>
      <c r="F468"/>
      <c r="G468"/>
      <c r="H468"/>
      <c r="I468"/>
      <c r="J468"/>
      <c r="K468"/>
      <c r="L468" s="183"/>
      <c r="M468" s="183"/>
      <c r="N468" s="183"/>
      <c r="O468" s="185"/>
      <c r="P468" s="183"/>
      <c r="Q468" s="183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 s="203"/>
      <c r="AN468" s="203"/>
      <c r="AO468" s="203"/>
      <c r="AP468" s="203"/>
      <c r="AQ468" s="203"/>
      <c r="AR468" s="203"/>
      <c r="AS468" s="203"/>
      <c r="AT468" s="203"/>
      <c r="AV468" s="203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</row>
    <row r="469" spans="3:63" ht="12.75">
      <c r="C469"/>
      <c r="E469"/>
      <c r="F469"/>
      <c r="G469"/>
      <c r="H469"/>
      <c r="I469"/>
      <c r="J469"/>
      <c r="K469"/>
      <c r="L469" s="183"/>
      <c r="M469" s="183"/>
      <c r="N469" s="183"/>
      <c r="O469" s="185"/>
      <c r="P469" s="183"/>
      <c r="Q469" s="183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 s="203"/>
      <c r="AN469" s="203"/>
      <c r="AO469" s="203"/>
      <c r="AP469" s="203"/>
      <c r="AQ469" s="203"/>
      <c r="AR469" s="203"/>
      <c r="AS469" s="203"/>
      <c r="AT469" s="203"/>
      <c r="AV469" s="203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</row>
    <row r="470" spans="3:63" ht="12.75">
      <c r="C470"/>
      <c r="E470"/>
      <c r="F470"/>
      <c r="G470"/>
      <c r="H470"/>
      <c r="I470"/>
      <c r="J470"/>
      <c r="K470"/>
      <c r="L470" s="183"/>
      <c r="M470" s="183"/>
      <c r="N470" s="183"/>
      <c r="O470" s="185"/>
      <c r="P470" s="183"/>
      <c r="Q470" s="183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 s="203"/>
      <c r="AN470" s="203"/>
      <c r="AO470" s="203"/>
      <c r="AP470" s="203"/>
      <c r="AQ470" s="203"/>
      <c r="AR470" s="203"/>
      <c r="AS470" s="203"/>
      <c r="AT470" s="203"/>
      <c r="AV470" s="203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</row>
    <row r="471" spans="3:63" ht="12.75">
      <c r="C471"/>
      <c r="E471"/>
      <c r="F471"/>
      <c r="G471"/>
      <c r="H471"/>
      <c r="I471"/>
      <c r="J471"/>
      <c r="K471"/>
      <c r="L471" s="183"/>
      <c r="M471" s="183"/>
      <c r="N471" s="183"/>
      <c r="O471" s="185"/>
      <c r="P471" s="183"/>
      <c r="Q471" s="183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 s="203"/>
      <c r="AN471" s="203"/>
      <c r="AO471" s="203"/>
      <c r="AP471" s="203"/>
      <c r="AQ471" s="203"/>
      <c r="AR471" s="203"/>
      <c r="AS471" s="203"/>
      <c r="AT471" s="203"/>
      <c r="AV471" s="203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</row>
    <row r="472" spans="3:63" ht="12.75">
      <c r="C472"/>
      <c r="E472"/>
      <c r="F472"/>
      <c r="G472"/>
      <c r="H472"/>
      <c r="I472"/>
      <c r="J472"/>
      <c r="K472"/>
      <c r="L472" s="183"/>
      <c r="M472" s="183"/>
      <c r="N472" s="183"/>
      <c r="O472" s="185"/>
      <c r="P472" s="183"/>
      <c r="Q472" s="183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 s="203"/>
      <c r="AN472" s="203"/>
      <c r="AO472" s="203"/>
      <c r="AP472" s="203"/>
      <c r="AQ472" s="203"/>
      <c r="AR472" s="203"/>
      <c r="AS472" s="203"/>
      <c r="AT472" s="203"/>
      <c r="AV472" s="203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</row>
    <row r="473" spans="3:63" ht="12.75">
      <c r="C473"/>
      <c r="E473"/>
      <c r="F473"/>
      <c r="G473"/>
      <c r="H473"/>
      <c r="I473"/>
      <c r="J473"/>
      <c r="K473"/>
      <c r="L473" s="183"/>
      <c r="M473" s="183"/>
      <c r="N473" s="183"/>
      <c r="O473" s="185"/>
      <c r="P473" s="183"/>
      <c r="Q473" s="18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 s="203"/>
      <c r="AN473" s="203"/>
      <c r="AO473" s="203"/>
      <c r="AP473" s="203"/>
      <c r="AQ473" s="203"/>
      <c r="AR473" s="203"/>
      <c r="AS473" s="203"/>
      <c r="AT473" s="203"/>
      <c r="AV473" s="20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</row>
    <row r="474" spans="3:63" ht="12.75">
      <c r="C474"/>
      <c r="E474"/>
      <c r="F474"/>
      <c r="G474"/>
      <c r="H474"/>
      <c r="I474"/>
      <c r="J474"/>
      <c r="K474"/>
      <c r="L474" s="183"/>
      <c r="M474" s="183"/>
      <c r="N474" s="183"/>
      <c r="O474" s="185"/>
      <c r="P474" s="183"/>
      <c r="Q474" s="183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 s="203"/>
      <c r="AN474" s="203"/>
      <c r="AO474" s="203"/>
      <c r="AP474" s="203"/>
      <c r="AQ474" s="203"/>
      <c r="AR474" s="203"/>
      <c r="AS474" s="203"/>
      <c r="AT474" s="203"/>
      <c r="AV474" s="203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</row>
    <row r="475" spans="3:63" ht="12.75">
      <c r="C475"/>
      <c r="E475"/>
      <c r="F475"/>
      <c r="G475"/>
      <c r="H475"/>
      <c r="I475"/>
      <c r="J475"/>
      <c r="K475"/>
      <c r="L475" s="183"/>
      <c r="M475" s="183"/>
      <c r="N475" s="183"/>
      <c r="O475" s="185"/>
      <c r="P475" s="183"/>
      <c r="Q475" s="183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 s="203"/>
      <c r="AN475" s="203"/>
      <c r="AO475" s="203"/>
      <c r="AP475" s="203"/>
      <c r="AQ475" s="203"/>
      <c r="AR475" s="203"/>
      <c r="AS475" s="203"/>
      <c r="AT475" s="203"/>
      <c r="AV475" s="203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</row>
    <row r="476" spans="3:63" ht="12.75">
      <c r="C476"/>
      <c r="E476"/>
      <c r="F476"/>
      <c r="G476"/>
      <c r="H476"/>
      <c r="I476"/>
      <c r="J476"/>
      <c r="K476"/>
      <c r="L476" s="183"/>
      <c r="M476" s="183"/>
      <c r="N476" s="183"/>
      <c r="O476" s="185"/>
      <c r="P476" s="183"/>
      <c r="Q476" s="183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 s="203"/>
      <c r="AN476" s="203"/>
      <c r="AO476" s="203"/>
      <c r="AP476" s="203"/>
      <c r="AQ476" s="203"/>
      <c r="AR476" s="203"/>
      <c r="AS476" s="203"/>
      <c r="AT476" s="203"/>
      <c r="AV476" s="203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</row>
    <row r="477" spans="3:63" ht="12.75">
      <c r="C477"/>
      <c r="E477"/>
      <c r="F477"/>
      <c r="G477"/>
      <c r="H477"/>
      <c r="I477"/>
      <c r="J477"/>
      <c r="K477"/>
      <c r="L477" s="183"/>
      <c r="M477" s="183"/>
      <c r="N477" s="183"/>
      <c r="O477" s="185"/>
      <c r="P477" s="183"/>
      <c r="Q477" s="183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 s="203"/>
      <c r="AN477" s="203"/>
      <c r="AO477" s="203"/>
      <c r="AP477" s="203"/>
      <c r="AQ477" s="203"/>
      <c r="AR477" s="203"/>
      <c r="AS477" s="203"/>
      <c r="AT477" s="203"/>
      <c r="AV477" s="203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</row>
    <row r="478" spans="3:63" ht="12.75">
      <c r="C478"/>
      <c r="E478"/>
      <c r="F478"/>
      <c r="G478"/>
      <c r="H478"/>
      <c r="I478"/>
      <c r="J478"/>
      <c r="K478"/>
      <c r="L478" s="183"/>
      <c r="M478" s="183"/>
      <c r="N478" s="183"/>
      <c r="O478" s="185"/>
      <c r="P478" s="183"/>
      <c r="Q478" s="183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 s="203"/>
      <c r="AN478" s="203"/>
      <c r="AO478" s="203"/>
      <c r="AP478" s="203"/>
      <c r="AQ478" s="203"/>
      <c r="AR478" s="203"/>
      <c r="AS478" s="203"/>
      <c r="AT478" s="203"/>
      <c r="AV478" s="203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</row>
    <row r="479" spans="3:63" ht="12.75">
      <c r="C479"/>
      <c r="E479"/>
      <c r="F479"/>
      <c r="G479"/>
      <c r="H479"/>
      <c r="I479"/>
      <c r="J479"/>
      <c r="K479"/>
      <c r="L479" s="183"/>
      <c r="M479" s="183"/>
      <c r="N479" s="183"/>
      <c r="O479" s="185"/>
      <c r="P479" s="183"/>
      <c r="Q479" s="183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 s="203"/>
      <c r="AN479" s="203"/>
      <c r="AO479" s="203"/>
      <c r="AP479" s="203"/>
      <c r="AQ479" s="203"/>
      <c r="AR479" s="203"/>
      <c r="AS479" s="203"/>
      <c r="AT479" s="203"/>
      <c r="AV479" s="203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</row>
    <row r="480" spans="3:63" ht="12.75">
      <c r="C480"/>
      <c r="E480"/>
      <c r="F480"/>
      <c r="G480"/>
      <c r="H480"/>
      <c r="I480"/>
      <c r="J480"/>
      <c r="K480"/>
      <c r="L480" s="183"/>
      <c r="M480" s="183"/>
      <c r="N480" s="183"/>
      <c r="O480" s="185"/>
      <c r="P480" s="183"/>
      <c r="Q480" s="183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 s="203"/>
      <c r="AN480" s="203"/>
      <c r="AO480" s="203"/>
      <c r="AP480" s="203"/>
      <c r="AQ480" s="203"/>
      <c r="AR480" s="203"/>
      <c r="AS480" s="203"/>
      <c r="AT480" s="203"/>
      <c r="AV480" s="203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</row>
    <row r="481" spans="3:63" ht="12.75">
      <c r="C481"/>
      <c r="E481"/>
      <c r="F481"/>
      <c r="G481"/>
      <c r="H481"/>
      <c r="I481"/>
      <c r="J481"/>
      <c r="K481"/>
      <c r="L481" s="183"/>
      <c r="M481" s="183"/>
      <c r="N481" s="183"/>
      <c r="O481" s="185"/>
      <c r="P481" s="183"/>
      <c r="Q481" s="183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 s="203"/>
      <c r="AN481" s="203"/>
      <c r="AO481" s="203"/>
      <c r="AP481" s="203"/>
      <c r="AQ481" s="203"/>
      <c r="AR481" s="203"/>
      <c r="AS481" s="203"/>
      <c r="AT481" s="203"/>
      <c r="AV481" s="203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</row>
    <row r="482" spans="3:63" ht="12.75">
      <c r="C482"/>
      <c r="E482"/>
      <c r="F482"/>
      <c r="G482"/>
      <c r="H482"/>
      <c r="I482"/>
      <c r="J482"/>
      <c r="K482"/>
      <c r="L482" s="183"/>
      <c r="M482" s="183"/>
      <c r="N482" s="183"/>
      <c r="O482" s="185"/>
      <c r="P482" s="183"/>
      <c r="Q482" s="183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 s="203"/>
      <c r="AN482" s="203"/>
      <c r="AO482" s="203"/>
      <c r="AP482" s="203"/>
      <c r="AQ482" s="203"/>
      <c r="AR482" s="203"/>
      <c r="AS482" s="203"/>
      <c r="AT482" s="203"/>
      <c r="AV482" s="203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</row>
    <row r="483" spans="3:63" ht="12.75">
      <c r="C483"/>
      <c r="E483"/>
      <c r="F483"/>
      <c r="G483"/>
      <c r="H483"/>
      <c r="I483"/>
      <c r="J483"/>
      <c r="K483"/>
      <c r="L483" s="183"/>
      <c r="M483" s="183"/>
      <c r="N483" s="183"/>
      <c r="O483" s="185"/>
      <c r="P483" s="183"/>
      <c r="Q483" s="1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 s="203"/>
      <c r="AN483" s="203"/>
      <c r="AO483" s="203"/>
      <c r="AP483" s="203"/>
      <c r="AQ483" s="203"/>
      <c r="AR483" s="203"/>
      <c r="AS483" s="203"/>
      <c r="AT483" s="203"/>
      <c r="AV483" s="20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</row>
    <row r="484" spans="3:63" ht="12.75">
      <c r="C484"/>
      <c r="E484"/>
      <c r="F484"/>
      <c r="G484"/>
      <c r="H484"/>
      <c r="I484"/>
      <c r="J484"/>
      <c r="K484"/>
      <c r="L484" s="183"/>
      <c r="M484" s="183"/>
      <c r="N484" s="183"/>
      <c r="O484" s="185"/>
      <c r="P484" s="183"/>
      <c r="Q484" s="183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 s="203"/>
      <c r="AN484" s="203"/>
      <c r="AO484" s="203"/>
      <c r="AP484" s="203"/>
      <c r="AQ484" s="203"/>
      <c r="AR484" s="203"/>
      <c r="AS484" s="203"/>
      <c r="AT484" s="203"/>
      <c r="AV484" s="203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</row>
    <row r="485" spans="3:63" ht="12.75">
      <c r="C485"/>
      <c r="E485"/>
      <c r="F485"/>
      <c r="G485"/>
      <c r="H485"/>
      <c r="I485"/>
      <c r="J485"/>
      <c r="K485"/>
      <c r="L485" s="183"/>
      <c r="M485" s="183"/>
      <c r="N485" s="183"/>
      <c r="O485" s="185"/>
      <c r="P485" s="183"/>
      <c r="Q485" s="183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 s="203"/>
      <c r="AN485" s="203"/>
      <c r="AO485" s="203"/>
      <c r="AP485" s="203"/>
      <c r="AQ485" s="203"/>
      <c r="AR485" s="203"/>
      <c r="AS485" s="203"/>
      <c r="AT485" s="203"/>
      <c r="AV485" s="203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</row>
    <row r="486" spans="3:63" ht="12.75">
      <c r="C486"/>
      <c r="E486"/>
      <c r="F486"/>
      <c r="G486"/>
      <c r="H486"/>
      <c r="I486"/>
      <c r="J486"/>
      <c r="K486"/>
      <c r="L486" s="183"/>
      <c r="M486" s="183"/>
      <c r="N486" s="183"/>
      <c r="O486" s="185"/>
      <c r="P486" s="183"/>
      <c r="Q486" s="183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 s="203"/>
      <c r="AN486" s="203"/>
      <c r="AO486" s="203"/>
      <c r="AP486" s="203"/>
      <c r="AQ486" s="203"/>
      <c r="AR486" s="203"/>
      <c r="AS486" s="203"/>
      <c r="AT486" s="203"/>
      <c r="AV486" s="203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</row>
    <row r="487" spans="3:63" ht="12.75">
      <c r="C487"/>
      <c r="E487"/>
      <c r="F487"/>
      <c r="G487"/>
      <c r="H487"/>
      <c r="I487"/>
      <c r="J487"/>
      <c r="K487"/>
      <c r="L487" s="183"/>
      <c r="M487" s="183"/>
      <c r="N487" s="183"/>
      <c r="O487" s="185"/>
      <c r="P487" s="183"/>
      <c r="Q487" s="183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 s="203"/>
      <c r="AN487" s="203"/>
      <c r="AO487" s="203"/>
      <c r="AP487" s="203"/>
      <c r="AQ487" s="203"/>
      <c r="AR487" s="203"/>
      <c r="AS487" s="203"/>
      <c r="AT487" s="203"/>
      <c r="AV487" s="203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</row>
    <row r="488" spans="3:63" ht="12.75">
      <c r="C488"/>
      <c r="E488"/>
      <c r="F488"/>
      <c r="G488"/>
      <c r="H488"/>
      <c r="I488"/>
      <c r="J488"/>
      <c r="K488"/>
      <c r="L488" s="183"/>
      <c r="M488" s="183"/>
      <c r="N488" s="183"/>
      <c r="O488" s="185"/>
      <c r="P488" s="183"/>
      <c r="Q488" s="183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 s="203"/>
      <c r="AN488" s="203"/>
      <c r="AO488" s="203"/>
      <c r="AP488" s="203"/>
      <c r="AQ488" s="203"/>
      <c r="AR488" s="203"/>
      <c r="AS488" s="203"/>
      <c r="AT488" s="203"/>
      <c r="AV488" s="203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</row>
    <row r="489" spans="3:63" ht="12.75">
      <c r="C489"/>
      <c r="E489"/>
      <c r="F489"/>
      <c r="G489"/>
      <c r="H489"/>
      <c r="I489"/>
      <c r="J489"/>
      <c r="K489"/>
      <c r="L489" s="183"/>
      <c r="M489" s="183"/>
      <c r="N489" s="183"/>
      <c r="O489" s="185"/>
      <c r="P489" s="183"/>
      <c r="Q489" s="183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 s="203"/>
      <c r="AN489" s="203"/>
      <c r="AO489" s="203"/>
      <c r="AP489" s="203"/>
      <c r="AQ489" s="203"/>
      <c r="AR489" s="203"/>
      <c r="AS489" s="203"/>
      <c r="AT489" s="203"/>
      <c r="AV489" s="203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</row>
    <row r="490" spans="3:63" ht="12.75">
      <c r="C490"/>
      <c r="E490"/>
      <c r="F490"/>
      <c r="G490"/>
      <c r="H490"/>
      <c r="I490"/>
      <c r="J490"/>
      <c r="K490"/>
      <c r="L490" s="183"/>
      <c r="M490" s="183"/>
      <c r="N490" s="183"/>
      <c r="O490" s="185"/>
      <c r="P490" s="183"/>
      <c r="Q490" s="183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 s="203"/>
      <c r="AN490" s="203"/>
      <c r="AO490" s="203"/>
      <c r="AP490" s="203"/>
      <c r="AQ490" s="203"/>
      <c r="AR490" s="203"/>
      <c r="AS490" s="203"/>
      <c r="AT490" s="203"/>
      <c r="AV490" s="203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</row>
    <row r="491" spans="3:63" ht="12.75">
      <c r="C491"/>
      <c r="E491"/>
      <c r="F491"/>
      <c r="G491"/>
      <c r="H491"/>
      <c r="I491"/>
      <c r="J491"/>
      <c r="K491"/>
      <c r="L491" s="183"/>
      <c r="M491" s="183"/>
      <c r="N491" s="183"/>
      <c r="O491" s="185"/>
      <c r="P491" s="183"/>
      <c r="Q491" s="183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 s="203"/>
      <c r="AN491" s="203"/>
      <c r="AO491" s="203"/>
      <c r="AP491" s="203"/>
      <c r="AQ491" s="203"/>
      <c r="AR491" s="203"/>
      <c r="AS491" s="203"/>
      <c r="AT491" s="203"/>
      <c r="AV491" s="203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</row>
    <row r="492" spans="3:63" ht="12.75">
      <c r="C492"/>
      <c r="E492"/>
      <c r="F492"/>
      <c r="G492"/>
      <c r="H492"/>
      <c r="I492"/>
      <c r="J492"/>
      <c r="K492"/>
      <c r="L492" s="183"/>
      <c r="M492" s="183"/>
      <c r="N492" s="183"/>
      <c r="O492" s="185"/>
      <c r="P492" s="183"/>
      <c r="Q492" s="183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 s="203"/>
      <c r="AN492" s="203"/>
      <c r="AO492" s="203"/>
      <c r="AP492" s="203"/>
      <c r="AQ492" s="203"/>
      <c r="AR492" s="203"/>
      <c r="AS492" s="203"/>
      <c r="AT492" s="203"/>
      <c r="AV492" s="203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</row>
    <row r="493" spans="3:63" ht="12.75">
      <c r="C493"/>
      <c r="E493"/>
      <c r="F493"/>
      <c r="G493"/>
      <c r="H493"/>
      <c r="I493"/>
      <c r="J493"/>
      <c r="K493"/>
      <c r="L493" s="183"/>
      <c r="M493" s="183"/>
      <c r="N493" s="183"/>
      <c r="O493" s="185"/>
      <c r="P493" s="183"/>
      <c r="Q493" s="18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 s="203"/>
      <c r="AN493" s="203"/>
      <c r="AO493" s="203"/>
      <c r="AP493" s="203"/>
      <c r="AQ493" s="203"/>
      <c r="AR493" s="203"/>
      <c r="AS493" s="203"/>
      <c r="AT493" s="203"/>
      <c r="AV493" s="20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</row>
    <row r="494" spans="3:63" ht="12.75">
      <c r="C494"/>
      <c r="E494"/>
      <c r="F494"/>
      <c r="G494"/>
      <c r="H494"/>
      <c r="I494"/>
      <c r="J494"/>
      <c r="K494"/>
      <c r="L494" s="183"/>
      <c r="M494" s="183"/>
      <c r="N494" s="183"/>
      <c r="O494" s="185"/>
      <c r="P494" s="183"/>
      <c r="Q494" s="183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 s="203"/>
      <c r="AN494" s="203"/>
      <c r="AO494" s="203"/>
      <c r="AP494" s="203"/>
      <c r="AQ494" s="203"/>
      <c r="AR494" s="203"/>
      <c r="AS494" s="203"/>
      <c r="AT494" s="203"/>
      <c r="AV494" s="203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</row>
    <row r="495" spans="3:63" ht="12.75">
      <c r="C495"/>
      <c r="E495"/>
      <c r="F495"/>
      <c r="G495"/>
      <c r="H495"/>
      <c r="I495"/>
      <c r="J495"/>
      <c r="K495"/>
      <c r="L495" s="183"/>
      <c r="M495" s="183"/>
      <c r="N495" s="183"/>
      <c r="O495" s="185"/>
      <c r="P495" s="183"/>
      <c r="Q495" s="183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 s="203"/>
      <c r="AN495" s="203"/>
      <c r="AO495" s="203"/>
      <c r="AP495" s="203"/>
      <c r="AQ495" s="203"/>
      <c r="AR495" s="203"/>
      <c r="AS495" s="203"/>
      <c r="AT495" s="203"/>
      <c r="AV495" s="203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</row>
    <row r="496" spans="3:63" ht="12.75">
      <c r="C496"/>
      <c r="E496"/>
      <c r="F496"/>
      <c r="G496"/>
      <c r="H496"/>
      <c r="I496"/>
      <c r="J496"/>
      <c r="K496"/>
      <c r="L496" s="183"/>
      <c r="M496" s="183"/>
      <c r="N496" s="183"/>
      <c r="O496" s="185"/>
      <c r="P496" s="183"/>
      <c r="Q496" s="183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 s="203"/>
      <c r="AN496" s="203"/>
      <c r="AO496" s="203"/>
      <c r="AP496" s="203"/>
      <c r="AQ496" s="203"/>
      <c r="AR496" s="203"/>
      <c r="AS496" s="203"/>
      <c r="AT496" s="203"/>
      <c r="AV496" s="203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</row>
    <row r="497" spans="3:63" ht="12.75">
      <c r="C497"/>
      <c r="E497"/>
      <c r="F497"/>
      <c r="G497"/>
      <c r="H497"/>
      <c r="I497"/>
      <c r="J497"/>
      <c r="K497"/>
      <c r="L497" s="183"/>
      <c r="M497" s="183"/>
      <c r="N497" s="183"/>
      <c r="O497" s="185"/>
      <c r="P497" s="183"/>
      <c r="Q497" s="183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 s="203"/>
      <c r="AN497" s="203"/>
      <c r="AO497" s="203"/>
      <c r="AP497" s="203"/>
      <c r="AQ497" s="203"/>
      <c r="AR497" s="203"/>
      <c r="AS497" s="203"/>
      <c r="AT497" s="203"/>
      <c r="AV497" s="203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</row>
    <row r="498" spans="3:63" ht="12.75">
      <c r="C498"/>
      <c r="E498"/>
      <c r="F498"/>
      <c r="G498"/>
      <c r="H498"/>
      <c r="I498"/>
      <c r="J498"/>
      <c r="K498"/>
      <c r="L498" s="183"/>
      <c r="M498" s="183"/>
      <c r="N498" s="183"/>
      <c r="O498" s="185"/>
      <c r="P498" s="183"/>
      <c r="Q498" s="183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 s="203"/>
      <c r="AN498" s="203"/>
      <c r="AO498" s="203"/>
      <c r="AP498" s="203"/>
      <c r="AQ498" s="203"/>
      <c r="AR498" s="203"/>
      <c r="AS498" s="203"/>
      <c r="AT498" s="203"/>
      <c r="AV498" s="203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</row>
    <row r="499" spans="3:63" ht="12.75">
      <c r="C499"/>
      <c r="E499"/>
      <c r="F499"/>
      <c r="G499"/>
      <c r="H499"/>
      <c r="I499"/>
      <c r="J499"/>
      <c r="K499"/>
      <c r="L499" s="183"/>
      <c r="M499" s="183"/>
      <c r="N499" s="183"/>
      <c r="O499" s="185"/>
      <c r="P499" s="183"/>
      <c r="Q499" s="183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 s="203"/>
      <c r="AN499" s="203"/>
      <c r="AO499" s="203"/>
      <c r="AP499" s="203"/>
      <c r="AQ499" s="203"/>
      <c r="AR499" s="203"/>
      <c r="AS499" s="203"/>
      <c r="AT499" s="203"/>
      <c r="AV499" s="203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</row>
    <row r="500" spans="3:63" ht="12.75">
      <c r="C500"/>
      <c r="E500"/>
      <c r="F500"/>
      <c r="G500"/>
      <c r="H500"/>
      <c r="I500"/>
      <c r="J500"/>
      <c r="K500"/>
      <c r="L500" s="183"/>
      <c r="M500" s="183"/>
      <c r="N500" s="183"/>
      <c r="O500" s="185"/>
      <c r="P500" s="183"/>
      <c r="Q500" s="183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 s="203"/>
      <c r="AN500" s="203"/>
      <c r="AO500" s="203"/>
      <c r="AP500" s="203"/>
      <c r="AQ500" s="203"/>
      <c r="AR500" s="203"/>
      <c r="AS500" s="203"/>
      <c r="AT500" s="203"/>
      <c r="AV500" s="203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</row>
    <row r="501" spans="3:63" ht="12.75">
      <c r="C501"/>
      <c r="E501"/>
      <c r="F501"/>
      <c r="G501"/>
      <c r="H501"/>
      <c r="I501"/>
      <c r="J501"/>
      <c r="K501"/>
      <c r="L501" s="183"/>
      <c r="M501" s="183"/>
      <c r="N501" s="183"/>
      <c r="O501" s="185"/>
      <c r="P501" s="183"/>
      <c r="Q501" s="183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 s="203"/>
      <c r="AN501" s="203"/>
      <c r="AO501" s="203"/>
      <c r="AP501" s="203"/>
      <c r="AQ501" s="203"/>
      <c r="AR501" s="203"/>
      <c r="AS501" s="203"/>
      <c r="AT501" s="203"/>
      <c r="AV501" s="203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</row>
    <row r="502" spans="3:63" ht="12.75">
      <c r="C502"/>
      <c r="E502"/>
      <c r="F502"/>
      <c r="G502"/>
      <c r="H502"/>
      <c r="I502"/>
      <c r="J502"/>
      <c r="K502"/>
      <c r="L502" s="183"/>
      <c r="M502" s="183"/>
      <c r="N502" s="183"/>
      <c r="O502" s="185"/>
      <c r="P502" s="183"/>
      <c r="Q502" s="183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 s="203"/>
      <c r="AN502" s="203"/>
      <c r="AO502" s="203"/>
      <c r="AP502" s="203"/>
      <c r="AQ502" s="203"/>
      <c r="AR502" s="203"/>
      <c r="AS502" s="203"/>
      <c r="AT502" s="203"/>
      <c r="AV502" s="203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</row>
    <row r="503" spans="3:63" ht="12.75">
      <c r="C503"/>
      <c r="E503"/>
      <c r="F503"/>
      <c r="G503"/>
      <c r="H503"/>
      <c r="I503"/>
      <c r="J503"/>
      <c r="K503"/>
      <c r="L503" s="183"/>
      <c r="M503" s="183"/>
      <c r="N503" s="183"/>
      <c r="O503" s="185"/>
      <c r="P503" s="183"/>
      <c r="Q503" s="18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 s="203"/>
      <c r="AN503" s="203"/>
      <c r="AO503" s="203"/>
      <c r="AP503" s="203"/>
      <c r="AQ503" s="203"/>
      <c r="AR503" s="203"/>
      <c r="AS503" s="203"/>
      <c r="AT503" s="203"/>
      <c r="AV503" s="2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</row>
    <row r="504" spans="3:63" ht="12.75">
      <c r="C504"/>
      <c r="E504"/>
      <c r="F504"/>
      <c r="G504"/>
      <c r="H504"/>
      <c r="I504"/>
      <c r="J504"/>
      <c r="K504"/>
      <c r="L504" s="183"/>
      <c r="M504" s="183"/>
      <c r="N504" s="183"/>
      <c r="O504" s="185"/>
      <c r="P504" s="183"/>
      <c r="Q504" s="183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 s="203"/>
      <c r="AN504" s="203"/>
      <c r="AO504" s="203"/>
      <c r="AP504" s="203"/>
      <c r="AQ504" s="203"/>
      <c r="AR504" s="203"/>
      <c r="AS504" s="203"/>
      <c r="AT504" s="203"/>
      <c r="AV504" s="203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</row>
    <row r="505" spans="3:63" ht="12.75">
      <c r="C505"/>
      <c r="E505"/>
      <c r="F505"/>
      <c r="G505"/>
      <c r="H505"/>
      <c r="I505"/>
      <c r="J505"/>
      <c r="K505"/>
      <c r="L505" s="183"/>
      <c r="M505" s="183"/>
      <c r="N505" s="183"/>
      <c r="O505" s="185"/>
      <c r="P505" s="183"/>
      <c r="Q505" s="183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 s="203"/>
      <c r="AN505" s="203"/>
      <c r="AO505" s="203"/>
      <c r="AP505" s="203"/>
      <c r="AQ505" s="203"/>
      <c r="AR505" s="203"/>
      <c r="AS505" s="203"/>
      <c r="AT505" s="203"/>
      <c r="AV505" s="203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</row>
    <row r="506" spans="3:63" ht="12.75">
      <c r="C506"/>
      <c r="E506"/>
      <c r="F506"/>
      <c r="G506"/>
      <c r="H506"/>
      <c r="I506"/>
      <c r="J506"/>
      <c r="K506"/>
      <c r="L506" s="183"/>
      <c r="M506" s="183"/>
      <c r="N506" s="183"/>
      <c r="O506" s="185"/>
      <c r="P506" s="183"/>
      <c r="Q506" s="183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 s="203"/>
      <c r="AN506" s="203"/>
      <c r="AO506" s="203"/>
      <c r="AP506" s="203"/>
      <c r="AQ506" s="203"/>
      <c r="AR506" s="203"/>
      <c r="AS506" s="203"/>
      <c r="AT506" s="203"/>
      <c r="AV506" s="203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</row>
    <row r="507" spans="3:63" ht="12.75">
      <c r="C507"/>
      <c r="E507"/>
      <c r="F507"/>
      <c r="G507"/>
      <c r="H507"/>
      <c r="I507"/>
      <c r="J507"/>
      <c r="K507"/>
      <c r="L507" s="183"/>
      <c r="M507" s="183"/>
      <c r="N507" s="183"/>
      <c r="O507" s="185"/>
      <c r="P507" s="183"/>
      <c r="Q507" s="183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 s="203"/>
      <c r="AN507" s="203"/>
      <c r="AO507" s="203"/>
      <c r="AP507" s="203"/>
      <c r="AQ507" s="203"/>
      <c r="AR507" s="203"/>
      <c r="AS507" s="203"/>
      <c r="AT507" s="203"/>
      <c r="AV507" s="203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</row>
    <row r="508" spans="3:63" ht="12.75">
      <c r="C508"/>
      <c r="E508"/>
      <c r="F508"/>
      <c r="G508"/>
      <c r="H508"/>
      <c r="I508"/>
      <c r="J508"/>
      <c r="K508"/>
      <c r="L508" s="183"/>
      <c r="M508" s="183"/>
      <c r="N508" s="183"/>
      <c r="O508" s="185"/>
      <c r="P508" s="183"/>
      <c r="Q508" s="183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 s="203"/>
      <c r="AN508" s="203"/>
      <c r="AO508" s="203"/>
      <c r="AP508" s="203"/>
      <c r="AQ508" s="203"/>
      <c r="AR508" s="203"/>
      <c r="AS508" s="203"/>
      <c r="AT508" s="203"/>
      <c r="AV508" s="203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</row>
    <row r="509" spans="3:63" ht="12.75">
      <c r="C509"/>
      <c r="E509"/>
      <c r="F509"/>
      <c r="G509"/>
      <c r="H509"/>
      <c r="I509"/>
      <c r="J509"/>
      <c r="K509"/>
      <c r="L509" s="183"/>
      <c r="M509" s="183"/>
      <c r="N509" s="183"/>
      <c r="O509" s="185"/>
      <c r="P509" s="183"/>
      <c r="Q509" s="183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 s="203"/>
      <c r="AN509" s="203"/>
      <c r="AO509" s="203"/>
      <c r="AP509" s="203"/>
      <c r="AQ509" s="203"/>
      <c r="AR509" s="203"/>
      <c r="AS509" s="203"/>
      <c r="AT509" s="203"/>
      <c r="AV509" s="203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</row>
    <row r="510" spans="3:63" ht="12.75">
      <c r="C510"/>
      <c r="E510"/>
      <c r="F510"/>
      <c r="G510"/>
      <c r="H510"/>
      <c r="I510"/>
      <c r="J510"/>
      <c r="K510"/>
      <c r="L510" s="183"/>
      <c r="M510" s="183"/>
      <c r="N510" s="183"/>
      <c r="O510" s="185"/>
      <c r="P510" s="183"/>
      <c r="Q510" s="183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 s="203"/>
      <c r="AN510" s="203"/>
      <c r="AO510" s="203"/>
      <c r="AP510" s="203"/>
      <c r="AQ510" s="203"/>
      <c r="AR510" s="203"/>
      <c r="AS510" s="203"/>
      <c r="AT510" s="203"/>
      <c r="AV510" s="203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</row>
    <row r="511" spans="3:63" ht="12.75">
      <c r="C511"/>
      <c r="E511"/>
      <c r="F511"/>
      <c r="G511"/>
      <c r="H511"/>
      <c r="I511"/>
      <c r="J511"/>
      <c r="K511"/>
      <c r="L511" s="183"/>
      <c r="M511" s="183"/>
      <c r="N511" s="183"/>
      <c r="O511" s="185"/>
      <c r="P511" s="183"/>
      <c r="Q511" s="183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 s="203"/>
      <c r="AN511" s="203"/>
      <c r="AO511" s="203"/>
      <c r="AP511" s="203"/>
      <c r="AQ511" s="203"/>
      <c r="AR511" s="203"/>
      <c r="AS511" s="203"/>
      <c r="AT511" s="203"/>
      <c r="AV511" s="203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</row>
    <row r="512" spans="3:63" ht="12.75">
      <c r="C512"/>
      <c r="E512"/>
      <c r="F512"/>
      <c r="G512"/>
      <c r="H512"/>
      <c r="I512"/>
      <c r="J512"/>
      <c r="K512"/>
      <c r="L512" s="183"/>
      <c r="M512" s="183"/>
      <c r="N512" s="183"/>
      <c r="O512" s="185"/>
      <c r="P512" s="183"/>
      <c r="Q512" s="183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 s="203"/>
      <c r="AN512" s="203"/>
      <c r="AO512" s="203"/>
      <c r="AP512" s="203"/>
      <c r="AQ512" s="203"/>
      <c r="AR512" s="203"/>
      <c r="AS512" s="203"/>
      <c r="AT512" s="203"/>
      <c r="AV512" s="203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</row>
    <row r="513" spans="3:63" ht="12.75">
      <c r="C513"/>
      <c r="E513"/>
      <c r="F513"/>
      <c r="G513"/>
      <c r="H513"/>
      <c r="I513"/>
      <c r="J513"/>
      <c r="K513"/>
      <c r="L513" s="183"/>
      <c r="M513" s="183"/>
      <c r="N513" s="183"/>
      <c r="O513" s="185"/>
      <c r="P513" s="183"/>
      <c r="Q513" s="18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 s="203"/>
      <c r="AN513" s="203"/>
      <c r="AO513" s="203"/>
      <c r="AP513" s="203"/>
      <c r="AQ513" s="203"/>
      <c r="AR513" s="203"/>
      <c r="AS513" s="203"/>
      <c r="AT513" s="203"/>
      <c r="AV513" s="20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</row>
    <row r="514" spans="3:63" ht="12.75">
      <c r="C514"/>
      <c r="E514"/>
      <c r="F514"/>
      <c r="G514"/>
      <c r="H514"/>
      <c r="I514"/>
      <c r="J514"/>
      <c r="K514"/>
      <c r="L514" s="183"/>
      <c r="M514" s="183"/>
      <c r="N514" s="183"/>
      <c r="O514" s="185"/>
      <c r="P514" s="183"/>
      <c r="Q514" s="183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 s="203"/>
      <c r="AN514" s="203"/>
      <c r="AO514" s="203"/>
      <c r="AP514" s="203"/>
      <c r="AQ514" s="203"/>
      <c r="AR514" s="203"/>
      <c r="AS514" s="203"/>
      <c r="AT514" s="203"/>
      <c r="AV514" s="203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</row>
    <row r="515" spans="3:63" ht="12.75">
      <c r="C515"/>
      <c r="E515"/>
      <c r="F515"/>
      <c r="G515"/>
      <c r="H515"/>
      <c r="I515"/>
      <c r="J515"/>
      <c r="K515"/>
      <c r="L515" s="183"/>
      <c r="M515" s="183"/>
      <c r="N515" s="183"/>
      <c r="O515" s="185"/>
      <c r="P515" s="183"/>
      <c r="Q515" s="183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 s="203"/>
      <c r="AN515" s="203"/>
      <c r="AO515" s="203"/>
      <c r="AP515" s="203"/>
      <c r="AQ515" s="203"/>
      <c r="AR515" s="203"/>
      <c r="AS515" s="203"/>
      <c r="AT515" s="203"/>
      <c r="AV515" s="203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</row>
    <row r="516" spans="3:63" ht="12.75">
      <c r="C516"/>
      <c r="E516"/>
      <c r="F516"/>
      <c r="G516"/>
      <c r="H516"/>
      <c r="I516"/>
      <c r="J516"/>
      <c r="K516"/>
      <c r="L516" s="183"/>
      <c r="M516" s="183"/>
      <c r="N516" s="183"/>
      <c r="O516" s="185"/>
      <c r="P516" s="183"/>
      <c r="Q516" s="183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 s="203"/>
      <c r="AN516" s="203"/>
      <c r="AO516" s="203"/>
      <c r="AP516" s="203"/>
      <c r="AQ516" s="203"/>
      <c r="AR516" s="203"/>
      <c r="AS516" s="203"/>
      <c r="AT516" s="203"/>
      <c r="AV516" s="203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</row>
    <row r="517" spans="3:63" ht="12.75">
      <c r="C517"/>
      <c r="E517"/>
      <c r="F517"/>
      <c r="G517"/>
      <c r="H517"/>
      <c r="I517"/>
      <c r="J517"/>
      <c r="K517"/>
      <c r="L517" s="183"/>
      <c r="M517" s="183"/>
      <c r="N517" s="183"/>
      <c r="O517" s="185"/>
      <c r="P517" s="183"/>
      <c r="Q517" s="183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 s="203"/>
      <c r="AN517" s="203"/>
      <c r="AO517" s="203"/>
      <c r="AP517" s="203"/>
      <c r="AQ517" s="203"/>
      <c r="AR517" s="203"/>
      <c r="AS517" s="203"/>
      <c r="AT517" s="203"/>
      <c r="AV517" s="203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</row>
    <row r="518" spans="3:63" ht="12.75">
      <c r="C518"/>
      <c r="E518"/>
      <c r="F518"/>
      <c r="G518"/>
      <c r="H518"/>
      <c r="I518"/>
      <c r="J518"/>
      <c r="K518"/>
      <c r="L518" s="183"/>
      <c r="M518" s="183"/>
      <c r="N518" s="183"/>
      <c r="O518" s="185"/>
      <c r="P518" s="183"/>
      <c r="Q518" s="183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 s="203"/>
      <c r="AN518" s="203"/>
      <c r="AO518" s="203"/>
      <c r="AP518" s="203"/>
      <c r="AQ518" s="203"/>
      <c r="AR518" s="203"/>
      <c r="AS518" s="203"/>
      <c r="AT518" s="203"/>
      <c r="AV518" s="203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</row>
    <row r="519" spans="3:63" ht="12.75">
      <c r="C519"/>
      <c r="E519"/>
      <c r="F519"/>
      <c r="G519"/>
      <c r="H519"/>
      <c r="I519"/>
      <c r="J519"/>
      <c r="K519"/>
      <c r="L519" s="183"/>
      <c r="M519" s="183"/>
      <c r="N519" s="183"/>
      <c r="O519" s="185"/>
      <c r="P519" s="183"/>
      <c r="Q519" s="183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 s="203"/>
      <c r="AN519" s="203"/>
      <c r="AO519" s="203"/>
      <c r="AP519" s="203"/>
      <c r="AQ519" s="203"/>
      <c r="AR519" s="203"/>
      <c r="AS519" s="203"/>
      <c r="AT519" s="203"/>
      <c r="AV519" s="203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</row>
    <row r="520" spans="3:63" ht="12.75">
      <c r="C520"/>
      <c r="E520"/>
      <c r="F520"/>
      <c r="G520"/>
      <c r="H520"/>
      <c r="I520"/>
      <c r="J520"/>
      <c r="K520"/>
      <c r="L520" s="183"/>
      <c r="M520" s="183"/>
      <c r="N520" s="183"/>
      <c r="O520" s="185"/>
      <c r="P520" s="183"/>
      <c r="Q520" s="183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 s="203"/>
      <c r="AN520" s="203"/>
      <c r="AO520" s="203"/>
      <c r="AP520" s="203"/>
      <c r="AQ520" s="203"/>
      <c r="AR520" s="203"/>
      <c r="AS520" s="203"/>
      <c r="AT520" s="203"/>
      <c r="AV520" s="203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</row>
    <row r="521" spans="3:63" ht="12.75">
      <c r="C521"/>
      <c r="E521"/>
      <c r="F521"/>
      <c r="G521"/>
      <c r="H521"/>
      <c r="I521"/>
      <c r="J521"/>
      <c r="K521"/>
      <c r="L521" s="183"/>
      <c r="M521" s="183"/>
      <c r="N521" s="183"/>
      <c r="O521" s="185"/>
      <c r="P521" s="183"/>
      <c r="Q521" s="183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 s="203"/>
      <c r="AN521" s="203"/>
      <c r="AO521" s="203"/>
      <c r="AP521" s="203"/>
      <c r="AQ521" s="203"/>
      <c r="AR521" s="203"/>
      <c r="AS521" s="203"/>
      <c r="AT521" s="203"/>
      <c r="AV521" s="203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</row>
    <row r="522" spans="3:63" ht="12.75">
      <c r="C522"/>
      <c r="E522"/>
      <c r="F522"/>
      <c r="G522"/>
      <c r="H522"/>
      <c r="I522"/>
      <c r="J522"/>
      <c r="K522"/>
      <c r="L522" s="183"/>
      <c r="M522" s="183"/>
      <c r="N522" s="183"/>
      <c r="O522" s="185"/>
      <c r="P522" s="183"/>
      <c r="Q522" s="183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 s="203"/>
      <c r="AN522" s="203"/>
      <c r="AO522" s="203"/>
      <c r="AP522" s="203"/>
      <c r="AQ522" s="203"/>
      <c r="AR522" s="203"/>
      <c r="AS522" s="203"/>
      <c r="AT522" s="203"/>
      <c r="AV522" s="203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</row>
    <row r="523" spans="3:63" ht="12.75">
      <c r="C523"/>
      <c r="E523"/>
      <c r="F523"/>
      <c r="G523"/>
      <c r="H523"/>
      <c r="I523"/>
      <c r="J523"/>
      <c r="K523"/>
      <c r="L523" s="183"/>
      <c r="M523" s="183"/>
      <c r="N523" s="183"/>
      <c r="O523" s="185"/>
      <c r="P523" s="183"/>
      <c r="Q523" s="18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 s="203"/>
      <c r="AN523" s="203"/>
      <c r="AO523" s="203"/>
      <c r="AP523" s="203"/>
      <c r="AQ523" s="203"/>
      <c r="AR523" s="203"/>
      <c r="AS523" s="203"/>
      <c r="AT523" s="203"/>
      <c r="AV523" s="20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</row>
    <row r="524" spans="3:63" ht="12.75">
      <c r="C524"/>
      <c r="E524"/>
      <c r="F524"/>
      <c r="G524"/>
      <c r="H524"/>
      <c r="I524"/>
      <c r="J524"/>
      <c r="K524"/>
      <c r="L524" s="183"/>
      <c r="M524" s="183"/>
      <c r="N524" s="183"/>
      <c r="O524" s="185"/>
      <c r="P524" s="183"/>
      <c r="Q524" s="183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 s="203"/>
      <c r="AN524" s="203"/>
      <c r="AO524" s="203"/>
      <c r="AP524" s="203"/>
      <c r="AQ524" s="203"/>
      <c r="AR524" s="203"/>
      <c r="AS524" s="203"/>
      <c r="AT524" s="203"/>
      <c r="AV524" s="203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</row>
    <row r="525" spans="3:63" ht="12.75">
      <c r="C525"/>
      <c r="E525"/>
      <c r="F525"/>
      <c r="G525"/>
      <c r="H525"/>
      <c r="I525"/>
      <c r="J525"/>
      <c r="K525"/>
      <c r="L525" s="183"/>
      <c r="M525" s="183"/>
      <c r="N525" s="183"/>
      <c r="O525" s="185"/>
      <c r="P525" s="183"/>
      <c r="Q525" s="183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 s="203"/>
      <c r="AN525" s="203"/>
      <c r="AO525" s="203"/>
      <c r="AP525" s="203"/>
      <c r="AQ525" s="203"/>
      <c r="AR525" s="203"/>
      <c r="AS525" s="203"/>
      <c r="AT525" s="203"/>
      <c r="AV525" s="203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</row>
    <row r="526" spans="3:63" ht="12.75">
      <c r="C526"/>
      <c r="E526"/>
      <c r="F526"/>
      <c r="G526"/>
      <c r="H526"/>
      <c r="I526"/>
      <c r="J526"/>
      <c r="K526"/>
      <c r="L526" s="183"/>
      <c r="M526" s="183"/>
      <c r="N526" s="183"/>
      <c r="O526" s="185"/>
      <c r="P526" s="183"/>
      <c r="Q526" s="183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 s="203"/>
      <c r="AN526" s="203"/>
      <c r="AO526" s="203"/>
      <c r="AP526" s="203"/>
      <c r="AQ526" s="203"/>
      <c r="AR526" s="203"/>
      <c r="AS526" s="203"/>
      <c r="AT526" s="203"/>
      <c r="AV526" s="203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</row>
    <row r="527" spans="3:63" ht="12.75">
      <c r="C527"/>
      <c r="E527"/>
      <c r="F527"/>
      <c r="G527"/>
      <c r="H527"/>
      <c r="I527"/>
      <c r="J527"/>
      <c r="K527"/>
      <c r="L527" s="183"/>
      <c r="M527" s="183"/>
      <c r="N527" s="183"/>
      <c r="O527" s="185"/>
      <c r="P527" s="183"/>
      <c r="Q527" s="183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 s="203"/>
      <c r="AN527" s="203"/>
      <c r="AO527" s="203"/>
      <c r="AP527" s="203"/>
      <c r="AQ527" s="203"/>
      <c r="AR527" s="203"/>
      <c r="AS527" s="203"/>
      <c r="AT527" s="203"/>
      <c r="AV527" s="203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</row>
    <row r="528" spans="3:63" ht="12.75">
      <c r="C528"/>
      <c r="E528"/>
      <c r="F528"/>
      <c r="G528"/>
      <c r="H528"/>
      <c r="I528"/>
      <c r="J528"/>
      <c r="K528"/>
      <c r="L528" s="183"/>
      <c r="M528" s="183"/>
      <c r="N528" s="183"/>
      <c r="O528" s="185"/>
      <c r="P528" s="183"/>
      <c r="Q528" s="183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 s="203"/>
      <c r="AN528" s="203"/>
      <c r="AO528" s="203"/>
      <c r="AP528" s="203"/>
      <c r="AQ528" s="203"/>
      <c r="AR528" s="203"/>
      <c r="AS528" s="203"/>
      <c r="AT528" s="203"/>
      <c r="AV528" s="203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</row>
    <row r="529" spans="3:63" ht="12.75">
      <c r="C529"/>
      <c r="E529"/>
      <c r="F529"/>
      <c r="G529"/>
      <c r="H529"/>
      <c r="I529"/>
      <c r="J529"/>
      <c r="K529"/>
      <c r="L529" s="183"/>
      <c r="M529" s="183"/>
      <c r="N529" s="183"/>
      <c r="O529" s="185"/>
      <c r="P529" s="183"/>
      <c r="Q529" s="183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 s="203"/>
      <c r="AN529" s="203"/>
      <c r="AO529" s="203"/>
      <c r="AP529" s="203"/>
      <c r="AQ529" s="203"/>
      <c r="AR529" s="203"/>
      <c r="AS529" s="203"/>
      <c r="AT529" s="203"/>
      <c r="AV529" s="203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</row>
    <row r="530" spans="3:63" ht="12.75">
      <c r="C530"/>
      <c r="E530"/>
      <c r="F530"/>
      <c r="G530"/>
      <c r="H530"/>
      <c r="I530"/>
      <c r="J530"/>
      <c r="K530"/>
      <c r="L530" s="183"/>
      <c r="M530" s="183"/>
      <c r="N530" s="183"/>
      <c r="O530" s="185"/>
      <c r="P530" s="183"/>
      <c r="Q530" s="183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 s="203"/>
      <c r="AN530" s="203"/>
      <c r="AO530" s="203"/>
      <c r="AP530" s="203"/>
      <c r="AQ530" s="203"/>
      <c r="AR530" s="203"/>
      <c r="AS530" s="203"/>
      <c r="AT530" s="203"/>
      <c r="AV530" s="203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</row>
    <row r="531" spans="3:63" ht="12.75">
      <c r="C531"/>
      <c r="E531"/>
      <c r="F531"/>
      <c r="G531"/>
      <c r="H531"/>
      <c r="I531"/>
      <c r="J531"/>
      <c r="K531"/>
      <c r="L531" s="183"/>
      <c r="M531" s="183"/>
      <c r="N531" s="183"/>
      <c r="O531" s="185"/>
      <c r="P531" s="183"/>
      <c r="Q531" s="183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 s="203"/>
      <c r="AN531" s="203"/>
      <c r="AO531" s="203"/>
      <c r="AP531" s="203"/>
      <c r="AQ531" s="203"/>
      <c r="AR531" s="203"/>
      <c r="AS531" s="203"/>
      <c r="AT531" s="203"/>
      <c r="AV531" s="203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</row>
    <row r="532" spans="3:63" ht="12.75">
      <c r="C532"/>
      <c r="E532"/>
      <c r="F532"/>
      <c r="G532"/>
      <c r="H532"/>
      <c r="I532"/>
      <c r="J532"/>
      <c r="K532"/>
      <c r="L532" s="183"/>
      <c r="M532" s="183"/>
      <c r="N532" s="183"/>
      <c r="O532" s="185"/>
      <c r="P532" s="183"/>
      <c r="Q532" s="183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 s="203"/>
      <c r="AN532" s="203"/>
      <c r="AO532" s="203"/>
      <c r="AP532" s="203"/>
      <c r="AQ532" s="203"/>
      <c r="AR532" s="203"/>
      <c r="AS532" s="203"/>
      <c r="AT532" s="203"/>
      <c r="AV532" s="203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</row>
    <row r="533" spans="3:63" ht="12.75">
      <c r="C533"/>
      <c r="E533"/>
      <c r="F533"/>
      <c r="G533"/>
      <c r="H533"/>
      <c r="I533"/>
      <c r="J533"/>
      <c r="K533"/>
      <c r="L533" s="183"/>
      <c r="M533" s="183"/>
      <c r="N533" s="183"/>
      <c r="O533" s="185"/>
      <c r="P533" s="183"/>
      <c r="Q533" s="18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 s="203"/>
      <c r="AN533" s="203"/>
      <c r="AO533" s="203"/>
      <c r="AP533" s="203"/>
      <c r="AQ533" s="203"/>
      <c r="AR533" s="203"/>
      <c r="AS533" s="203"/>
      <c r="AT533" s="203"/>
      <c r="AV533" s="20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</row>
    <row r="534" spans="3:63" ht="12.75">
      <c r="C534"/>
      <c r="E534"/>
      <c r="F534"/>
      <c r="G534"/>
      <c r="H534"/>
      <c r="I534"/>
      <c r="J534"/>
      <c r="K534"/>
      <c r="L534" s="183"/>
      <c r="M534" s="183"/>
      <c r="N534" s="183"/>
      <c r="O534" s="185"/>
      <c r="P534" s="183"/>
      <c r="Q534" s="183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 s="203"/>
      <c r="AN534" s="203"/>
      <c r="AO534" s="203"/>
      <c r="AP534" s="203"/>
      <c r="AQ534" s="203"/>
      <c r="AR534" s="203"/>
      <c r="AS534" s="203"/>
      <c r="AT534" s="203"/>
      <c r="AV534" s="203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</row>
    <row r="535" spans="3:63" ht="12.75">
      <c r="C535"/>
      <c r="E535"/>
      <c r="F535"/>
      <c r="G535"/>
      <c r="H535"/>
      <c r="I535"/>
      <c r="J535"/>
      <c r="K535"/>
      <c r="L535" s="183"/>
      <c r="M535" s="183"/>
      <c r="N535" s="183"/>
      <c r="O535" s="185"/>
      <c r="P535" s="183"/>
      <c r="Q535" s="183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 s="203"/>
      <c r="AN535" s="203"/>
      <c r="AO535" s="203"/>
      <c r="AP535" s="203"/>
      <c r="AQ535" s="203"/>
      <c r="AR535" s="203"/>
      <c r="AS535" s="203"/>
      <c r="AT535" s="203"/>
      <c r="AV535" s="203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</row>
    <row r="536" spans="3:63" ht="12.75">
      <c r="C536"/>
      <c r="E536"/>
      <c r="F536"/>
      <c r="G536"/>
      <c r="H536"/>
      <c r="I536"/>
      <c r="J536"/>
      <c r="K536"/>
      <c r="L536" s="183"/>
      <c r="M536" s="183"/>
      <c r="N536" s="183"/>
      <c r="O536" s="185"/>
      <c r="P536" s="183"/>
      <c r="Q536" s="183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 s="203"/>
      <c r="AN536" s="203"/>
      <c r="AO536" s="203"/>
      <c r="AP536" s="203"/>
      <c r="AQ536" s="203"/>
      <c r="AR536" s="203"/>
      <c r="AS536" s="203"/>
      <c r="AT536" s="203"/>
      <c r="AV536" s="203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</row>
    <row r="537" spans="3:63" ht="12.75">
      <c r="C537"/>
      <c r="E537"/>
      <c r="F537"/>
      <c r="G537"/>
      <c r="H537"/>
      <c r="I537"/>
      <c r="J537"/>
      <c r="K537"/>
      <c r="L537" s="183"/>
      <c r="M537" s="183"/>
      <c r="N537" s="183"/>
      <c r="O537" s="185"/>
      <c r="P537" s="183"/>
      <c r="Q537" s="183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 s="203"/>
      <c r="AN537" s="203"/>
      <c r="AO537" s="203"/>
      <c r="AP537" s="203"/>
      <c r="AQ537" s="203"/>
      <c r="AR537" s="203"/>
      <c r="AS537" s="203"/>
      <c r="AT537" s="203"/>
      <c r="AV537" s="203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</row>
    <row r="538" spans="3:63" ht="12.75">
      <c r="C538"/>
      <c r="E538"/>
      <c r="F538"/>
      <c r="G538"/>
      <c r="H538"/>
      <c r="I538"/>
      <c r="J538"/>
      <c r="K538"/>
      <c r="L538" s="183"/>
      <c r="M538" s="183"/>
      <c r="N538" s="183"/>
      <c r="O538" s="185"/>
      <c r="P538" s="183"/>
      <c r="Q538" s="183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 s="203"/>
      <c r="AN538" s="203"/>
      <c r="AO538" s="203"/>
      <c r="AP538" s="203"/>
      <c r="AQ538" s="203"/>
      <c r="AR538" s="203"/>
      <c r="AS538" s="203"/>
      <c r="AT538" s="203"/>
      <c r="AV538" s="203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</row>
    <row r="539" spans="3:63" ht="12.75">
      <c r="C539"/>
      <c r="E539"/>
      <c r="F539"/>
      <c r="G539"/>
      <c r="H539"/>
      <c r="I539"/>
      <c r="J539"/>
      <c r="K539"/>
      <c r="L539" s="183"/>
      <c r="M539" s="183"/>
      <c r="N539" s="183"/>
      <c r="O539" s="185"/>
      <c r="P539" s="183"/>
      <c r="Q539" s="183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 s="203"/>
      <c r="AN539" s="203"/>
      <c r="AO539" s="203"/>
      <c r="AP539" s="203"/>
      <c r="AQ539" s="203"/>
      <c r="AR539" s="203"/>
      <c r="AS539" s="203"/>
      <c r="AT539" s="203"/>
      <c r="AV539" s="203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</row>
    <row r="540" spans="3:63" ht="12.75">
      <c r="C540"/>
      <c r="E540"/>
      <c r="F540"/>
      <c r="G540"/>
      <c r="H540"/>
      <c r="I540"/>
      <c r="J540"/>
      <c r="K540"/>
      <c r="L540" s="183"/>
      <c r="M540" s="183"/>
      <c r="N540" s="183"/>
      <c r="O540" s="185"/>
      <c r="P540" s="183"/>
      <c r="Q540" s="183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 s="203"/>
      <c r="AN540" s="203"/>
      <c r="AO540" s="203"/>
      <c r="AP540" s="203"/>
      <c r="AQ540" s="203"/>
      <c r="AR540" s="203"/>
      <c r="AS540" s="203"/>
      <c r="AT540" s="203"/>
      <c r="AV540" s="203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</row>
    <row r="541" spans="3:63" ht="12.75">
      <c r="C541"/>
      <c r="E541"/>
      <c r="F541"/>
      <c r="G541"/>
      <c r="H541"/>
      <c r="I541"/>
      <c r="J541"/>
      <c r="K541"/>
      <c r="L541" s="183"/>
      <c r="M541" s="183"/>
      <c r="N541" s="183"/>
      <c r="O541" s="185"/>
      <c r="P541" s="183"/>
      <c r="Q541" s="183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 s="203"/>
      <c r="AN541" s="203"/>
      <c r="AO541" s="203"/>
      <c r="AP541" s="203"/>
      <c r="AQ541" s="203"/>
      <c r="AR541" s="203"/>
      <c r="AS541" s="203"/>
      <c r="AT541" s="203"/>
      <c r="AV541" s="203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</row>
    <row r="542" spans="3:63" ht="12.75">
      <c r="C542"/>
      <c r="E542"/>
      <c r="F542"/>
      <c r="G542"/>
      <c r="H542"/>
      <c r="I542"/>
      <c r="J542"/>
      <c r="K542"/>
      <c r="L542" s="183"/>
      <c r="M542" s="183"/>
      <c r="N542" s="183"/>
      <c r="O542" s="185"/>
      <c r="P542" s="183"/>
      <c r="Q542" s="183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 s="203"/>
      <c r="AN542" s="203"/>
      <c r="AO542" s="203"/>
      <c r="AP542" s="203"/>
      <c r="AQ542" s="203"/>
      <c r="AR542" s="203"/>
      <c r="AS542" s="203"/>
      <c r="AT542" s="203"/>
      <c r="AV542" s="203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</row>
    <row r="543" spans="3:63" ht="12.75">
      <c r="C543"/>
      <c r="E543"/>
      <c r="F543"/>
      <c r="G543"/>
      <c r="H543"/>
      <c r="I543"/>
      <c r="J543"/>
      <c r="K543"/>
      <c r="L543" s="183"/>
      <c r="M543" s="183"/>
      <c r="N543" s="183"/>
      <c r="O543" s="185"/>
      <c r="P543" s="183"/>
      <c r="Q543" s="18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 s="203"/>
      <c r="AN543" s="203"/>
      <c r="AO543" s="203"/>
      <c r="AP543" s="203"/>
      <c r="AQ543" s="203"/>
      <c r="AR543" s="203"/>
      <c r="AS543" s="203"/>
      <c r="AT543" s="203"/>
      <c r="AV543" s="20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</row>
    <row r="544" spans="3:63" ht="12.75">
      <c r="C544"/>
      <c r="E544"/>
      <c r="F544"/>
      <c r="G544"/>
      <c r="H544"/>
      <c r="I544"/>
      <c r="J544"/>
      <c r="K544"/>
      <c r="L544" s="183"/>
      <c r="M544" s="183"/>
      <c r="N544" s="183"/>
      <c r="O544" s="185"/>
      <c r="P544" s="183"/>
      <c r="Q544" s="183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 s="203"/>
      <c r="AN544" s="203"/>
      <c r="AO544" s="203"/>
      <c r="AP544" s="203"/>
      <c r="AQ544" s="203"/>
      <c r="AR544" s="203"/>
      <c r="AS544" s="203"/>
      <c r="AT544" s="203"/>
      <c r="AV544" s="203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</row>
  </sheetData>
  <autoFilter ref="A1:BW375"/>
  <phoneticPr fontId="2" type="noConversion"/>
  <pageMargins left="0.23622047244094491" right="0.23622047244094491" top="0.74803149606299213" bottom="0.74803149606299213" header="0.31496062992125984" footer="0.31496062992125984"/>
  <pageSetup paperSize="9" scale="13" fitToWidth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47"/>
  <sheetViews>
    <sheetView tabSelected="1" topLeftCell="A350" workbookViewId="0">
      <selection activeCell="B366" sqref="B366"/>
    </sheetView>
  </sheetViews>
  <sheetFormatPr defaultRowHeight="15"/>
  <cols>
    <col min="1" max="1" width="7.7109375" customWidth="1"/>
    <col min="2" max="2" width="87.28515625" customWidth="1"/>
    <col min="3" max="3" width="8.42578125" style="212" customWidth="1"/>
    <col min="4" max="4" width="3" hidden="1" customWidth="1"/>
    <col min="5" max="5" width="4.5703125" style="143" hidden="1" customWidth="1"/>
    <col min="6" max="6" width="3.28515625" style="143" hidden="1" customWidth="1"/>
    <col min="7" max="7" width="2.28515625" style="147" hidden="1" customWidth="1"/>
    <col min="8" max="8" width="0.7109375" style="147" customWidth="1"/>
    <col min="9" max="9" width="6" style="147" customWidth="1"/>
    <col min="10" max="10" width="7.85546875" style="128" customWidth="1"/>
    <col min="11" max="11" width="9.7109375" style="128" customWidth="1"/>
    <col min="12" max="12" width="0.5703125" style="128" customWidth="1"/>
    <col min="13" max="13" width="5.5703125" style="193" hidden="1" customWidth="1"/>
    <col min="14" max="15" width="10.85546875" style="193" hidden="1" customWidth="1"/>
    <col min="16" max="16" width="5.42578125" style="189" hidden="1" customWidth="1"/>
    <col min="17" max="17" width="5.42578125" style="193" hidden="1" customWidth="1"/>
    <col min="18" max="18" width="7.28515625" style="193" hidden="1" customWidth="1"/>
    <col min="19" max="19" width="4" style="128" hidden="1" customWidth="1"/>
    <col min="20" max="20" width="4.85546875" style="128" hidden="1" customWidth="1"/>
    <col min="21" max="21" width="3.140625" style="128" hidden="1" customWidth="1"/>
    <col min="22" max="22" width="3.28515625" style="128" hidden="1" customWidth="1"/>
    <col min="23" max="23" width="3.7109375" style="128" hidden="1" customWidth="1"/>
    <col min="24" max="24" width="2.7109375" style="128" hidden="1" customWidth="1"/>
    <col min="25" max="25" width="4.42578125" style="128" hidden="1" customWidth="1"/>
    <col min="26" max="27" width="3.7109375" style="128" hidden="1" customWidth="1"/>
    <col min="28" max="28" width="4.28515625" style="128" hidden="1" customWidth="1"/>
    <col min="29" max="29" width="3.85546875" style="128" hidden="1" customWidth="1"/>
    <col min="30" max="30" width="5" style="128" hidden="1" customWidth="1"/>
    <col min="31" max="31" width="4.140625" style="128" hidden="1" customWidth="1"/>
    <col min="32" max="32" width="4.7109375" style="128" hidden="1" customWidth="1"/>
    <col min="33" max="33" width="4.42578125" style="128" hidden="1" customWidth="1"/>
    <col min="34" max="34" width="3.42578125" style="128" hidden="1" customWidth="1"/>
    <col min="35" max="35" width="3.140625" style="128" hidden="1" customWidth="1"/>
    <col min="36" max="36" width="3.5703125" style="128" hidden="1" customWidth="1"/>
    <col min="37" max="37" width="4.42578125" style="128" hidden="1" customWidth="1"/>
    <col min="38" max="38" width="3.42578125" style="128" hidden="1" customWidth="1"/>
    <col min="39" max="39" width="3" style="128" hidden="1" customWidth="1"/>
    <col min="40" max="40" width="3.7109375" style="202" hidden="1" customWidth="1"/>
    <col min="41" max="41" width="3.5703125" style="202" hidden="1" customWidth="1"/>
    <col min="42" max="42" width="4" style="202" hidden="1" customWidth="1"/>
    <col min="43" max="43" width="4.5703125" style="202" hidden="1" customWidth="1"/>
    <col min="44" max="44" width="4.7109375" style="202" hidden="1" customWidth="1"/>
    <col min="45" max="45" width="5" style="202" hidden="1" customWidth="1"/>
    <col min="46" max="46" width="9.85546875" style="202" hidden="1" customWidth="1"/>
    <col min="47" max="47" width="0.140625" style="202" customWidth="1"/>
    <col min="48" max="48" width="0.42578125" style="202" customWidth="1"/>
    <col min="49" max="49" width="0.28515625" style="202" customWidth="1"/>
    <col min="50" max="50" width="0.42578125" customWidth="1"/>
    <col min="51" max="51" width="0.140625" style="128" customWidth="1"/>
    <col min="52" max="52" width="0.42578125" style="128" customWidth="1"/>
    <col min="53" max="53" width="4.28515625" style="242" customWidth="1"/>
    <col min="54" max="54" width="2.140625" style="242" customWidth="1"/>
    <col min="55" max="55" width="2.5703125" style="243" customWidth="1"/>
    <col min="56" max="56" width="2.140625" style="243" customWidth="1"/>
    <col min="57" max="57" width="2.7109375" style="247" customWidth="1"/>
    <col min="58" max="58" width="2.85546875" style="248" customWidth="1"/>
    <col min="59" max="59" width="2.5703125" style="247" customWidth="1"/>
    <col min="60" max="60" width="3.85546875" style="247" customWidth="1"/>
    <col min="61" max="61" width="2.7109375" style="242" customWidth="1"/>
    <col min="62" max="62" width="3.140625" style="252" customWidth="1"/>
    <col min="63" max="63" width="4.85546875" style="249" customWidth="1"/>
    <col min="64" max="64" width="8.5703125" style="247" customWidth="1"/>
    <col min="65" max="65" width="3" style="257" customWidth="1"/>
    <col min="66" max="66" width="2.28515625" style="247" customWidth="1"/>
    <col min="67" max="67" width="9.7109375" style="249" customWidth="1"/>
    <col min="68" max="68" width="9.140625" style="249"/>
  </cols>
  <sheetData>
    <row r="1" spans="1:68" ht="39.950000000000003" customHeight="1" thickBot="1">
      <c r="A1" s="164"/>
      <c r="B1" s="165" t="s">
        <v>0</v>
      </c>
      <c r="C1" s="206" t="s">
        <v>415</v>
      </c>
      <c r="D1" s="204" t="s">
        <v>1</v>
      </c>
      <c r="E1" s="179">
        <v>45455</v>
      </c>
      <c r="F1" s="179">
        <v>45490</v>
      </c>
      <c r="G1" s="205" t="s">
        <v>391</v>
      </c>
      <c r="H1" s="179">
        <v>45534</v>
      </c>
      <c r="I1" s="163" t="s">
        <v>386</v>
      </c>
      <c r="J1" s="179" t="s">
        <v>502</v>
      </c>
      <c r="K1" s="179" t="s">
        <v>501</v>
      </c>
      <c r="L1" s="179" t="s">
        <v>388</v>
      </c>
      <c r="M1" s="182" t="s">
        <v>414</v>
      </c>
      <c r="N1" s="182" t="s">
        <v>493</v>
      </c>
      <c r="O1" s="182" t="s">
        <v>494</v>
      </c>
      <c r="P1" s="184" t="s">
        <v>413</v>
      </c>
      <c r="Q1" s="182" t="s">
        <v>410</v>
      </c>
      <c r="R1" s="182" t="s">
        <v>412</v>
      </c>
      <c r="S1" s="179" t="s">
        <v>393</v>
      </c>
      <c r="T1" s="179" t="s">
        <v>394</v>
      </c>
      <c r="U1" s="179" t="s">
        <v>395</v>
      </c>
      <c r="V1" s="179" t="s">
        <v>396</v>
      </c>
      <c r="W1" s="179" t="s">
        <v>404</v>
      </c>
      <c r="X1" s="179" t="s">
        <v>397</v>
      </c>
      <c r="Y1" s="179" t="s">
        <v>398</v>
      </c>
      <c r="Z1" s="179" t="s">
        <v>399</v>
      </c>
      <c r="AA1" s="180" t="s">
        <v>400</v>
      </c>
      <c r="AB1" s="181" t="s">
        <v>401</v>
      </c>
      <c r="AC1" s="181" t="s">
        <v>402</v>
      </c>
      <c r="AD1" s="181" t="s">
        <v>403</v>
      </c>
      <c r="AE1" s="181" t="s">
        <v>405</v>
      </c>
      <c r="AF1" s="181" t="s">
        <v>406</v>
      </c>
      <c r="AG1" s="181" t="s">
        <v>407</v>
      </c>
      <c r="AH1" s="181" t="s">
        <v>408</v>
      </c>
      <c r="AI1" s="181" t="s">
        <v>411</v>
      </c>
      <c r="AJ1" s="181" t="s">
        <v>409</v>
      </c>
      <c r="AK1" s="181" t="s">
        <v>468</v>
      </c>
      <c r="AL1" s="181" t="s">
        <v>467</v>
      </c>
      <c r="AM1" s="179" t="s">
        <v>455</v>
      </c>
      <c r="AN1" s="179" t="s">
        <v>480</v>
      </c>
      <c r="AO1" s="179" t="s">
        <v>482</v>
      </c>
      <c r="AP1" s="179" t="s">
        <v>484</v>
      </c>
      <c r="AQ1" s="179" t="s">
        <v>486</v>
      </c>
      <c r="AR1" s="179" t="s">
        <v>491</v>
      </c>
      <c r="AS1" s="179" t="s">
        <v>487</v>
      </c>
      <c r="AT1" s="179" t="s">
        <v>488</v>
      </c>
      <c r="AU1" s="179" t="s">
        <v>489</v>
      </c>
      <c r="AV1" s="179" t="s">
        <v>492</v>
      </c>
      <c r="AW1" s="179" t="s">
        <v>490</v>
      </c>
      <c r="AX1" s="178"/>
      <c r="AY1" s="179" t="s">
        <v>389</v>
      </c>
      <c r="AZ1" s="163" t="s">
        <v>390</v>
      </c>
      <c r="BA1" s="244" t="s">
        <v>495</v>
      </c>
      <c r="BB1" s="243" t="s">
        <v>496</v>
      </c>
      <c r="BC1" s="243" t="s">
        <v>497</v>
      </c>
      <c r="BD1" s="246" t="s">
        <v>499</v>
      </c>
      <c r="BE1" s="246" t="s">
        <v>500</v>
      </c>
      <c r="BF1" s="246" t="s">
        <v>504</v>
      </c>
      <c r="BG1" s="246" t="s">
        <v>505</v>
      </c>
      <c r="BH1" s="249" t="s">
        <v>506</v>
      </c>
      <c r="BI1" s="250" t="s">
        <v>507</v>
      </c>
      <c r="BJ1" s="253" t="s">
        <v>509</v>
      </c>
      <c r="BK1" s="256" t="s">
        <v>510</v>
      </c>
      <c r="BL1" s="255" t="s">
        <v>513</v>
      </c>
      <c r="BM1" s="258" t="s">
        <v>514</v>
      </c>
      <c r="BN1" s="257" t="s">
        <v>515</v>
      </c>
      <c r="BO1" s="255" t="s">
        <v>516</v>
      </c>
      <c r="BP1" s="259" t="s">
        <v>517</v>
      </c>
    </row>
    <row r="2" spans="1:68">
      <c r="A2" s="82"/>
      <c r="B2" s="50" t="s">
        <v>97</v>
      </c>
      <c r="C2" s="207"/>
      <c r="D2" s="140"/>
      <c r="E2" s="139"/>
      <c r="F2" s="139"/>
      <c r="G2" s="125"/>
      <c r="H2" s="125"/>
      <c r="I2" s="125">
        <f t="shared" ref="I2:I65" si="0">SUM(D2:H2)</f>
        <v>0</v>
      </c>
      <c r="J2" s="125"/>
      <c r="K2" s="125"/>
      <c r="L2" s="125">
        <f t="shared" ref="L2:L65" si="1">I2-J2</f>
        <v>0</v>
      </c>
      <c r="M2" s="190"/>
      <c r="N2" s="190"/>
      <c r="O2" s="190"/>
      <c r="P2" s="194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Y2" s="125"/>
      <c r="AZ2" s="125"/>
    </row>
    <row r="3" spans="1:68" ht="18.75" thickBot="1">
      <c r="A3" s="46" t="s">
        <v>35</v>
      </c>
      <c r="B3" s="195" t="s">
        <v>392</v>
      </c>
      <c r="C3" s="208" t="s">
        <v>416</v>
      </c>
      <c r="D3" s="6"/>
      <c r="E3" s="126">
        <v>50</v>
      </c>
      <c r="F3" s="126"/>
      <c r="G3" s="72"/>
      <c r="H3" s="72"/>
      <c r="I3" s="125">
        <f t="shared" si="0"/>
        <v>50</v>
      </c>
      <c r="J3" s="91">
        <v>43</v>
      </c>
      <c r="K3" s="91">
        <f t="shared" ref="K3:K66" si="2">J3 - SUM(BA3:BE3)</f>
        <v>41</v>
      </c>
      <c r="L3" s="125">
        <f t="shared" si="1"/>
        <v>7</v>
      </c>
      <c r="M3" s="190"/>
      <c r="N3" s="190"/>
      <c r="O3" s="190"/>
      <c r="P3" s="186"/>
      <c r="Q3" s="190"/>
      <c r="R3" s="190"/>
      <c r="S3" s="91"/>
      <c r="T3" s="91"/>
      <c r="U3" s="91"/>
      <c r="V3" s="91"/>
      <c r="W3" s="91"/>
      <c r="X3" s="91"/>
      <c r="Y3" s="91">
        <v>1</v>
      </c>
      <c r="Z3" s="91"/>
      <c r="AA3" s="91"/>
      <c r="AB3" s="91"/>
      <c r="AC3" s="91"/>
      <c r="AD3" s="91"/>
      <c r="AE3" s="91">
        <v>1</v>
      </c>
      <c r="AF3" s="91">
        <v>1</v>
      </c>
      <c r="AG3" s="91"/>
      <c r="AH3" s="91"/>
      <c r="AI3" s="91"/>
      <c r="AJ3" s="91"/>
      <c r="AK3" s="91"/>
      <c r="AL3" s="91"/>
      <c r="AM3" s="91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Y3" s="125">
        <v>47</v>
      </c>
      <c r="AZ3" s="196">
        <v>-4</v>
      </c>
      <c r="BB3" s="242">
        <v>1</v>
      </c>
      <c r="BC3" s="243">
        <v>1</v>
      </c>
      <c r="BF3" s="247">
        <v>1</v>
      </c>
      <c r="BJ3" s="242">
        <v>1</v>
      </c>
      <c r="BL3" s="247">
        <v>1</v>
      </c>
      <c r="BM3" s="257">
        <v>1</v>
      </c>
    </row>
    <row r="4" spans="1:68">
      <c r="A4" s="2" t="s">
        <v>8</v>
      </c>
      <c r="B4" s="51" t="s">
        <v>31</v>
      </c>
      <c r="C4" s="208" t="s">
        <v>417</v>
      </c>
      <c r="D4" s="5"/>
      <c r="E4" s="142"/>
      <c r="F4" s="142"/>
      <c r="G4" s="146">
        <v>1</v>
      </c>
      <c r="H4" s="146"/>
      <c r="I4" s="125">
        <f t="shared" si="0"/>
        <v>1</v>
      </c>
      <c r="J4" s="95">
        <v>1</v>
      </c>
      <c r="K4" s="91">
        <f t="shared" si="2"/>
        <v>1</v>
      </c>
      <c r="L4" s="125">
        <f t="shared" si="1"/>
        <v>0</v>
      </c>
      <c r="M4" s="190"/>
      <c r="N4" s="190"/>
      <c r="O4" s="190"/>
      <c r="P4" s="186"/>
      <c r="Q4" s="190"/>
      <c r="R4" s="190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Y4" s="125">
        <v>1</v>
      </c>
      <c r="AZ4" s="125">
        <v>0</v>
      </c>
    </row>
    <row r="5" spans="1:68">
      <c r="A5" s="2" t="s">
        <v>8</v>
      </c>
      <c r="B5" s="52" t="s">
        <v>30</v>
      </c>
      <c r="C5" s="214"/>
      <c r="D5" s="6"/>
      <c r="E5" s="126"/>
      <c r="F5" s="126"/>
      <c r="G5" s="72"/>
      <c r="H5" s="72"/>
      <c r="I5" s="125">
        <f t="shared" si="0"/>
        <v>0</v>
      </c>
      <c r="J5" s="96">
        <v>0</v>
      </c>
      <c r="K5" s="91">
        <f t="shared" si="2"/>
        <v>0</v>
      </c>
      <c r="L5" s="125">
        <f t="shared" si="1"/>
        <v>0</v>
      </c>
      <c r="M5" s="190"/>
      <c r="N5" s="190"/>
      <c r="O5" s="190"/>
      <c r="P5" s="186"/>
      <c r="Q5" s="190"/>
      <c r="R5" s="19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Y5" s="125">
        <v>0</v>
      </c>
      <c r="AZ5" s="125">
        <v>0</v>
      </c>
    </row>
    <row r="6" spans="1:68">
      <c r="A6" s="2" t="s">
        <v>8</v>
      </c>
      <c r="B6" s="52" t="s">
        <v>27</v>
      </c>
      <c r="C6" s="214"/>
      <c r="D6" s="6"/>
      <c r="E6" s="126"/>
      <c r="F6" s="126"/>
      <c r="G6" s="72"/>
      <c r="H6" s="72"/>
      <c r="I6" s="125">
        <f t="shared" si="0"/>
        <v>0</v>
      </c>
      <c r="J6" s="96">
        <v>0</v>
      </c>
      <c r="K6" s="91">
        <f t="shared" si="2"/>
        <v>0</v>
      </c>
      <c r="L6" s="125">
        <f t="shared" si="1"/>
        <v>0</v>
      </c>
      <c r="M6" s="190"/>
      <c r="N6" s="190"/>
      <c r="O6" s="190"/>
      <c r="P6" s="186"/>
      <c r="Q6" s="190"/>
      <c r="R6" s="19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Y6" s="125">
        <v>0</v>
      </c>
      <c r="AZ6" s="125">
        <v>0</v>
      </c>
    </row>
    <row r="7" spans="1:68">
      <c r="A7" s="2" t="s">
        <v>8</v>
      </c>
      <c r="B7" s="52" t="s">
        <v>28</v>
      </c>
      <c r="C7" s="214"/>
      <c r="D7" s="6"/>
      <c r="E7" s="126"/>
      <c r="F7" s="126"/>
      <c r="G7" s="72"/>
      <c r="H7" s="72"/>
      <c r="I7" s="125">
        <f t="shared" si="0"/>
        <v>0</v>
      </c>
      <c r="J7" s="96">
        <v>0</v>
      </c>
      <c r="K7" s="91">
        <f t="shared" si="2"/>
        <v>0</v>
      </c>
      <c r="L7" s="125">
        <f t="shared" si="1"/>
        <v>0</v>
      </c>
      <c r="M7" s="190"/>
      <c r="N7" s="190"/>
      <c r="O7" s="190"/>
      <c r="P7" s="186"/>
      <c r="Q7" s="190"/>
      <c r="R7" s="19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Y7" s="125">
        <v>0</v>
      </c>
      <c r="AZ7" s="125">
        <v>0</v>
      </c>
    </row>
    <row r="8" spans="1:68">
      <c r="A8" s="2" t="s">
        <v>8</v>
      </c>
      <c r="B8" s="52" t="s">
        <v>29</v>
      </c>
      <c r="C8" s="214"/>
      <c r="D8" s="6"/>
      <c r="E8" s="126"/>
      <c r="F8" s="126"/>
      <c r="G8" s="72"/>
      <c r="H8" s="72"/>
      <c r="I8" s="125">
        <f t="shared" si="0"/>
        <v>0</v>
      </c>
      <c r="J8" s="96">
        <v>0</v>
      </c>
      <c r="K8" s="91">
        <f t="shared" si="2"/>
        <v>0</v>
      </c>
      <c r="L8" s="125">
        <f t="shared" si="1"/>
        <v>0</v>
      </c>
      <c r="M8" s="190"/>
      <c r="N8" s="190"/>
      <c r="O8" s="190"/>
      <c r="P8" s="186"/>
      <c r="Q8" s="190"/>
      <c r="R8" s="19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Y8" s="125">
        <v>0</v>
      </c>
      <c r="AZ8" s="125">
        <v>0</v>
      </c>
    </row>
    <row r="9" spans="1:68">
      <c r="A9" s="2" t="s">
        <v>8</v>
      </c>
      <c r="B9" s="52" t="s">
        <v>34</v>
      </c>
      <c r="C9" s="214"/>
      <c r="D9" s="6"/>
      <c r="E9" s="126"/>
      <c r="F9" s="126"/>
      <c r="G9" s="72"/>
      <c r="H9" s="72"/>
      <c r="I9" s="125">
        <f t="shared" si="0"/>
        <v>0</v>
      </c>
      <c r="J9" s="96">
        <v>0</v>
      </c>
      <c r="K9" s="91">
        <f t="shared" si="2"/>
        <v>0</v>
      </c>
      <c r="L9" s="125">
        <f t="shared" si="1"/>
        <v>0</v>
      </c>
      <c r="M9" s="190"/>
      <c r="N9" s="190"/>
      <c r="O9" s="190"/>
      <c r="P9" s="186"/>
      <c r="Q9" s="190"/>
      <c r="R9" s="19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Y9" s="125">
        <v>0</v>
      </c>
      <c r="AZ9" s="125">
        <v>0</v>
      </c>
    </row>
    <row r="10" spans="1:68">
      <c r="A10" s="2" t="s">
        <v>8</v>
      </c>
      <c r="B10" s="51" t="s">
        <v>81</v>
      </c>
      <c r="C10" s="208" t="s">
        <v>417</v>
      </c>
      <c r="D10" s="6"/>
      <c r="E10" s="126"/>
      <c r="F10" s="126"/>
      <c r="G10" s="72">
        <v>3</v>
      </c>
      <c r="H10" s="72"/>
      <c r="I10" s="125">
        <f t="shared" si="0"/>
        <v>3</v>
      </c>
      <c r="J10" s="80">
        <v>3</v>
      </c>
      <c r="K10" s="91">
        <f t="shared" si="2"/>
        <v>3</v>
      </c>
      <c r="L10" s="125">
        <f t="shared" si="1"/>
        <v>0</v>
      </c>
      <c r="M10" s="190"/>
      <c r="N10" s="190"/>
      <c r="O10" s="190"/>
      <c r="P10" s="186"/>
      <c r="Q10" s="190"/>
      <c r="R10" s="19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Y10" s="125">
        <v>3</v>
      </c>
      <c r="AZ10" s="125">
        <v>0</v>
      </c>
    </row>
    <row r="11" spans="1:68">
      <c r="A11" s="48" t="s">
        <v>83</v>
      </c>
      <c r="B11" s="51" t="s">
        <v>82</v>
      </c>
      <c r="C11" s="208" t="s">
        <v>417</v>
      </c>
      <c r="D11" s="6"/>
      <c r="E11" s="126"/>
      <c r="F11" s="126"/>
      <c r="G11" s="72">
        <v>1</v>
      </c>
      <c r="H11" s="72"/>
      <c r="I11" s="125">
        <f t="shared" si="0"/>
        <v>1</v>
      </c>
      <c r="J11" s="80">
        <v>1</v>
      </c>
      <c r="K11" s="91">
        <f t="shared" si="2"/>
        <v>1</v>
      </c>
      <c r="L11" s="125">
        <f t="shared" si="1"/>
        <v>0</v>
      </c>
      <c r="M11" s="190"/>
      <c r="N11" s="190"/>
      <c r="O11" s="190"/>
      <c r="P11" s="186"/>
      <c r="Q11" s="190"/>
      <c r="R11" s="19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Y11" s="125">
        <v>1</v>
      </c>
      <c r="AZ11" s="125">
        <v>0</v>
      </c>
    </row>
    <row r="12" spans="1:68">
      <c r="A12" s="3" t="s">
        <v>84</v>
      </c>
      <c r="B12" s="51" t="s">
        <v>85</v>
      </c>
      <c r="C12" s="208" t="s">
        <v>417</v>
      </c>
      <c r="D12" s="6"/>
      <c r="E12" s="126"/>
      <c r="F12" s="126"/>
      <c r="G12" s="72">
        <v>1</v>
      </c>
      <c r="H12" s="72"/>
      <c r="I12" s="125">
        <f t="shared" si="0"/>
        <v>1</v>
      </c>
      <c r="J12" s="80">
        <v>1</v>
      </c>
      <c r="K12" s="91">
        <f t="shared" si="2"/>
        <v>1</v>
      </c>
      <c r="L12" s="125">
        <f t="shared" si="1"/>
        <v>0</v>
      </c>
      <c r="M12" s="190"/>
      <c r="N12" s="190"/>
      <c r="O12" s="190"/>
      <c r="P12" s="186"/>
      <c r="Q12" s="190"/>
      <c r="R12" s="19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Y12" s="125">
        <v>1</v>
      </c>
      <c r="AZ12" s="125">
        <v>0</v>
      </c>
    </row>
    <row r="13" spans="1:68">
      <c r="A13" s="46" t="s">
        <v>35</v>
      </c>
      <c r="B13" s="51" t="s">
        <v>52</v>
      </c>
      <c r="C13" s="208" t="s">
        <v>418</v>
      </c>
      <c r="D13" s="6"/>
      <c r="E13" s="126">
        <v>50</v>
      </c>
      <c r="F13" s="126"/>
      <c r="G13" s="72"/>
      <c r="H13" s="72"/>
      <c r="I13" s="125">
        <f t="shared" si="0"/>
        <v>50</v>
      </c>
      <c r="J13" s="91">
        <v>50</v>
      </c>
      <c r="K13" s="91">
        <f t="shared" si="2"/>
        <v>50</v>
      </c>
      <c r="L13" s="125">
        <f t="shared" si="1"/>
        <v>0</v>
      </c>
      <c r="M13" s="190"/>
      <c r="N13" s="190"/>
      <c r="O13" s="190"/>
      <c r="P13" s="186"/>
      <c r="Q13" s="190"/>
      <c r="R13" s="190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Y13" s="125">
        <v>50</v>
      </c>
      <c r="AZ13" s="125">
        <v>0</v>
      </c>
    </row>
    <row r="14" spans="1:68">
      <c r="A14" s="46" t="s">
        <v>35</v>
      </c>
      <c r="B14" s="195" t="s">
        <v>53</v>
      </c>
      <c r="C14" s="208" t="s">
        <v>419</v>
      </c>
      <c r="D14" s="6"/>
      <c r="E14" s="126">
        <v>20</v>
      </c>
      <c r="F14" s="126"/>
      <c r="G14" s="72"/>
      <c r="H14" s="72"/>
      <c r="I14" s="125">
        <f t="shared" si="0"/>
        <v>20</v>
      </c>
      <c r="J14" s="91">
        <v>16</v>
      </c>
      <c r="K14" s="91">
        <f t="shared" si="2"/>
        <v>16</v>
      </c>
      <c r="L14" s="125">
        <f t="shared" si="1"/>
        <v>4</v>
      </c>
      <c r="M14" s="190"/>
      <c r="N14" s="190"/>
      <c r="O14" s="190"/>
      <c r="P14" s="186"/>
      <c r="Q14" s="190"/>
      <c r="R14" s="190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  <c r="AY14" s="125">
        <v>20</v>
      </c>
      <c r="AZ14" s="196">
        <v>-4</v>
      </c>
    </row>
    <row r="15" spans="1:68">
      <c r="A15" s="46" t="s">
        <v>35</v>
      </c>
      <c r="B15" s="51" t="s">
        <v>54</v>
      </c>
      <c r="C15" s="208" t="s">
        <v>420</v>
      </c>
      <c r="D15" s="6"/>
      <c r="E15" s="126">
        <v>20</v>
      </c>
      <c r="F15" s="126"/>
      <c r="G15" s="72"/>
      <c r="H15" s="72"/>
      <c r="I15" s="125">
        <f t="shared" si="0"/>
        <v>20</v>
      </c>
      <c r="J15" s="91">
        <v>20</v>
      </c>
      <c r="K15" s="91">
        <f t="shared" si="2"/>
        <v>19</v>
      </c>
      <c r="L15" s="125">
        <f t="shared" si="1"/>
        <v>0</v>
      </c>
      <c r="M15" s="190"/>
      <c r="N15" s="190"/>
      <c r="O15" s="190"/>
      <c r="P15" s="186"/>
      <c r="Q15" s="190"/>
      <c r="R15" s="190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229"/>
      <c r="AO15" s="229"/>
      <c r="AP15" s="229"/>
      <c r="AQ15" s="229"/>
      <c r="AR15" s="229"/>
      <c r="AS15" s="229"/>
      <c r="AT15" s="229"/>
      <c r="AU15" s="229"/>
      <c r="AV15" s="229"/>
      <c r="AW15" s="229"/>
      <c r="AY15" s="125">
        <v>20</v>
      </c>
      <c r="AZ15" s="125">
        <v>0</v>
      </c>
      <c r="BB15" s="242">
        <v>1</v>
      </c>
      <c r="BL15" s="247">
        <v>1</v>
      </c>
      <c r="BN15" s="247">
        <v>1</v>
      </c>
    </row>
    <row r="16" spans="1:68">
      <c r="A16" s="46" t="s">
        <v>35</v>
      </c>
      <c r="B16" s="195" t="s">
        <v>55</v>
      </c>
      <c r="C16" s="208" t="s">
        <v>418</v>
      </c>
      <c r="D16" s="6"/>
      <c r="E16" s="126">
        <v>50</v>
      </c>
      <c r="F16" s="126"/>
      <c r="G16" s="72"/>
      <c r="H16" s="72"/>
      <c r="I16" s="125">
        <f t="shared" si="0"/>
        <v>50</v>
      </c>
      <c r="J16" s="91">
        <v>44</v>
      </c>
      <c r="K16" s="91">
        <f t="shared" si="2"/>
        <v>43</v>
      </c>
      <c r="L16" s="125">
        <f t="shared" si="1"/>
        <v>6</v>
      </c>
      <c r="M16" s="190"/>
      <c r="N16" s="190"/>
      <c r="O16" s="190"/>
      <c r="P16" s="186"/>
      <c r="Q16" s="190"/>
      <c r="R16" s="190"/>
      <c r="S16" s="91"/>
      <c r="T16" s="91"/>
      <c r="U16" s="91"/>
      <c r="V16" s="91"/>
      <c r="W16" s="91"/>
      <c r="X16" s="91"/>
      <c r="Y16" s="91">
        <v>1</v>
      </c>
      <c r="Z16" s="91"/>
      <c r="AA16" s="91"/>
      <c r="AB16" s="91"/>
      <c r="AC16" s="91"/>
      <c r="AD16" s="91"/>
      <c r="AE16" s="91"/>
      <c r="AF16" s="91">
        <v>1</v>
      </c>
      <c r="AG16" s="91"/>
      <c r="AH16" s="91"/>
      <c r="AI16" s="91"/>
      <c r="AJ16" s="91"/>
      <c r="AK16" s="91"/>
      <c r="AL16" s="91"/>
      <c r="AM16" s="91"/>
      <c r="AN16" s="229"/>
      <c r="AO16" s="229"/>
      <c r="AP16" s="229"/>
      <c r="AQ16" s="229"/>
      <c r="AR16" s="229"/>
      <c r="AS16" s="229"/>
      <c r="AT16" s="229"/>
      <c r="AU16" s="229"/>
      <c r="AV16" s="229"/>
      <c r="AW16" s="229"/>
      <c r="AY16" s="125">
        <v>48</v>
      </c>
      <c r="AZ16" s="196">
        <v>-4</v>
      </c>
      <c r="BC16" s="243">
        <v>1</v>
      </c>
      <c r="BK16" s="249">
        <v>1</v>
      </c>
    </row>
    <row r="17" spans="1:65">
      <c r="A17" s="46" t="s">
        <v>8</v>
      </c>
      <c r="B17" s="51" t="s">
        <v>86</v>
      </c>
      <c r="C17" s="208" t="s">
        <v>417</v>
      </c>
      <c r="D17" s="6"/>
      <c r="E17" s="126"/>
      <c r="F17" s="126"/>
      <c r="G17" s="72">
        <v>1</v>
      </c>
      <c r="H17" s="72"/>
      <c r="I17" s="125">
        <f t="shared" si="0"/>
        <v>1</v>
      </c>
      <c r="J17" s="80">
        <v>1</v>
      </c>
      <c r="K17" s="91">
        <f t="shared" si="2"/>
        <v>1</v>
      </c>
      <c r="L17" s="125">
        <f t="shared" si="1"/>
        <v>0</v>
      </c>
      <c r="M17" s="190"/>
      <c r="N17" s="190"/>
      <c r="O17" s="190"/>
      <c r="P17" s="186"/>
      <c r="Q17" s="190"/>
      <c r="R17" s="19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Y17" s="125">
        <v>1</v>
      </c>
      <c r="AZ17" s="125">
        <v>0</v>
      </c>
    </row>
    <row r="18" spans="1:65">
      <c r="A18" s="2" t="s">
        <v>8</v>
      </c>
      <c r="B18" s="52" t="s">
        <v>40</v>
      </c>
      <c r="C18" s="214"/>
      <c r="D18" s="6"/>
      <c r="E18" s="126"/>
      <c r="F18" s="126"/>
      <c r="G18" s="72"/>
      <c r="H18" s="72"/>
      <c r="I18" s="125">
        <f t="shared" si="0"/>
        <v>0</v>
      </c>
      <c r="J18" s="79">
        <v>0</v>
      </c>
      <c r="K18" s="91">
        <f t="shared" si="2"/>
        <v>0</v>
      </c>
      <c r="L18" s="125">
        <f t="shared" si="1"/>
        <v>0</v>
      </c>
      <c r="M18" s="190"/>
      <c r="N18" s="190"/>
      <c r="O18" s="190"/>
      <c r="P18" s="186"/>
      <c r="Q18" s="190"/>
      <c r="R18" s="190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Y18" s="125">
        <v>0</v>
      </c>
      <c r="AZ18" s="125">
        <v>0</v>
      </c>
    </row>
    <row r="19" spans="1:65">
      <c r="A19" s="48" t="s">
        <v>83</v>
      </c>
      <c r="B19" s="51" t="s">
        <v>87</v>
      </c>
      <c r="C19" s="208" t="s">
        <v>417</v>
      </c>
      <c r="D19" s="6"/>
      <c r="E19" s="126"/>
      <c r="F19" s="126"/>
      <c r="G19" s="72">
        <v>4</v>
      </c>
      <c r="H19" s="72"/>
      <c r="I19" s="125">
        <f t="shared" si="0"/>
        <v>4</v>
      </c>
      <c r="J19" s="80">
        <v>4</v>
      </c>
      <c r="K19" s="91">
        <f t="shared" si="2"/>
        <v>4</v>
      </c>
      <c r="L19" s="125">
        <f t="shared" si="1"/>
        <v>0</v>
      </c>
      <c r="M19" s="190"/>
      <c r="N19" s="190"/>
      <c r="O19" s="190"/>
      <c r="P19" s="186"/>
      <c r="Q19" s="190"/>
      <c r="R19" s="19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Y19" s="125">
        <v>4</v>
      </c>
      <c r="AZ19" s="125">
        <v>0</v>
      </c>
    </row>
    <row r="20" spans="1:65">
      <c r="A20" s="57"/>
      <c r="B20" s="49" t="s">
        <v>92</v>
      </c>
      <c r="C20" s="213"/>
      <c r="D20" s="151"/>
      <c r="E20" s="153"/>
      <c r="F20" s="153"/>
      <c r="G20" s="105"/>
      <c r="H20" s="105"/>
      <c r="I20" s="125">
        <f t="shared" si="0"/>
        <v>0</v>
      </c>
      <c r="J20" s="104"/>
      <c r="K20" s="91">
        <f t="shared" si="2"/>
        <v>0</v>
      </c>
      <c r="L20" s="125">
        <f t="shared" si="1"/>
        <v>0</v>
      </c>
      <c r="M20" s="190"/>
      <c r="N20" s="190"/>
      <c r="O20" s="190"/>
      <c r="P20" s="194"/>
      <c r="Q20" s="125"/>
      <c r="R20" s="125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Y20" s="125">
        <v>0</v>
      </c>
      <c r="AZ20" s="125">
        <v>0</v>
      </c>
    </row>
    <row r="21" spans="1:65">
      <c r="A21" s="2" t="s">
        <v>8</v>
      </c>
      <c r="B21" s="51" t="s">
        <v>32</v>
      </c>
      <c r="C21" s="208" t="s">
        <v>417</v>
      </c>
      <c r="D21" s="6"/>
      <c r="E21" s="126"/>
      <c r="F21" s="126"/>
      <c r="G21" s="72">
        <v>20</v>
      </c>
      <c r="H21" s="72"/>
      <c r="I21" s="125">
        <f t="shared" si="0"/>
        <v>20</v>
      </c>
      <c r="J21" s="80">
        <v>20</v>
      </c>
      <c r="K21" s="91">
        <f t="shared" si="2"/>
        <v>20</v>
      </c>
      <c r="L21" s="125">
        <f t="shared" si="1"/>
        <v>0</v>
      </c>
      <c r="M21" s="190"/>
      <c r="N21" s="190"/>
      <c r="O21" s="190"/>
      <c r="P21" s="186"/>
      <c r="Q21" s="190"/>
      <c r="R21" s="190"/>
      <c r="S21" s="80"/>
      <c r="T21" s="80"/>
      <c r="U21" s="80"/>
      <c r="V21" s="80"/>
      <c r="W21" s="80"/>
      <c r="X21" s="80"/>
      <c r="Y21" s="80"/>
      <c r="Z21" s="80"/>
      <c r="AA21" s="80">
        <v>7</v>
      </c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230"/>
      <c r="AO21" s="230"/>
      <c r="AP21" s="230">
        <v>1</v>
      </c>
      <c r="AQ21" s="230"/>
      <c r="AR21" s="230"/>
      <c r="AS21" s="230"/>
      <c r="AT21" s="230"/>
      <c r="AU21" s="230"/>
      <c r="AV21" s="230"/>
      <c r="AW21" s="230"/>
      <c r="AY21" s="125">
        <v>12</v>
      </c>
      <c r="AZ21" s="125">
        <v>8</v>
      </c>
    </row>
    <row r="22" spans="1:65">
      <c r="A22" s="2" t="s">
        <v>8</v>
      </c>
      <c r="B22" s="51" t="s">
        <v>88</v>
      </c>
      <c r="C22" s="208" t="s">
        <v>417</v>
      </c>
      <c r="D22" s="6"/>
      <c r="E22" s="126"/>
      <c r="F22" s="126"/>
      <c r="G22" s="72">
        <v>20</v>
      </c>
      <c r="H22" s="72"/>
      <c r="I22" s="125">
        <f t="shared" si="0"/>
        <v>20</v>
      </c>
      <c r="J22" s="80">
        <v>20</v>
      </c>
      <c r="K22" s="91">
        <f t="shared" si="2"/>
        <v>20</v>
      </c>
      <c r="L22" s="125">
        <f t="shared" si="1"/>
        <v>0</v>
      </c>
      <c r="M22" s="190"/>
      <c r="N22" s="190">
        <v>1</v>
      </c>
      <c r="O22" s="190"/>
      <c r="P22" s="186"/>
      <c r="Q22" s="190"/>
      <c r="R22" s="19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>
        <v>1</v>
      </c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Y22" s="125">
        <v>18</v>
      </c>
      <c r="AZ22" s="125">
        <v>2</v>
      </c>
    </row>
    <row r="23" spans="1:65" ht="18">
      <c r="A23" s="46" t="s">
        <v>35</v>
      </c>
      <c r="B23" s="195" t="s">
        <v>56</v>
      </c>
      <c r="C23" s="208" t="s">
        <v>421</v>
      </c>
      <c r="D23" s="6"/>
      <c r="E23" s="126">
        <v>312</v>
      </c>
      <c r="F23" s="126"/>
      <c r="G23" s="72"/>
      <c r="H23" s="72"/>
      <c r="I23" s="125">
        <f t="shared" si="0"/>
        <v>312</v>
      </c>
      <c r="J23" s="91">
        <v>296</v>
      </c>
      <c r="K23" s="91">
        <f t="shared" si="2"/>
        <v>288</v>
      </c>
      <c r="L23" s="125">
        <f t="shared" si="1"/>
        <v>16</v>
      </c>
      <c r="M23" s="190"/>
      <c r="N23" s="190"/>
      <c r="O23" s="190"/>
      <c r="P23" s="186"/>
      <c r="Q23" s="190"/>
      <c r="R23" s="190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>
        <v>5</v>
      </c>
      <c r="AF23" s="91"/>
      <c r="AG23" s="91"/>
      <c r="AH23" s="91"/>
      <c r="AI23" s="91"/>
      <c r="AJ23" s="91"/>
      <c r="AK23" s="91"/>
      <c r="AL23" s="91"/>
      <c r="AM23" s="91"/>
      <c r="AN23" s="229"/>
      <c r="AO23" s="229"/>
      <c r="AP23" s="229"/>
      <c r="AQ23" s="229"/>
      <c r="AR23" s="229">
        <v>1</v>
      </c>
      <c r="AS23" s="229"/>
      <c r="AT23" s="229"/>
      <c r="AU23" s="229"/>
      <c r="AV23" s="229"/>
      <c r="AW23" s="229"/>
      <c r="AY23" s="125">
        <v>306</v>
      </c>
      <c r="AZ23" s="196">
        <v>-10</v>
      </c>
      <c r="BB23" s="242">
        <v>3</v>
      </c>
      <c r="BC23" s="243">
        <v>5</v>
      </c>
      <c r="BL23" s="247">
        <v>3</v>
      </c>
      <c r="BM23" s="257">
        <v>2</v>
      </c>
    </row>
    <row r="24" spans="1:65" ht="15.75">
      <c r="A24" s="46" t="s">
        <v>35</v>
      </c>
      <c r="B24" s="195" t="s">
        <v>57</v>
      </c>
      <c r="C24" s="208" t="s">
        <v>422</v>
      </c>
      <c r="D24" s="6"/>
      <c r="E24" s="126">
        <v>48</v>
      </c>
      <c r="F24" s="126"/>
      <c r="G24" s="72"/>
      <c r="H24" s="72"/>
      <c r="I24" s="125">
        <f t="shared" si="0"/>
        <v>48</v>
      </c>
      <c r="J24" s="91">
        <v>40</v>
      </c>
      <c r="K24" s="91">
        <f t="shared" si="2"/>
        <v>36</v>
      </c>
      <c r="L24" s="125">
        <f t="shared" si="1"/>
        <v>8</v>
      </c>
      <c r="M24" s="190"/>
      <c r="N24" s="190"/>
      <c r="O24" s="190"/>
      <c r="P24" s="186"/>
      <c r="Q24" s="190"/>
      <c r="R24" s="190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>
        <v>1</v>
      </c>
      <c r="AF24" s="91">
        <v>1</v>
      </c>
      <c r="AG24" s="91"/>
      <c r="AH24" s="91"/>
      <c r="AI24" s="91"/>
      <c r="AJ24" s="91"/>
      <c r="AK24" s="91"/>
      <c r="AL24" s="91"/>
      <c r="AM24" s="91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Y24" s="125">
        <v>46</v>
      </c>
      <c r="AZ24" s="196">
        <v>-6</v>
      </c>
      <c r="BB24" s="242">
        <v>3</v>
      </c>
      <c r="BC24" s="243">
        <v>1</v>
      </c>
      <c r="BJ24" s="252">
        <v>1</v>
      </c>
      <c r="BL24" s="247">
        <v>1</v>
      </c>
      <c r="BM24" s="257">
        <v>1</v>
      </c>
    </row>
    <row r="25" spans="1:65" ht="15.75">
      <c r="A25" s="46" t="s">
        <v>35</v>
      </c>
      <c r="B25" s="195" t="s">
        <v>58</v>
      </c>
      <c r="C25" s="208" t="s">
        <v>422</v>
      </c>
      <c r="D25" s="6"/>
      <c r="E25" s="126">
        <v>120</v>
      </c>
      <c r="F25" s="126"/>
      <c r="G25" s="72"/>
      <c r="H25" s="72"/>
      <c r="I25" s="125">
        <f t="shared" si="0"/>
        <v>120</v>
      </c>
      <c r="J25" s="91">
        <v>101</v>
      </c>
      <c r="K25" s="91">
        <f t="shared" si="2"/>
        <v>100</v>
      </c>
      <c r="L25" s="125">
        <f t="shared" si="1"/>
        <v>19</v>
      </c>
      <c r="M25" s="190"/>
      <c r="N25" s="190"/>
      <c r="O25" s="190"/>
      <c r="P25" s="186"/>
      <c r="Q25" s="190">
        <v>2</v>
      </c>
      <c r="R25" s="190"/>
      <c r="S25" s="91"/>
      <c r="T25" s="91"/>
      <c r="U25" s="91"/>
      <c r="V25" s="91">
        <v>2</v>
      </c>
      <c r="W25" s="91"/>
      <c r="X25" s="91"/>
      <c r="Y25" s="91">
        <v>8</v>
      </c>
      <c r="Z25" s="91"/>
      <c r="AA25" s="91"/>
      <c r="AB25" s="91"/>
      <c r="AC25" s="91"/>
      <c r="AD25" s="91"/>
      <c r="AE25" s="91"/>
      <c r="AF25" s="91">
        <v>5</v>
      </c>
      <c r="AG25" s="91"/>
      <c r="AH25" s="91"/>
      <c r="AI25" s="91"/>
      <c r="AJ25" s="91"/>
      <c r="AK25" s="91">
        <v>1</v>
      </c>
      <c r="AL25" s="91"/>
      <c r="AM25" s="91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Y25" s="125">
        <v>102</v>
      </c>
      <c r="AZ25" s="196">
        <v>-1</v>
      </c>
      <c r="BC25" s="243">
        <v>1</v>
      </c>
    </row>
    <row r="26" spans="1:65" ht="15.75">
      <c r="A26" s="46" t="s">
        <v>35</v>
      </c>
      <c r="B26" s="195" t="s">
        <v>59</v>
      </c>
      <c r="C26" s="208" t="s">
        <v>422</v>
      </c>
      <c r="D26" s="6"/>
      <c r="E26" s="126">
        <v>48</v>
      </c>
      <c r="F26" s="126"/>
      <c r="G26" s="72"/>
      <c r="H26" s="72"/>
      <c r="I26" s="125">
        <f t="shared" si="0"/>
        <v>48</v>
      </c>
      <c r="J26" s="91">
        <v>45</v>
      </c>
      <c r="K26" s="91">
        <f t="shared" si="2"/>
        <v>45</v>
      </c>
      <c r="L26" s="125">
        <f t="shared" si="1"/>
        <v>3</v>
      </c>
      <c r="M26" s="190"/>
      <c r="N26" s="190"/>
      <c r="O26" s="190"/>
      <c r="P26" s="186"/>
      <c r="Q26" s="190"/>
      <c r="R26" s="190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229"/>
      <c r="AO26" s="229"/>
      <c r="AP26" s="229"/>
      <c r="AQ26" s="229"/>
      <c r="AR26" s="229"/>
      <c r="AS26" s="229"/>
      <c r="AT26" s="229"/>
      <c r="AU26" s="229"/>
      <c r="AV26" s="229">
        <v>1</v>
      </c>
      <c r="AW26" s="229"/>
      <c r="AY26" s="125">
        <v>47</v>
      </c>
      <c r="AZ26" s="196">
        <v>-2</v>
      </c>
    </row>
    <row r="27" spans="1:65">
      <c r="A27" s="46" t="s">
        <v>35</v>
      </c>
      <c r="B27" s="195" t="s">
        <v>39</v>
      </c>
      <c r="C27" s="208" t="s">
        <v>438</v>
      </c>
      <c r="D27" s="6"/>
      <c r="E27" s="126">
        <v>10</v>
      </c>
      <c r="F27" s="126"/>
      <c r="G27" s="72"/>
      <c r="H27" s="72"/>
      <c r="I27" s="125">
        <f t="shared" si="0"/>
        <v>10</v>
      </c>
      <c r="J27" s="91" t="s">
        <v>150</v>
      </c>
      <c r="K27" s="91">
        <f t="shared" si="2"/>
        <v>8</v>
      </c>
      <c r="L27" s="125">
        <f t="shared" si="1"/>
        <v>2</v>
      </c>
      <c r="M27" s="190"/>
      <c r="N27" s="190"/>
      <c r="O27" s="190"/>
      <c r="P27" s="186"/>
      <c r="Q27" s="190"/>
      <c r="R27" s="190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229"/>
      <c r="AO27" s="229"/>
      <c r="AP27" s="229"/>
      <c r="AQ27" s="229"/>
      <c r="AR27" s="229"/>
      <c r="AS27" s="229"/>
      <c r="AT27" s="229"/>
      <c r="AU27" s="229"/>
      <c r="AV27" s="229"/>
      <c r="AW27" s="229"/>
      <c r="AY27" s="125">
        <v>10</v>
      </c>
      <c r="AZ27" s="196">
        <v>-2</v>
      </c>
    </row>
    <row r="28" spans="1:65">
      <c r="A28" s="2" t="s">
        <v>8</v>
      </c>
      <c r="B28" s="51" t="s">
        <v>33</v>
      </c>
      <c r="C28" s="208" t="s">
        <v>417</v>
      </c>
      <c r="D28" s="6"/>
      <c r="E28" s="126"/>
      <c r="F28" s="126"/>
      <c r="G28" s="72">
        <v>1</v>
      </c>
      <c r="H28" s="72"/>
      <c r="I28" s="125">
        <f t="shared" si="0"/>
        <v>1</v>
      </c>
      <c r="J28" s="80">
        <v>1</v>
      </c>
      <c r="K28" s="91">
        <f t="shared" si="2"/>
        <v>1</v>
      </c>
      <c r="L28" s="125">
        <f t="shared" si="1"/>
        <v>0</v>
      </c>
      <c r="M28" s="190"/>
      <c r="N28" s="190"/>
      <c r="O28" s="190"/>
      <c r="P28" s="186"/>
      <c r="Q28" s="190"/>
      <c r="R28" s="19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Y28" s="125">
        <v>1</v>
      </c>
      <c r="AZ28" s="125">
        <v>0</v>
      </c>
    </row>
    <row r="29" spans="1:65">
      <c r="A29" s="2" t="s">
        <v>8</v>
      </c>
      <c r="B29" s="53" t="s">
        <v>89</v>
      </c>
      <c r="C29" s="208" t="s">
        <v>417</v>
      </c>
      <c r="D29" s="6"/>
      <c r="E29" s="126"/>
      <c r="F29" s="126"/>
      <c r="G29" s="72">
        <v>9</v>
      </c>
      <c r="H29" s="72"/>
      <c r="I29" s="125">
        <f t="shared" si="0"/>
        <v>9</v>
      </c>
      <c r="J29" s="80">
        <v>9</v>
      </c>
      <c r="K29" s="91">
        <f t="shared" si="2"/>
        <v>9</v>
      </c>
      <c r="L29" s="125">
        <f t="shared" si="1"/>
        <v>0</v>
      </c>
      <c r="M29" s="190"/>
      <c r="N29" s="190"/>
      <c r="O29" s="190"/>
      <c r="P29" s="186"/>
      <c r="Q29" s="190"/>
      <c r="R29" s="19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Y29" s="125">
        <v>9</v>
      </c>
      <c r="AZ29" s="125">
        <v>0</v>
      </c>
    </row>
    <row r="30" spans="1:65">
      <c r="A30" s="2" t="s">
        <v>8</v>
      </c>
      <c r="B30" s="53" t="s">
        <v>90</v>
      </c>
      <c r="C30" s="208" t="s">
        <v>417</v>
      </c>
      <c r="D30" s="6"/>
      <c r="E30" s="126"/>
      <c r="F30" s="126"/>
      <c r="G30" s="72">
        <v>4</v>
      </c>
      <c r="H30" s="72"/>
      <c r="I30" s="125">
        <f t="shared" si="0"/>
        <v>4</v>
      </c>
      <c r="J30" s="80">
        <v>4</v>
      </c>
      <c r="K30" s="91">
        <f t="shared" si="2"/>
        <v>4</v>
      </c>
      <c r="L30" s="125">
        <f t="shared" si="1"/>
        <v>0</v>
      </c>
      <c r="M30" s="190"/>
      <c r="N30" s="190"/>
      <c r="O30" s="190"/>
      <c r="P30" s="186"/>
      <c r="Q30" s="190"/>
      <c r="R30" s="19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Y30" s="125">
        <v>4</v>
      </c>
      <c r="AZ30" s="125">
        <v>0</v>
      </c>
    </row>
    <row r="31" spans="1:65">
      <c r="A31" s="2" t="s">
        <v>8</v>
      </c>
      <c r="B31" s="53" t="s">
        <v>91</v>
      </c>
      <c r="C31" s="208" t="s">
        <v>417</v>
      </c>
      <c r="D31" s="6"/>
      <c r="E31" s="126"/>
      <c r="F31" s="126"/>
      <c r="G31" s="72">
        <v>2</v>
      </c>
      <c r="H31" s="72"/>
      <c r="I31" s="125">
        <f t="shared" si="0"/>
        <v>2</v>
      </c>
      <c r="J31" s="80">
        <v>2</v>
      </c>
      <c r="K31" s="91">
        <f t="shared" si="2"/>
        <v>2</v>
      </c>
      <c r="L31" s="125">
        <f t="shared" si="1"/>
        <v>0</v>
      </c>
      <c r="M31" s="190"/>
      <c r="N31" s="190"/>
      <c r="O31" s="190"/>
      <c r="P31" s="186"/>
      <c r="Q31" s="190"/>
      <c r="R31" s="19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Y31" s="125">
        <v>2</v>
      </c>
      <c r="AZ31" s="125">
        <v>0</v>
      </c>
    </row>
    <row r="32" spans="1:65">
      <c r="A32" s="58"/>
      <c r="B32" s="49" t="s">
        <v>93</v>
      </c>
      <c r="C32" s="213"/>
      <c r="D32" s="151"/>
      <c r="E32" s="153"/>
      <c r="F32" s="153"/>
      <c r="G32" s="105"/>
      <c r="H32" s="105"/>
      <c r="I32" s="125">
        <f t="shared" si="0"/>
        <v>0</v>
      </c>
      <c r="J32" s="104"/>
      <c r="K32" s="91">
        <f t="shared" si="2"/>
        <v>0</v>
      </c>
      <c r="L32" s="125">
        <f t="shared" si="1"/>
        <v>0</v>
      </c>
      <c r="M32" s="190"/>
      <c r="N32" s="190"/>
      <c r="O32" s="190"/>
      <c r="P32" s="194"/>
      <c r="Q32" s="125"/>
      <c r="R32" s="125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Y32" s="125">
        <v>0</v>
      </c>
      <c r="AZ32" s="125">
        <v>0</v>
      </c>
    </row>
    <row r="33" spans="1:68">
      <c r="A33" s="47" t="s">
        <v>36</v>
      </c>
      <c r="B33" s="52" t="s">
        <v>475</v>
      </c>
      <c r="C33" s="214"/>
      <c r="D33" s="6"/>
      <c r="E33" s="126">
        <v>0</v>
      </c>
      <c r="F33" s="126"/>
      <c r="G33" s="72"/>
      <c r="H33" s="72"/>
      <c r="I33" s="125">
        <f t="shared" si="0"/>
        <v>0</v>
      </c>
      <c r="J33" s="79">
        <v>0</v>
      </c>
      <c r="K33" s="91">
        <f t="shared" si="2"/>
        <v>0</v>
      </c>
      <c r="L33" s="125">
        <f t="shared" si="1"/>
        <v>0</v>
      </c>
      <c r="M33" s="190"/>
      <c r="N33" s="190"/>
      <c r="O33" s="190"/>
      <c r="P33" s="186"/>
      <c r="Q33" s="190"/>
      <c r="R33" s="190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Y33" s="125">
        <v>0</v>
      </c>
      <c r="AZ33" s="125">
        <v>0</v>
      </c>
    </row>
    <row r="34" spans="1:68">
      <c r="A34" s="47" t="s">
        <v>36</v>
      </c>
      <c r="B34" s="195" t="s">
        <v>290</v>
      </c>
      <c r="C34" s="208" t="s">
        <v>424</v>
      </c>
      <c r="D34" s="6"/>
      <c r="E34" s="126">
        <v>160</v>
      </c>
      <c r="F34" s="126"/>
      <c r="G34" s="72"/>
      <c r="H34" s="72"/>
      <c r="I34" s="125">
        <f t="shared" si="0"/>
        <v>160</v>
      </c>
      <c r="J34" s="91">
        <v>151</v>
      </c>
      <c r="K34" s="91">
        <f t="shared" si="2"/>
        <v>151</v>
      </c>
      <c r="L34" s="125">
        <f t="shared" si="1"/>
        <v>9</v>
      </c>
      <c r="M34" s="190"/>
      <c r="N34" s="190"/>
      <c r="O34" s="190"/>
      <c r="P34" s="186"/>
      <c r="Q34" s="190"/>
      <c r="R34" s="190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229"/>
      <c r="AO34" s="229"/>
      <c r="AP34" s="229"/>
      <c r="AQ34" s="229"/>
      <c r="AR34" s="229"/>
      <c r="AS34" s="229"/>
      <c r="AT34" s="229">
        <v>1</v>
      </c>
      <c r="AU34" s="229"/>
      <c r="AV34" s="229"/>
      <c r="AW34" s="229"/>
      <c r="AY34" s="125">
        <v>159</v>
      </c>
      <c r="AZ34" s="196">
        <v>-8</v>
      </c>
      <c r="BL34" s="247">
        <v>3</v>
      </c>
      <c r="BM34" s="257">
        <v>1</v>
      </c>
    </row>
    <row r="35" spans="1:68">
      <c r="A35" s="47" t="s">
        <v>36</v>
      </c>
      <c r="B35" s="51" t="s">
        <v>291</v>
      </c>
      <c r="C35" s="208" t="s">
        <v>425</v>
      </c>
      <c r="D35" s="6"/>
      <c r="E35" s="126">
        <v>150</v>
      </c>
      <c r="F35" s="126"/>
      <c r="G35" s="72"/>
      <c r="H35" s="72"/>
      <c r="I35" s="125">
        <f t="shared" si="0"/>
        <v>150</v>
      </c>
      <c r="J35" s="91">
        <v>125</v>
      </c>
      <c r="K35" s="91">
        <f t="shared" si="2"/>
        <v>111</v>
      </c>
      <c r="L35" s="125">
        <f t="shared" si="1"/>
        <v>25</v>
      </c>
      <c r="M35" s="190"/>
      <c r="N35" s="190"/>
      <c r="O35" s="190"/>
      <c r="P35" s="186"/>
      <c r="Q35" s="190"/>
      <c r="R35" s="190"/>
      <c r="S35" s="91"/>
      <c r="T35" s="91"/>
      <c r="U35" s="91"/>
      <c r="V35" s="91"/>
      <c r="W35" s="91"/>
      <c r="X35" s="91"/>
      <c r="Y35" s="91">
        <v>11</v>
      </c>
      <c r="Z35" s="91">
        <v>5</v>
      </c>
      <c r="AA35" s="91"/>
      <c r="AB35" s="91"/>
      <c r="AC35" s="91"/>
      <c r="AD35" s="91"/>
      <c r="AE35" s="91">
        <v>7</v>
      </c>
      <c r="AF35" s="91">
        <v>5</v>
      </c>
      <c r="AG35" s="91"/>
      <c r="AH35" s="91"/>
      <c r="AI35" s="91"/>
      <c r="AJ35" s="91"/>
      <c r="AK35" s="91"/>
      <c r="AL35" s="91"/>
      <c r="AM35" s="91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Y35" s="125">
        <v>122</v>
      </c>
      <c r="AZ35" s="125">
        <v>3</v>
      </c>
      <c r="BB35" s="242">
        <v>6</v>
      </c>
      <c r="BC35" s="243">
        <v>8</v>
      </c>
    </row>
    <row r="36" spans="1:68">
      <c r="A36" s="47" t="s">
        <v>36</v>
      </c>
      <c r="B36" s="52" t="s">
        <v>476</v>
      </c>
      <c r="C36" s="214"/>
      <c r="D36" s="6"/>
      <c r="E36" s="126">
        <v>0</v>
      </c>
      <c r="F36" s="126"/>
      <c r="G36" s="72"/>
      <c r="H36" s="72"/>
      <c r="I36" s="125">
        <f t="shared" si="0"/>
        <v>0</v>
      </c>
      <c r="J36" s="79">
        <v>0</v>
      </c>
      <c r="K36" s="91">
        <f t="shared" si="2"/>
        <v>0</v>
      </c>
      <c r="L36" s="125">
        <f t="shared" si="1"/>
        <v>0</v>
      </c>
      <c r="M36" s="190"/>
      <c r="N36" s="190"/>
      <c r="O36" s="190"/>
      <c r="P36" s="186"/>
      <c r="Q36" s="190"/>
      <c r="R36" s="190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Y36" s="125">
        <v>0</v>
      </c>
      <c r="AZ36" s="125">
        <v>0</v>
      </c>
    </row>
    <row r="37" spans="1:68">
      <c r="A37" s="47" t="s">
        <v>36</v>
      </c>
      <c r="B37" s="51" t="s">
        <v>292</v>
      </c>
      <c r="C37" s="208" t="s">
        <v>425</v>
      </c>
      <c r="D37" s="6"/>
      <c r="E37" s="126">
        <v>120</v>
      </c>
      <c r="F37" s="126"/>
      <c r="G37" s="72"/>
      <c r="H37" s="72"/>
      <c r="I37" s="125">
        <f t="shared" si="0"/>
        <v>120</v>
      </c>
      <c r="J37" s="91">
        <v>110</v>
      </c>
      <c r="K37" s="91">
        <f t="shared" si="2"/>
        <v>110</v>
      </c>
      <c r="L37" s="125">
        <f t="shared" si="1"/>
        <v>10</v>
      </c>
      <c r="M37" s="190"/>
      <c r="N37" s="190"/>
      <c r="O37" s="190"/>
      <c r="P37" s="186"/>
      <c r="Q37" s="190"/>
      <c r="R37" s="190">
        <v>10</v>
      </c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229"/>
      <c r="AO37" s="229"/>
      <c r="AP37" s="229"/>
      <c r="AQ37" s="229"/>
      <c r="AR37" s="229"/>
      <c r="AS37" s="229"/>
      <c r="AT37" s="229"/>
      <c r="AU37" s="229"/>
      <c r="AV37" s="229"/>
      <c r="AW37" s="229"/>
      <c r="AY37" s="125">
        <v>110</v>
      </c>
      <c r="AZ37" s="125">
        <v>0</v>
      </c>
    </row>
    <row r="38" spans="1:68">
      <c r="A38" s="47" t="s">
        <v>36</v>
      </c>
      <c r="B38" s="195" t="s">
        <v>293</v>
      </c>
      <c r="C38" s="208" t="s">
        <v>424</v>
      </c>
      <c r="D38" s="6"/>
      <c r="E38" s="126">
        <v>100</v>
      </c>
      <c r="F38" s="126"/>
      <c r="G38" s="72"/>
      <c r="H38" s="72"/>
      <c r="I38" s="125">
        <f t="shared" si="0"/>
        <v>100</v>
      </c>
      <c r="J38" s="91">
        <v>78</v>
      </c>
      <c r="K38" s="91">
        <f t="shared" si="2"/>
        <v>71</v>
      </c>
      <c r="L38" s="125">
        <f t="shared" si="1"/>
        <v>22</v>
      </c>
      <c r="M38" s="190"/>
      <c r="N38" s="190">
        <v>2</v>
      </c>
      <c r="O38" s="190"/>
      <c r="P38" s="186"/>
      <c r="Q38" s="190"/>
      <c r="R38" s="190">
        <v>9</v>
      </c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>
        <v>1</v>
      </c>
      <c r="AD38" s="91"/>
      <c r="AE38" s="91"/>
      <c r="AF38" s="91">
        <v>9</v>
      </c>
      <c r="AG38" s="91"/>
      <c r="AH38" s="91"/>
      <c r="AI38" s="91"/>
      <c r="AJ38" s="91"/>
      <c r="AK38" s="91">
        <v>7</v>
      </c>
      <c r="AL38" s="91"/>
      <c r="AM38" s="91">
        <v>2</v>
      </c>
      <c r="AN38" s="229">
        <v>2</v>
      </c>
      <c r="AO38" s="229"/>
      <c r="AP38" s="229">
        <v>1</v>
      </c>
      <c r="AQ38" s="229"/>
      <c r="AR38" s="229"/>
      <c r="AS38" s="229"/>
      <c r="AT38" s="229"/>
      <c r="AU38" s="229"/>
      <c r="AV38" s="229"/>
      <c r="AW38" s="229"/>
      <c r="AY38" s="125">
        <v>67</v>
      </c>
      <c r="AZ38" s="196">
        <v>11</v>
      </c>
      <c r="BC38" s="243">
        <v>7</v>
      </c>
      <c r="BL38" s="247">
        <v>1</v>
      </c>
      <c r="BP38" s="249">
        <v>3</v>
      </c>
    </row>
    <row r="39" spans="1:68">
      <c r="A39" s="47" t="s">
        <v>36</v>
      </c>
      <c r="B39" s="51" t="s">
        <v>294</v>
      </c>
      <c r="C39" s="208" t="s">
        <v>426</v>
      </c>
      <c r="D39" s="6"/>
      <c r="E39" s="126">
        <v>180</v>
      </c>
      <c r="F39" s="126"/>
      <c r="G39" s="72"/>
      <c r="H39" s="72"/>
      <c r="I39" s="125">
        <f t="shared" si="0"/>
        <v>180</v>
      </c>
      <c r="J39" s="158">
        <v>150</v>
      </c>
      <c r="K39" s="91">
        <f t="shared" si="2"/>
        <v>150</v>
      </c>
      <c r="L39" s="125">
        <f t="shared" si="1"/>
        <v>30</v>
      </c>
      <c r="M39" s="190"/>
      <c r="N39" s="190"/>
      <c r="O39" s="190"/>
      <c r="P39" s="186"/>
      <c r="Q39" s="190"/>
      <c r="R39" s="190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Y39" s="125">
        <v>180</v>
      </c>
      <c r="AZ39" s="196">
        <v>-30</v>
      </c>
      <c r="BP39" s="249">
        <v>1</v>
      </c>
    </row>
    <row r="40" spans="1:68">
      <c r="A40" s="47" t="s">
        <v>36</v>
      </c>
      <c r="B40" s="51" t="s">
        <v>512</v>
      </c>
      <c r="C40" s="208" t="s">
        <v>426</v>
      </c>
      <c r="D40" s="6"/>
      <c r="E40" s="126">
        <v>180</v>
      </c>
      <c r="F40" s="126"/>
      <c r="G40" s="72"/>
      <c r="H40" s="72"/>
      <c r="I40" s="125">
        <f t="shared" si="0"/>
        <v>180</v>
      </c>
      <c r="J40" s="79">
        <v>178</v>
      </c>
      <c r="K40" s="91">
        <f t="shared" si="2"/>
        <v>178</v>
      </c>
      <c r="L40" s="125">
        <f t="shared" si="1"/>
        <v>2</v>
      </c>
      <c r="M40" s="190"/>
      <c r="N40" s="190"/>
      <c r="O40" s="190"/>
      <c r="P40" s="186"/>
      <c r="Q40" s="190"/>
      <c r="R40" s="190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Y40" s="125">
        <v>180</v>
      </c>
      <c r="AZ40" s="196">
        <v>-2</v>
      </c>
    </row>
    <row r="41" spans="1:68">
      <c r="A41" s="47" t="s">
        <v>36</v>
      </c>
      <c r="B41" s="51" t="s">
        <v>511</v>
      </c>
      <c r="C41" s="254" t="s">
        <v>426</v>
      </c>
      <c r="D41" s="6"/>
      <c r="E41" s="225">
        <v>150</v>
      </c>
      <c r="F41" s="126"/>
      <c r="G41" s="72"/>
      <c r="H41" s="72"/>
      <c r="I41" s="226">
        <f t="shared" si="0"/>
        <v>150</v>
      </c>
      <c r="J41" s="91">
        <v>0</v>
      </c>
      <c r="K41" s="91">
        <f t="shared" si="2"/>
        <v>0</v>
      </c>
      <c r="L41" s="125">
        <f t="shared" si="1"/>
        <v>150</v>
      </c>
      <c r="M41" s="190"/>
      <c r="N41" s="190"/>
      <c r="O41" s="190"/>
      <c r="P41" s="186"/>
      <c r="Q41" s="190"/>
      <c r="R41" s="190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229"/>
      <c r="AO41" s="229"/>
      <c r="AP41" s="229"/>
      <c r="AQ41" s="229"/>
      <c r="AR41" s="229"/>
      <c r="AS41" s="229"/>
      <c r="AT41" s="229"/>
      <c r="AU41" s="229"/>
      <c r="AV41" s="229"/>
      <c r="AW41" s="229"/>
      <c r="AY41" s="125">
        <v>150</v>
      </c>
      <c r="AZ41" s="226">
        <v>-150</v>
      </c>
      <c r="BM41" s="257">
        <v>1</v>
      </c>
    </row>
    <row r="42" spans="1:68">
      <c r="A42" s="47" t="s">
        <v>36</v>
      </c>
      <c r="B42" s="52" t="s">
        <v>470</v>
      </c>
      <c r="C42" s="214"/>
      <c r="D42" s="6"/>
      <c r="E42" s="126">
        <v>0</v>
      </c>
      <c r="F42" s="126"/>
      <c r="G42" s="72"/>
      <c r="H42" s="72"/>
      <c r="I42" s="125">
        <f t="shared" si="0"/>
        <v>0</v>
      </c>
      <c r="J42" s="79">
        <v>0</v>
      </c>
      <c r="K42" s="91">
        <f t="shared" si="2"/>
        <v>0</v>
      </c>
      <c r="L42" s="125">
        <f t="shared" si="1"/>
        <v>0</v>
      </c>
      <c r="M42" s="190"/>
      <c r="N42" s="190"/>
      <c r="O42" s="190"/>
      <c r="P42" s="186"/>
      <c r="Q42" s="190"/>
      <c r="R42" s="190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Y42" s="125">
        <v>0</v>
      </c>
      <c r="AZ42" s="125">
        <v>0</v>
      </c>
    </row>
    <row r="43" spans="1:68">
      <c r="A43" s="47" t="s">
        <v>36</v>
      </c>
      <c r="B43" s="195" t="s">
        <v>466</v>
      </c>
      <c r="C43" s="208" t="s">
        <v>425</v>
      </c>
      <c r="D43" s="6"/>
      <c r="E43" s="126">
        <v>100</v>
      </c>
      <c r="F43" s="126"/>
      <c r="G43" s="72"/>
      <c r="H43" s="72"/>
      <c r="I43" s="125">
        <f t="shared" si="0"/>
        <v>100</v>
      </c>
      <c r="J43" s="91">
        <v>93</v>
      </c>
      <c r="K43" s="91">
        <f t="shared" si="2"/>
        <v>92</v>
      </c>
      <c r="L43" s="125">
        <f t="shared" si="1"/>
        <v>7</v>
      </c>
      <c r="M43" s="190"/>
      <c r="N43" s="190"/>
      <c r="O43" s="190"/>
      <c r="P43" s="186"/>
      <c r="Q43" s="190"/>
      <c r="R43" s="190">
        <v>4</v>
      </c>
      <c r="S43" s="91"/>
      <c r="T43" s="91"/>
      <c r="U43" s="91"/>
      <c r="V43" s="91"/>
      <c r="W43" s="91"/>
      <c r="X43" s="91"/>
      <c r="Y43" s="91"/>
      <c r="Z43" s="91"/>
      <c r="AA43" s="91">
        <v>1</v>
      </c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229"/>
      <c r="AO43" s="229"/>
      <c r="AP43" s="229"/>
      <c r="AQ43" s="229"/>
      <c r="AR43" s="229"/>
      <c r="AS43" s="229"/>
      <c r="AT43" s="229"/>
      <c r="AU43" s="229"/>
      <c r="AV43" s="229"/>
      <c r="AW43" s="229"/>
      <c r="AY43" s="125">
        <v>95</v>
      </c>
      <c r="AZ43" s="196">
        <v>-2</v>
      </c>
      <c r="BB43" s="242">
        <v>1</v>
      </c>
      <c r="BP43" s="249">
        <v>4</v>
      </c>
    </row>
    <row r="44" spans="1:68">
      <c r="A44" s="47" t="s">
        <v>36</v>
      </c>
      <c r="B44" s="51" t="s">
        <v>295</v>
      </c>
      <c r="C44" s="208" t="s">
        <v>426</v>
      </c>
      <c r="D44" s="6"/>
      <c r="E44" s="126">
        <v>100</v>
      </c>
      <c r="F44" s="126"/>
      <c r="G44" s="72"/>
      <c r="H44" s="72"/>
      <c r="I44" s="125">
        <f t="shared" si="0"/>
        <v>100</v>
      </c>
      <c r="J44" s="91">
        <v>100</v>
      </c>
      <c r="K44" s="91">
        <f t="shared" si="2"/>
        <v>100</v>
      </c>
      <c r="L44" s="125">
        <f t="shared" si="1"/>
        <v>0</v>
      </c>
      <c r="M44" s="190"/>
      <c r="N44" s="190"/>
      <c r="O44" s="190"/>
      <c r="P44" s="186"/>
      <c r="Q44" s="190"/>
      <c r="R44" s="190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229"/>
      <c r="AO44" s="229"/>
      <c r="AP44" s="229"/>
      <c r="AQ44" s="229"/>
      <c r="AR44" s="229"/>
      <c r="AS44" s="229"/>
      <c r="AT44" s="229"/>
      <c r="AU44" s="229"/>
      <c r="AV44" s="229"/>
      <c r="AW44" s="229"/>
      <c r="AY44" s="125">
        <v>100</v>
      </c>
      <c r="AZ44" s="125">
        <v>0</v>
      </c>
    </row>
    <row r="45" spans="1:68">
      <c r="A45" s="47" t="s">
        <v>36</v>
      </c>
      <c r="B45" s="195" t="s">
        <v>50</v>
      </c>
      <c r="C45" s="208" t="s">
        <v>427</v>
      </c>
      <c r="D45" s="6"/>
      <c r="E45" s="126">
        <v>100</v>
      </c>
      <c r="F45" s="126"/>
      <c r="G45" s="72">
        <v>8</v>
      </c>
      <c r="H45" s="72"/>
      <c r="I45" s="125">
        <f t="shared" si="0"/>
        <v>108</v>
      </c>
      <c r="J45" s="91">
        <v>92</v>
      </c>
      <c r="K45" s="91">
        <f t="shared" si="2"/>
        <v>89</v>
      </c>
      <c r="L45" s="125">
        <f t="shared" si="1"/>
        <v>16</v>
      </c>
      <c r="M45" s="190"/>
      <c r="N45" s="190"/>
      <c r="O45" s="190"/>
      <c r="P45" s="186"/>
      <c r="Q45" s="190"/>
      <c r="R45" s="190"/>
      <c r="S45" s="91"/>
      <c r="T45" s="91"/>
      <c r="U45" s="91">
        <v>1</v>
      </c>
      <c r="V45" s="91"/>
      <c r="W45" s="91"/>
      <c r="X45" s="91"/>
      <c r="Y45" s="91">
        <v>3</v>
      </c>
      <c r="Z45" s="91"/>
      <c r="AA45" s="91">
        <v>2</v>
      </c>
      <c r="AB45" s="91"/>
      <c r="AC45" s="91"/>
      <c r="AD45" s="91"/>
      <c r="AE45" s="91"/>
      <c r="AF45" s="91">
        <v>1</v>
      </c>
      <c r="AG45" s="91"/>
      <c r="AH45" s="91"/>
      <c r="AI45" s="91"/>
      <c r="AJ45" s="91"/>
      <c r="AK45" s="91"/>
      <c r="AL45" s="91"/>
      <c r="AM45" s="91"/>
      <c r="AN45" s="229"/>
      <c r="AO45" s="229"/>
      <c r="AP45" s="229">
        <v>1</v>
      </c>
      <c r="AQ45" s="229">
        <v>3</v>
      </c>
      <c r="AR45" s="229">
        <v>2</v>
      </c>
      <c r="AS45" s="229"/>
      <c r="AT45" s="229"/>
      <c r="AU45" s="229"/>
      <c r="AV45" s="229"/>
      <c r="AW45" s="229"/>
      <c r="AY45" s="125">
        <v>95</v>
      </c>
      <c r="AZ45" s="196">
        <v>-3</v>
      </c>
      <c r="BC45" s="243">
        <v>3</v>
      </c>
      <c r="BN45" s="247">
        <v>3</v>
      </c>
    </row>
    <row r="46" spans="1:68">
      <c r="A46" s="47" t="s">
        <v>36</v>
      </c>
      <c r="B46" s="51" t="s">
        <v>51</v>
      </c>
      <c r="C46" s="208" t="s">
        <v>427</v>
      </c>
      <c r="D46" s="6"/>
      <c r="E46" s="126">
        <v>100</v>
      </c>
      <c r="F46" s="126"/>
      <c r="G46" s="72"/>
      <c r="H46" s="72"/>
      <c r="I46" s="125">
        <f t="shared" si="0"/>
        <v>100</v>
      </c>
      <c r="J46" s="91">
        <v>98</v>
      </c>
      <c r="K46" s="91">
        <f t="shared" si="2"/>
        <v>97</v>
      </c>
      <c r="L46" s="125">
        <f t="shared" si="1"/>
        <v>2</v>
      </c>
      <c r="M46" s="190"/>
      <c r="N46" s="190"/>
      <c r="O46" s="190"/>
      <c r="P46" s="186"/>
      <c r="Q46" s="190"/>
      <c r="R46" s="190"/>
      <c r="S46" s="91"/>
      <c r="T46" s="91"/>
      <c r="U46" s="91"/>
      <c r="V46" s="91"/>
      <c r="W46" s="91"/>
      <c r="X46" s="91"/>
      <c r="Y46" s="91"/>
      <c r="Z46" s="91"/>
      <c r="AA46" s="91">
        <v>1</v>
      </c>
      <c r="AB46" s="91"/>
      <c r="AC46" s="91"/>
      <c r="AD46" s="91"/>
      <c r="AE46" s="91"/>
      <c r="AF46" s="91">
        <v>1</v>
      </c>
      <c r="AG46" s="91"/>
      <c r="AH46" s="91"/>
      <c r="AI46" s="91"/>
      <c r="AJ46" s="91"/>
      <c r="AK46" s="91">
        <v>1</v>
      </c>
      <c r="AL46" s="91"/>
      <c r="AM46" s="91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Y46" s="125">
        <v>97</v>
      </c>
      <c r="AZ46" s="125">
        <v>1</v>
      </c>
      <c r="BC46" s="243">
        <v>1</v>
      </c>
      <c r="BJ46" s="252">
        <v>1</v>
      </c>
      <c r="BO46" s="249">
        <v>1</v>
      </c>
    </row>
    <row r="47" spans="1:68">
      <c r="A47" s="47" t="s">
        <v>36</v>
      </c>
      <c r="B47" s="195" t="s">
        <v>42</v>
      </c>
      <c r="C47" s="208" t="s">
        <v>427</v>
      </c>
      <c r="D47" s="6"/>
      <c r="E47" s="126">
        <v>70</v>
      </c>
      <c r="F47" s="126"/>
      <c r="G47" s="72">
        <v>10</v>
      </c>
      <c r="H47" s="72"/>
      <c r="I47" s="125">
        <f t="shared" si="0"/>
        <v>80</v>
      </c>
      <c r="J47" s="80">
        <v>56</v>
      </c>
      <c r="K47" s="91">
        <f t="shared" si="2"/>
        <v>53</v>
      </c>
      <c r="L47" s="125">
        <f t="shared" si="1"/>
        <v>24</v>
      </c>
      <c r="M47" s="190"/>
      <c r="N47" s="190"/>
      <c r="O47" s="190"/>
      <c r="P47" s="186"/>
      <c r="Q47" s="190"/>
      <c r="R47" s="19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>
        <v>4</v>
      </c>
      <c r="AG47" s="80"/>
      <c r="AH47" s="80"/>
      <c r="AI47" s="80"/>
      <c r="AJ47" s="80"/>
      <c r="AK47" s="80">
        <v>4</v>
      </c>
      <c r="AL47" s="80"/>
      <c r="AM47" s="80"/>
      <c r="AN47" s="230">
        <v>1</v>
      </c>
      <c r="AO47" s="230"/>
      <c r="AP47" s="230"/>
      <c r="AQ47" s="230"/>
      <c r="AR47" s="230"/>
      <c r="AS47" s="230"/>
      <c r="AT47" s="230"/>
      <c r="AU47" s="230"/>
      <c r="AV47" s="230"/>
      <c r="AW47" s="230"/>
      <c r="AY47" s="125">
        <v>71</v>
      </c>
      <c r="AZ47" s="196">
        <v>-15</v>
      </c>
      <c r="BB47" s="242">
        <v>1</v>
      </c>
      <c r="BC47" s="243">
        <v>1</v>
      </c>
      <c r="BD47" s="243">
        <v>1</v>
      </c>
      <c r="BI47" s="242">
        <v>3</v>
      </c>
      <c r="BL47" s="247">
        <v>5</v>
      </c>
      <c r="BP47" s="249">
        <v>1</v>
      </c>
    </row>
    <row r="48" spans="1:68">
      <c r="A48" s="47" t="s">
        <v>36</v>
      </c>
      <c r="B48" s="51" t="s">
        <v>296</v>
      </c>
      <c r="C48" s="208" t="s">
        <v>426</v>
      </c>
      <c r="D48" s="6"/>
      <c r="E48" s="126">
        <v>120</v>
      </c>
      <c r="F48" s="126"/>
      <c r="G48" s="72"/>
      <c r="H48" s="72"/>
      <c r="I48" s="125">
        <f t="shared" si="0"/>
        <v>120</v>
      </c>
      <c r="J48" s="91">
        <v>120</v>
      </c>
      <c r="K48" s="91">
        <f t="shared" si="2"/>
        <v>120</v>
      </c>
      <c r="L48" s="125">
        <f t="shared" si="1"/>
        <v>0</v>
      </c>
      <c r="M48" s="190"/>
      <c r="N48" s="190"/>
      <c r="O48" s="190"/>
      <c r="P48" s="186"/>
      <c r="Q48" s="190"/>
      <c r="R48" s="190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Y48" s="125">
        <v>120</v>
      </c>
      <c r="AZ48" s="125">
        <v>0</v>
      </c>
      <c r="BL48" s="247">
        <v>3</v>
      </c>
      <c r="BN48" s="247">
        <v>1</v>
      </c>
    </row>
    <row r="49" spans="1:68">
      <c r="A49" s="47" t="s">
        <v>36</v>
      </c>
      <c r="B49" s="195" t="s">
        <v>297</v>
      </c>
      <c r="C49" s="208" t="s">
        <v>428</v>
      </c>
      <c r="D49" s="6"/>
      <c r="E49" s="126">
        <v>120</v>
      </c>
      <c r="F49" s="126"/>
      <c r="G49" s="72"/>
      <c r="H49" s="72"/>
      <c r="I49" s="125">
        <f t="shared" si="0"/>
        <v>120</v>
      </c>
      <c r="J49" s="91">
        <v>117</v>
      </c>
      <c r="K49" s="91">
        <f t="shared" si="2"/>
        <v>113</v>
      </c>
      <c r="L49" s="125">
        <f t="shared" si="1"/>
        <v>3</v>
      </c>
      <c r="M49" s="190"/>
      <c r="N49" s="190"/>
      <c r="O49" s="190"/>
      <c r="P49" s="186"/>
      <c r="Q49" s="190"/>
      <c r="R49" s="190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Y49" s="125">
        <v>120</v>
      </c>
      <c r="AZ49" s="196">
        <v>-3</v>
      </c>
      <c r="BB49" s="242">
        <v>4</v>
      </c>
      <c r="BJ49" s="252">
        <v>2</v>
      </c>
      <c r="BN49" s="247">
        <v>2</v>
      </c>
      <c r="BP49" s="249">
        <v>1</v>
      </c>
    </row>
    <row r="50" spans="1:68">
      <c r="A50" s="47" t="s">
        <v>36</v>
      </c>
      <c r="B50" s="51" t="s">
        <v>298</v>
      </c>
      <c r="C50" s="208" t="s">
        <v>424</v>
      </c>
      <c r="D50" s="6"/>
      <c r="E50" s="126">
        <v>90</v>
      </c>
      <c r="F50" s="126"/>
      <c r="G50" s="72"/>
      <c r="H50" s="72"/>
      <c r="I50" s="125">
        <f t="shared" si="0"/>
        <v>90</v>
      </c>
      <c r="J50" s="91">
        <v>86</v>
      </c>
      <c r="K50" s="91">
        <f t="shared" si="2"/>
        <v>86</v>
      </c>
      <c r="L50" s="125">
        <f t="shared" si="1"/>
        <v>4</v>
      </c>
      <c r="M50" s="190"/>
      <c r="N50" s="190"/>
      <c r="O50" s="190"/>
      <c r="P50" s="186"/>
      <c r="Q50" s="190"/>
      <c r="R50" s="190">
        <v>4</v>
      </c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Y50" s="125">
        <v>86</v>
      </c>
      <c r="AZ50" s="125">
        <v>0</v>
      </c>
      <c r="BM50" s="257">
        <v>1</v>
      </c>
    </row>
    <row r="51" spans="1:68">
      <c r="A51" s="47" t="s">
        <v>36</v>
      </c>
      <c r="B51" s="51" t="s">
        <v>299</v>
      </c>
      <c r="C51" s="208" t="s">
        <v>425</v>
      </c>
      <c r="D51" s="6"/>
      <c r="E51" s="126">
        <v>120</v>
      </c>
      <c r="F51" s="126"/>
      <c r="G51" s="72"/>
      <c r="H51" s="72"/>
      <c r="I51" s="125">
        <f t="shared" si="0"/>
        <v>120</v>
      </c>
      <c r="J51" s="91">
        <v>120</v>
      </c>
      <c r="K51" s="91">
        <f t="shared" si="2"/>
        <v>120</v>
      </c>
      <c r="L51" s="125">
        <f t="shared" si="1"/>
        <v>0</v>
      </c>
      <c r="M51" s="190"/>
      <c r="N51" s="190"/>
      <c r="O51" s="190"/>
      <c r="P51" s="186"/>
      <c r="Q51" s="190"/>
      <c r="R51" s="190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Y51" s="125">
        <v>120</v>
      </c>
      <c r="AZ51" s="125">
        <v>0</v>
      </c>
    </row>
    <row r="52" spans="1:68">
      <c r="A52" s="47" t="s">
        <v>36</v>
      </c>
      <c r="B52" s="51" t="s">
        <v>300</v>
      </c>
      <c r="C52" s="208" t="s">
        <v>429</v>
      </c>
      <c r="D52" s="6"/>
      <c r="E52" s="126">
        <v>90</v>
      </c>
      <c r="F52" s="126"/>
      <c r="G52" s="72"/>
      <c r="H52" s="72"/>
      <c r="I52" s="125">
        <f t="shared" si="0"/>
        <v>90</v>
      </c>
      <c r="J52" s="91">
        <v>90</v>
      </c>
      <c r="K52" s="91">
        <f t="shared" si="2"/>
        <v>90</v>
      </c>
      <c r="L52" s="125">
        <f t="shared" si="1"/>
        <v>0</v>
      </c>
      <c r="M52" s="190"/>
      <c r="N52" s="190"/>
      <c r="O52" s="190"/>
      <c r="P52" s="186"/>
      <c r="Q52" s="190"/>
      <c r="R52" s="190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Y52" s="125">
        <v>90</v>
      </c>
      <c r="AZ52" s="125">
        <v>0</v>
      </c>
    </row>
    <row r="53" spans="1:68">
      <c r="A53" s="47" t="s">
        <v>36</v>
      </c>
      <c r="B53" s="195" t="s">
        <v>301</v>
      </c>
      <c r="C53" s="208" t="s">
        <v>429</v>
      </c>
      <c r="D53" s="6"/>
      <c r="E53" s="126">
        <v>120</v>
      </c>
      <c r="F53" s="126"/>
      <c r="G53" s="72"/>
      <c r="H53" s="72"/>
      <c r="I53" s="125">
        <f t="shared" si="0"/>
        <v>120</v>
      </c>
      <c r="J53" s="91">
        <v>98</v>
      </c>
      <c r="K53" s="91">
        <f t="shared" si="2"/>
        <v>84</v>
      </c>
      <c r="L53" s="125">
        <f t="shared" si="1"/>
        <v>22</v>
      </c>
      <c r="M53" s="190"/>
      <c r="N53" s="190"/>
      <c r="O53" s="190"/>
      <c r="P53" s="186"/>
      <c r="Q53" s="190"/>
      <c r="R53" s="190"/>
      <c r="S53" s="91"/>
      <c r="T53" s="91"/>
      <c r="U53" s="91"/>
      <c r="V53" s="91"/>
      <c r="W53" s="91"/>
      <c r="X53" s="91"/>
      <c r="Y53" s="91">
        <v>5</v>
      </c>
      <c r="Z53" s="91"/>
      <c r="AA53" s="91"/>
      <c r="AB53" s="91"/>
      <c r="AC53" s="91">
        <v>1</v>
      </c>
      <c r="AD53" s="91"/>
      <c r="AE53" s="91">
        <v>6</v>
      </c>
      <c r="AF53" s="91">
        <v>6</v>
      </c>
      <c r="AG53" s="91"/>
      <c r="AH53" s="91"/>
      <c r="AI53" s="91"/>
      <c r="AJ53" s="91"/>
      <c r="AK53" s="91"/>
      <c r="AL53" s="91"/>
      <c r="AM53" s="91"/>
      <c r="AN53" s="229"/>
      <c r="AO53" s="229"/>
      <c r="AP53" s="229">
        <v>2</v>
      </c>
      <c r="AQ53" s="229">
        <v>2</v>
      </c>
      <c r="AR53" s="229">
        <v>8</v>
      </c>
      <c r="AS53" s="229"/>
      <c r="AT53" s="229">
        <v>1</v>
      </c>
      <c r="AU53" s="229"/>
      <c r="AV53" s="229"/>
      <c r="AW53" s="229"/>
      <c r="AY53" s="125">
        <v>89</v>
      </c>
      <c r="AZ53" s="196">
        <v>9</v>
      </c>
      <c r="BC53" s="243">
        <v>14</v>
      </c>
      <c r="BM53" s="257">
        <v>2</v>
      </c>
    </row>
    <row r="54" spans="1:68">
      <c r="A54" s="47" t="s">
        <v>36</v>
      </c>
      <c r="B54" s="56" t="s">
        <v>471</v>
      </c>
      <c r="C54" s="215"/>
      <c r="D54" s="64"/>
      <c r="E54" s="126">
        <v>0</v>
      </c>
      <c r="F54" s="126"/>
      <c r="G54" s="72"/>
      <c r="H54" s="72"/>
      <c r="I54" s="125">
        <f t="shared" si="0"/>
        <v>0</v>
      </c>
      <c r="J54" s="79">
        <v>0</v>
      </c>
      <c r="K54" s="91">
        <f t="shared" si="2"/>
        <v>0</v>
      </c>
      <c r="L54" s="125">
        <f t="shared" si="1"/>
        <v>0</v>
      </c>
      <c r="M54" s="190"/>
      <c r="N54" s="190"/>
      <c r="O54" s="190"/>
      <c r="P54" s="186"/>
      <c r="Q54" s="190"/>
      <c r="R54" s="190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71"/>
      <c r="AY54" s="125">
        <v>0</v>
      </c>
      <c r="AZ54" s="125">
        <v>0</v>
      </c>
    </row>
    <row r="55" spans="1:68">
      <c r="A55" s="47" t="s">
        <v>36</v>
      </c>
      <c r="B55" s="54" t="s">
        <v>302</v>
      </c>
      <c r="C55" s="209" t="s">
        <v>429</v>
      </c>
      <c r="D55" s="64"/>
      <c r="E55" s="126">
        <v>70</v>
      </c>
      <c r="F55" s="126"/>
      <c r="G55" s="72"/>
      <c r="H55" s="72"/>
      <c r="I55" s="125">
        <f t="shared" si="0"/>
        <v>70</v>
      </c>
      <c r="J55" s="91">
        <v>70</v>
      </c>
      <c r="K55" s="91">
        <f t="shared" si="2"/>
        <v>70</v>
      </c>
      <c r="L55" s="125">
        <f t="shared" si="1"/>
        <v>0</v>
      </c>
      <c r="M55" s="190"/>
      <c r="N55" s="190"/>
      <c r="O55" s="190"/>
      <c r="P55" s="186"/>
      <c r="Q55" s="190"/>
      <c r="R55" s="190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71"/>
      <c r="AY55" s="125">
        <v>70</v>
      </c>
      <c r="AZ55" s="125">
        <v>0</v>
      </c>
    </row>
    <row r="56" spans="1:68">
      <c r="A56" s="47" t="s">
        <v>36</v>
      </c>
      <c r="B56" s="197" t="s">
        <v>303</v>
      </c>
      <c r="C56" s="209" t="s">
        <v>424</v>
      </c>
      <c r="D56" s="64"/>
      <c r="E56" s="126">
        <v>50</v>
      </c>
      <c r="F56" s="126"/>
      <c r="G56" s="72">
        <v>7</v>
      </c>
      <c r="H56" s="72"/>
      <c r="I56" s="125">
        <f t="shared" si="0"/>
        <v>57</v>
      </c>
      <c r="J56" s="91">
        <v>50</v>
      </c>
      <c r="K56" s="91">
        <f t="shared" si="2"/>
        <v>47</v>
      </c>
      <c r="L56" s="125">
        <f t="shared" si="1"/>
        <v>7</v>
      </c>
      <c r="M56" s="190"/>
      <c r="N56" s="190"/>
      <c r="O56" s="190"/>
      <c r="P56" s="186"/>
      <c r="Q56" s="190"/>
      <c r="R56" s="190">
        <v>5</v>
      </c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71"/>
      <c r="AY56" s="125">
        <v>52</v>
      </c>
      <c r="AZ56" s="196">
        <v>-2</v>
      </c>
      <c r="BB56" s="242">
        <v>1</v>
      </c>
      <c r="BC56" s="243">
        <v>2</v>
      </c>
      <c r="BL56" s="247">
        <v>1</v>
      </c>
    </row>
    <row r="57" spans="1:68">
      <c r="A57" s="47" t="s">
        <v>36</v>
      </c>
      <c r="B57" s="195" t="s">
        <v>304</v>
      </c>
      <c r="C57" s="208" t="s">
        <v>428</v>
      </c>
      <c r="D57" s="6"/>
      <c r="E57" s="126">
        <v>120</v>
      </c>
      <c r="F57" s="126"/>
      <c r="G57" s="72">
        <v>10</v>
      </c>
      <c r="H57" s="72"/>
      <c r="I57" s="125">
        <f t="shared" si="0"/>
        <v>130</v>
      </c>
      <c r="J57" s="91">
        <v>40</v>
      </c>
      <c r="K57" s="91">
        <f t="shared" si="2"/>
        <v>25</v>
      </c>
      <c r="L57" s="125">
        <f t="shared" si="1"/>
        <v>90</v>
      </c>
      <c r="M57" s="190">
        <v>10</v>
      </c>
      <c r="N57" s="190"/>
      <c r="O57" s="190"/>
      <c r="P57" s="186"/>
      <c r="Q57" s="190"/>
      <c r="R57" s="190"/>
      <c r="S57" s="91"/>
      <c r="T57" s="91"/>
      <c r="U57" s="91"/>
      <c r="V57" s="91"/>
      <c r="W57" s="91"/>
      <c r="X57" s="91"/>
      <c r="Y57" s="91">
        <v>10</v>
      </c>
      <c r="Z57" s="91"/>
      <c r="AA57" s="91">
        <v>10</v>
      </c>
      <c r="AB57" s="91">
        <v>2</v>
      </c>
      <c r="AC57" s="91">
        <v>6</v>
      </c>
      <c r="AD57" s="91">
        <v>20</v>
      </c>
      <c r="AE57" s="91">
        <v>1</v>
      </c>
      <c r="AF57" s="91">
        <v>2</v>
      </c>
      <c r="AG57" s="91"/>
      <c r="AH57" s="91"/>
      <c r="AI57" s="91">
        <v>6</v>
      </c>
      <c r="AJ57" s="91"/>
      <c r="AK57" s="91"/>
      <c r="AL57" s="91"/>
      <c r="AM57" s="91"/>
      <c r="AN57" s="229">
        <v>4</v>
      </c>
      <c r="AO57" s="229"/>
      <c r="AP57" s="229"/>
      <c r="AQ57" s="229"/>
      <c r="AR57" s="229"/>
      <c r="AS57" s="229"/>
      <c r="AT57" s="229"/>
      <c r="AU57" s="229"/>
      <c r="AV57" s="229"/>
      <c r="AW57" s="229"/>
      <c r="AY57" s="125">
        <v>59</v>
      </c>
      <c r="AZ57" s="196">
        <v>-19</v>
      </c>
      <c r="BB57" s="242">
        <v>12</v>
      </c>
      <c r="BC57" s="243">
        <v>2</v>
      </c>
      <c r="BD57" s="243">
        <v>1</v>
      </c>
      <c r="BI57" s="242">
        <v>7</v>
      </c>
      <c r="BL57" s="247">
        <v>4</v>
      </c>
      <c r="BM57" s="257">
        <v>2</v>
      </c>
    </row>
    <row r="58" spans="1:68">
      <c r="A58" s="47" t="s">
        <v>36</v>
      </c>
      <c r="B58" s="51" t="s">
        <v>305</v>
      </c>
      <c r="C58" s="208" t="s">
        <v>429</v>
      </c>
      <c r="D58" s="6"/>
      <c r="E58" s="126">
        <v>70</v>
      </c>
      <c r="F58" s="126"/>
      <c r="G58" s="72"/>
      <c r="H58" s="72"/>
      <c r="I58" s="125">
        <f t="shared" si="0"/>
        <v>70</v>
      </c>
      <c r="J58" s="91">
        <v>54</v>
      </c>
      <c r="K58" s="91">
        <f t="shared" si="2"/>
        <v>54</v>
      </c>
      <c r="L58" s="125">
        <f t="shared" si="1"/>
        <v>16</v>
      </c>
      <c r="M58" s="190"/>
      <c r="N58" s="190"/>
      <c r="O58" s="190"/>
      <c r="P58" s="186">
        <v>2</v>
      </c>
      <c r="Q58" s="190"/>
      <c r="R58" s="190">
        <v>14</v>
      </c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Y58" s="125">
        <v>54</v>
      </c>
      <c r="AZ58" s="125">
        <v>0</v>
      </c>
      <c r="BO58" s="249">
        <v>2</v>
      </c>
    </row>
    <row r="59" spans="1:68">
      <c r="A59" s="47" t="s">
        <v>36</v>
      </c>
      <c r="B59" s="51" t="s">
        <v>306</v>
      </c>
      <c r="C59" s="208" t="s">
        <v>430</v>
      </c>
      <c r="D59" s="6"/>
      <c r="E59" s="126">
        <v>70</v>
      </c>
      <c r="F59" s="126"/>
      <c r="G59" s="72"/>
      <c r="H59" s="72"/>
      <c r="I59" s="125">
        <f t="shared" si="0"/>
        <v>70</v>
      </c>
      <c r="J59" s="91">
        <v>70</v>
      </c>
      <c r="K59" s="91">
        <f t="shared" si="2"/>
        <v>70</v>
      </c>
      <c r="L59" s="125">
        <f t="shared" si="1"/>
        <v>0</v>
      </c>
      <c r="M59" s="190"/>
      <c r="N59" s="190"/>
      <c r="O59" s="190"/>
      <c r="P59" s="186"/>
      <c r="Q59" s="190"/>
      <c r="R59" s="190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Y59" s="125">
        <v>70</v>
      </c>
      <c r="AZ59" s="125">
        <v>0</v>
      </c>
      <c r="BM59" s="257">
        <v>1</v>
      </c>
      <c r="BP59" s="249">
        <v>1</v>
      </c>
    </row>
    <row r="60" spans="1:68">
      <c r="A60" s="47" t="s">
        <v>36</v>
      </c>
      <c r="B60" s="51" t="s">
        <v>307</v>
      </c>
      <c r="C60" s="208" t="s">
        <v>430</v>
      </c>
      <c r="D60" s="6"/>
      <c r="E60" s="126">
        <v>70</v>
      </c>
      <c r="F60" s="126"/>
      <c r="G60" s="72"/>
      <c r="H60" s="72"/>
      <c r="I60" s="125">
        <f t="shared" si="0"/>
        <v>70</v>
      </c>
      <c r="J60" s="91">
        <v>67</v>
      </c>
      <c r="K60" s="91">
        <f t="shared" si="2"/>
        <v>67</v>
      </c>
      <c r="L60" s="125">
        <f t="shared" si="1"/>
        <v>3</v>
      </c>
      <c r="M60" s="190"/>
      <c r="N60" s="190"/>
      <c r="O60" s="190"/>
      <c r="P60" s="186"/>
      <c r="Q60" s="190"/>
      <c r="R60" s="190"/>
      <c r="S60" s="91"/>
      <c r="T60" s="91"/>
      <c r="U60" s="91">
        <v>3</v>
      </c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Y60" s="125">
        <v>67</v>
      </c>
      <c r="AZ60" s="125">
        <v>0</v>
      </c>
    </row>
    <row r="61" spans="1:68">
      <c r="A61" s="47" t="s">
        <v>36</v>
      </c>
      <c r="B61" s="56" t="s">
        <v>472</v>
      </c>
      <c r="C61" s="215"/>
      <c r="D61" s="94"/>
      <c r="E61" s="127">
        <v>0</v>
      </c>
      <c r="F61" s="127"/>
      <c r="G61" s="141"/>
      <c r="H61" s="141"/>
      <c r="I61" s="125">
        <f t="shared" si="0"/>
        <v>0</v>
      </c>
      <c r="J61" s="79">
        <v>0</v>
      </c>
      <c r="K61" s="91">
        <f t="shared" si="2"/>
        <v>0</v>
      </c>
      <c r="L61" s="125">
        <f t="shared" si="1"/>
        <v>0</v>
      </c>
      <c r="M61" s="190"/>
      <c r="N61" s="190"/>
      <c r="O61" s="190"/>
      <c r="P61" s="186"/>
      <c r="Q61" s="190"/>
      <c r="R61" s="190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78"/>
      <c r="AY61" s="125">
        <v>0</v>
      </c>
      <c r="AZ61" s="125">
        <v>0</v>
      </c>
    </row>
    <row r="62" spans="1:68">
      <c r="A62" s="47" t="s">
        <v>36</v>
      </c>
      <c r="B62" s="56" t="s">
        <v>473</v>
      </c>
      <c r="C62" s="215"/>
      <c r="D62" s="6"/>
      <c r="E62" s="126">
        <v>0</v>
      </c>
      <c r="F62" s="126"/>
      <c r="G62" s="72"/>
      <c r="H62" s="72"/>
      <c r="I62" s="125">
        <f t="shared" si="0"/>
        <v>0</v>
      </c>
      <c r="J62" s="79" t="s">
        <v>103</v>
      </c>
      <c r="K62" s="91">
        <f t="shared" si="2"/>
        <v>0</v>
      </c>
      <c r="L62" s="125">
        <f t="shared" si="1"/>
        <v>0</v>
      </c>
      <c r="M62" s="190"/>
      <c r="N62" s="190"/>
      <c r="O62" s="190"/>
      <c r="P62" s="186"/>
      <c r="Q62" s="190"/>
      <c r="R62" s="190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Y62" s="125">
        <v>0</v>
      </c>
      <c r="AZ62" s="125">
        <v>0</v>
      </c>
    </row>
    <row r="63" spans="1:68">
      <c r="A63" s="47" t="s">
        <v>36</v>
      </c>
      <c r="B63" s="51" t="s">
        <v>308</v>
      </c>
      <c r="C63" s="208" t="s">
        <v>431</v>
      </c>
      <c r="D63" s="6"/>
      <c r="E63" s="126">
        <v>60</v>
      </c>
      <c r="F63" s="126"/>
      <c r="G63" s="72">
        <v>1</v>
      </c>
      <c r="H63" s="72"/>
      <c r="I63" s="125">
        <f t="shared" si="0"/>
        <v>61</v>
      </c>
      <c r="J63" s="91">
        <v>55</v>
      </c>
      <c r="K63" s="91">
        <f t="shared" si="2"/>
        <v>54</v>
      </c>
      <c r="L63" s="125">
        <f t="shared" si="1"/>
        <v>6</v>
      </c>
      <c r="M63" s="190"/>
      <c r="N63" s="190"/>
      <c r="O63" s="190"/>
      <c r="P63" s="186"/>
      <c r="Q63" s="190"/>
      <c r="R63" s="190"/>
      <c r="S63" s="91"/>
      <c r="T63" s="91"/>
      <c r="U63" s="91"/>
      <c r="V63" s="91"/>
      <c r="W63" s="91"/>
      <c r="X63" s="91"/>
      <c r="Y63" s="91">
        <v>1</v>
      </c>
      <c r="Z63" s="91">
        <v>1</v>
      </c>
      <c r="AA63" s="91">
        <v>1</v>
      </c>
      <c r="AB63" s="91"/>
      <c r="AC63" s="91"/>
      <c r="AD63" s="91"/>
      <c r="AE63" s="91"/>
      <c r="AF63" s="91">
        <v>3</v>
      </c>
      <c r="AG63" s="91"/>
      <c r="AH63" s="91"/>
      <c r="AI63" s="91"/>
      <c r="AJ63" s="91"/>
      <c r="AK63" s="91">
        <v>3</v>
      </c>
      <c r="AL63" s="91"/>
      <c r="AM63" s="91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Y63" s="125">
        <v>52</v>
      </c>
      <c r="AZ63" s="125">
        <v>3</v>
      </c>
      <c r="BB63" s="242">
        <v>1</v>
      </c>
      <c r="BL63" s="247">
        <v>1</v>
      </c>
    </row>
    <row r="64" spans="1:68">
      <c r="A64" s="47" t="s">
        <v>36</v>
      </c>
      <c r="B64" s="51" t="s">
        <v>309</v>
      </c>
      <c r="C64" s="216" t="s">
        <v>428</v>
      </c>
      <c r="D64" s="6"/>
      <c r="E64" s="126">
        <v>70</v>
      </c>
      <c r="F64" s="126"/>
      <c r="G64" s="72"/>
      <c r="H64" s="72"/>
      <c r="I64" s="125">
        <f t="shared" si="0"/>
        <v>70</v>
      </c>
      <c r="J64" s="91">
        <v>70</v>
      </c>
      <c r="K64" s="91">
        <f t="shared" si="2"/>
        <v>70</v>
      </c>
      <c r="L64" s="125">
        <f t="shared" si="1"/>
        <v>0</v>
      </c>
      <c r="M64" s="190"/>
      <c r="N64" s="190"/>
      <c r="O64" s="190"/>
      <c r="P64" s="186"/>
      <c r="Q64" s="190"/>
      <c r="R64" s="190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Y64" s="125">
        <v>70</v>
      </c>
      <c r="AZ64" s="125">
        <v>0</v>
      </c>
    </row>
    <row r="65" spans="1:68">
      <c r="A65" s="47" t="s">
        <v>36</v>
      </c>
      <c r="B65" s="51" t="s">
        <v>310</v>
      </c>
      <c r="C65" s="208" t="s">
        <v>431</v>
      </c>
      <c r="D65" s="6"/>
      <c r="E65" s="126">
        <v>70</v>
      </c>
      <c r="F65" s="126"/>
      <c r="G65" s="72"/>
      <c r="H65" s="72"/>
      <c r="I65" s="125">
        <f t="shared" si="0"/>
        <v>70</v>
      </c>
      <c r="J65" s="91">
        <v>70</v>
      </c>
      <c r="K65" s="91">
        <f t="shared" si="2"/>
        <v>70</v>
      </c>
      <c r="L65" s="125">
        <f t="shared" si="1"/>
        <v>0</v>
      </c>
      <c r="M65" s="190"/>
      <c r="N65" s="190"/>
      <c r="O65" s="190"/>
      <c r="P65" s="186"/>
      <c r="Q65" s="190"/>
      <c r="R65" s="190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Y65" s="125">
        <v>70</v>
      </c>
      <c r="AZ65" s="125">
        <v>0</v>
      </c>
    </row>
    <row r="66" spans="1:68">
      <c r="A66" s="47" t="s">
        <v>36</v>
      </c>
      <c r="B66" s="51" t="s">
        <v>311</v>
      </c>
      <c r="C66" s="208" t="s">
        <v>474</v>
      </c>
      <c r="D66" s="6"/>
      <c r="E66" s="126">
        <v>60</v>
      </c>
      <c r="F66" s="126"/>
      <c r="G66" s="72"/>
      <c r="H66" s="72"/>
      <c r="I66" s="125">
        <f t="shared" ref="I66:I127" si="3">SUM(D66:H66)</f>
        <v>60</v>
      </c>
      <c r="J66" s="91">
        <v>60</v>
      </c>
      <c r="K66" s="91">
        <f t="shared" si="2"/>
        <v>58</v>
      </c>
      <c r="L66" s="125">
        <f t="shared" ref="L66:L129" si="4">I66-J66</f>
        <v>0</v>
      </c>
      <c r="M66" s="190"/>
      <c r="N66" s="190"/>
      <c r="O66" s="190"/>
      <c r="P66" s="186"/>
      <c r="Q66" s="190"/>
      <c r="R66" s="190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Y66" s="125">
        <v>60</v>
      </c>
      <c r="AZ66" s="125">
        <v>0</v>
      </c>
      <c r="BC66" s="243">
        <v>2</v>
      </c>
    </row>
    <row r="67" spans="1:68">
      <c r="A67" s="47" t="s">
        <v>36</v>
      </c>
      <c r="B67" s="51" t="s">
        <v>312</v>
      </c>
      <c r="C67" s="208" t="s">
        <v>431</v>
      </c>
      <c r="D67" s="6"/>
      <c r="E67" s="126">
        <v>50</v>
      </c>
      <c r="F67" s="126"/>
      <c r="G67" s="72"/>
      <c r="H67" s="72"/>
      <c r="I67" s="125">
        <f t="shared" si="3"/>
        <v>50</v>
      </c>
      <c r="J67" s="91">
        <v>50</v>
      </c>
      <c r="K67" s="91">
        <f t="shared" ref="K67:K130" si="5">J67 - SUM(BA67:BE67)</f>
        <v>50</v>
      </c>
      <c r="L67" s="125">
        <f t="shared" si="4"/>
        <v>0</v>
      </c>
      <c r="M67" s="190"/>
      <c r="N67" s="190"/>
      <c r="O67" s="190"/>
      <c r="P67" s="186"/>
      <c r="Q67" s="190"/>
      <c r="R67" s="190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229"/>
      <c r="AO67" s="229"/>
      <c r="AP67" s="229"/>
      <c r="AQ67" s="229"/>
      <c r="AR67" s="229">
        <v>1</v>
      </c>
      <c r="AS67" s="229"/>
      <c r="AT67" s="229"/>
      <c r="AU67" s="229"/>
      <c r="AV67" s="229"/>
      <c r="AW67" s="229"/>
      <c r="AY67" s="125">
        <v>49</v>
      </c>
      <c r="AZ67" s="125">
        <v>1</v>
      </c>
    </row>
    <row r="68" spans="1:68">
      <c r="A68" s="47" t="s">
        <v>36</v>
      </c>
      <c r="B68" s="195" t="s">
        <v>41</v>
      </c>
      <c r="C68" s="208" t="s">
        <v>430</v>
      </c>
      <c r="D68" s="6"/>
      <c r="E68" s="126">
        <v>50</v>
      </c>
      <c r="F68" s="126"/>
      <c r="G68" s="72">
        <v>5</v>
      </c>
      <c r="H68" s="72"/>
      <c r="I68" s="125">
        <f t="shared" si="3"/>
        <v>55</v>
      </c>
      <c r="J68" s="91">
        <v>14</v>
      </c>
      <c r="K68" s="91">
        <f t="shared" si="5"/>
        <v>5</v>
      </c>
      <c r="L68" s="125">
        <f t="shared" si="4"/>
        <v>41</v>
      </c>
      <c r="M68" s="190"/>
      <c r="N68" s="190"/>
      <c r="O68" s="190"/>
      <c r="P68" s="186"/>
      <c r="Q68" s="190"/>
      <c r="R68" s="190"/>
      <c r="S68" s="91"/>
      <c r="T68" s="91"/>
      <c r="U68" s="91"/>
      <c r="V68" s="91"/>
      <c r="W68" s="91"/>
      <c r="X68" s="91"/>
      <c r="Y68" s="162"/>
      <c r="Z68" s="91"/>
      <c r="AA68" s="91">
        <v>6</v>
      </c>
      <c r="AB68" s="91"/>
      <c r="AC68" s="91"/>
      <c r="AD68" s="91"/>
      <c r="AE68" s="91">
        <v>1</v>
      </c>
      <c r="AF68" s="91"/>
      <c r="AG68" s="91"/>
      <c r="AH68" s="91"/>
      <c r="AI68" s="91">
        <v>5</v>
      </c>
      <c r="AJ68" s="91"/>
      <c r="AK68" s="91">
        <v>3</v>
      </c>
      <c r="AL68" s="91"/>
      <c r="AM68" s="91"/>
      <c r="AN68" s="229"/>
      <c r="AO68" s="229"/>
      <c r="AP68" s="229">
        <v>1</v>
      </c>
      <c r="AQ68" s="229"/>
      <c r="AR68" s="229"/>
      <c r="AS68" s="229"/>
      <c r="AT68" s="229"/>
      <c r="AU68" s="229"/>
      <c r="AV68" s="229">
        <v>2</v>
      </c>
      <c r="AW68" s="229"/>
      <c r="AY68" s="125">
        <v>37</v>
      </c>
      <c r="AZ68" s="196">
        <v>-23</v>
      </c>
      <c r="BB68" s="242">
        <v>3</v>
      </c>
      <c r="BC68" s="243">
        <v>6</v>
      </c>
    </row>
    <row r="69" spans="1:68">
      <c r="A69" s="47" t="s">
        <v>36</v>
      </c>
      <c r="B69" s="195" t="s">
        <v>94</v>
      </c>
      <c r="C69" s="208" t="s">
        <v>430</v>
      </c>
      <c r="D69" s="6"/>
      <c r="E69" s="126">
        <v>32</v>
      </c>
      <c r="F69" s="126"/>
      <c r="G69" s="72">
        <v>5</v>
      </c>
      <c r="H69" s="72"/>
      <c r="I69" s="125">
        <f t="shared" si="3"/>
        <v>37</v>
      </c>
      <c r="J69" s="91">
        <v>4</v>
      </c>
      <c r="K69" s="91">
        <f t="shared" si="5"/>
        <v>3</v>
      </c>
      <c r="L69" s="125">
        <f t="shared" si="4"/>
        <v>33</v>
      </c>
      <c r="M69" s="190"/>
      <c r="N69" s="190"/>
      <c r="O69" s="190"/>
      <c r="P69" s="186"/>
      <c r="Q69" s="190"/>
      <c r="R69" s="190">
        <v>9</v>
      </c>
      <c r="S69" s="91"/>
      <c r="T69" s="91"/>
      <c r="U69" s="91"/>
      <c r="V69" s="91"/>
      <c r="W69" s="91"/>
      <c r="X69" s="91"/>
      <c r="Y69" s="91">
        <v>1</v>
      </c>
      <c r="Z69" s="91">
        <v>1</v>
      </c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229"/>
      <c r="AO69" s="229"/>
      <c r="AP69" s="229">
        <v>1</v>
      </c>
      <c r="AQ69" s="229"/>
      <c r="AR69" s="229"/>
      <c r="AS69" s="229"/>
      <c r="AT69" s="229"/>
      <c r="AU69" s="229"/>
      <c r="AV69" s="229"/>
      <c r="AW69" s="229"/>
      <c r="AY69" s="125">
        <v>25</v>
      </c>
      <c r="AZ69" s="196">
        <v>-21</v>
      </c>
      <c r="BB69" s="242">
        <v>1</v>
      </c>
      <c r="BM69" s="257">
        <v>2</v>
      </c>
      <c r="BO69" s="249">
        <v>2</v>
      </c>
      <c r="BP69" s="249">
        <v>2</v>
      </c>
    </row>
    <row r="70" spans="1:68">
      <c r="A70" s="47" t="s">
        <v>36</v>
      </c>
      <c r="B70" s="51" t="s">
        <v>43</v>
      </c>
      <c r="C70" s="208" t="s">
        <v>420</v>
      </c>
      <c r="D70" s="6"/>
      <c r="E70" s="126">
        <v>60</v>
      </c>
      <c r="F70" s="126"/>
      <c r="G70" s="72"/>
      <c r="H70" s="72"/>
      <c r="I70" s="125">
        <f t="shared" si="3"/>
        <v>60</v>
      </c>
      <c r="J70" s="91">
        <v>60</v>
      </c>
      <c r="K70" s="91">
        <f t="shared" si="5"/>
        <v>60</v>
      </c>
      <c r="L70" s="125">
        <f t="shared" si="4"/>
        <v>0</v>
      </c>
      <c r="M70" s="190"/>
      <c r="N70" s="190"/>
      <c r="O70" s="190"/>
      <c r="P70" s="186"/>
      <c r="Q70" s="190"/>
      <c r="R70" s="190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Y70" s="125">
        <v>60</v>
      </c>
      <c r="AZ70" s="125">
        <v>0</v>
      </c>
    </row>
    <row r="71" spans="1:68">
      <c r="A71" s="47" t="s">
        <v>36</v>
      </c>
      <c r="B71" s="195" t="s">
        <v>44</v>
      </c>
      <c r="C71" s="208" t="s">
        <v>420</v>
      </c>
      <c r="D71" s="6"/>
      <c r="E71" s="126">
        <v>50</v>
      </c>
      <c r="F71" s="126"/>
      <c r="G71" s="72">
        <v>3</v>
      </c>
      <c r="H71" s="72"/>
      <c r="I71" s="125">
        <f t="shared" si="3"/>
        <v>53</v>
      </c>
      <c r="J71" s="91">
        <v>49</v>
      </c>
      <c r="K71" s="91">
        <f t="shared" si="5"/>
        <v>49</v>
      </c>
      <c r="L71" s="125">
        <f t="shared" si="4"/>
        <v>4</v>
      </c>
      <c r="M71" s="190"/>
      <c r="N71" s="190"/>
      <c r="O71" s="190"/>
      <c r="P71" s="186"/>
      <c r="Q71" s="190"/>
      <c r="R71" s="190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Y71" s="125">
        <v>53</v>
      </c>
      <c r="AZ71" s="196">
        <v>-4</v>
      </c>
      <c r="BI71" s="242">
        <v>2</v>
      </c>
      <c r="BP71" s="249">
        <v>1</v>
      </c>
    </row>
    <row r="72" spans="1:68">
      <c r="A72" s="47" t="s">
        <v>36</v>
      </c>
      <c r="B72" s="51" t="s">
        <v>45</v>
      </c>
      <c r="C72" s="208" t="s">
        <v>430</v>
      </c>
      <c r="D72" s="6"/>
      <c r="E72" s="126">
        <v>50</v>
      </c>
      <c r="F72" s="126"/>
      <c r="G72" s="72"/>
      <c r="H72" s="72"/>
      <c r="I72" s="125">
        <f t="shared" si="3"/>
        <v>50</v>
      </c>
      <c r="J72" s="91">
        <v>48</v>
      </c>
      <c r="K72" s="91">
        <f t="shared" si="5"/>
        <v>48</v>
      </c>
      <c r="L72" s="125">
        <f t="shared" si="4"/>
        <v>2</v>
      </c>
      <c r="M72" s="190"/>
      <c r="N72" s="190"/>
      <c r="O72" s="190"/>
      <c r="P72" s="186"/>
      <c r="Q72" s="190"/>
      <c r="R72" s="190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>
        <v>1</v>
      </c>
      <c r="AD72" s="91"/>
      <c r="AE72" s="91">
        <v>1</v>
      </c>
      <c r="AF72" s="91"/>
      <c r="AG72" s="91"/>
      <c r="AH72" s="91"/>
      <c r="AI72" s="91"/>
      <c r="AJ72" s="91"/>
      <c r="AK72" s="91"/>
      <c r="AL72" s="91"/>
      <c r="AM72" s="91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Y72" s="125">
        <v>48</v>
      </c>
      <c r="AZ72" s="125">
        <v>0</v>
      </c>
      <c r="BI72" s="242">
        <v>2</v>
      </c>
      <c r="BL72" s="247">
        <v>1</v>
      </c>
      <c r="BP72" s="249">
        <v>1</v>
      </c>
    </row>
    <row r="73" spans="1:68">
      <c r="A73" s="47" t="s">
        <v>36</v>
      </c>
      <c r="B73" s="51" t="s">
        <v>46</v>
      </c>
      <c r="C73" s="208" t="s">
        <v>432</v>
      </c>
      <c r="D73" s="6"/>
      <c r="E73" s="126">
        <v>200</v>
      </c>
      <c r="F73" s="126"/>
      <c r="G73" s="72"/>
      <c r="H73" s="72"/>
      <c r="I73" s="125">
        <f t="shared" si="3"/>
        <v>200</v>
      </c>
      <c r="J73" s="91">
        <v>193</v>
      </c>
      <c r="K73" s="91">
        <f t="shared" si="5"/>
        <v>193</v>
      </c>
      <c r="L73" s="125">
        <f t="shared" si="4"/>
        <v>7</v>
      </c>
      <c r="M73" s="190">
        <v>10</v>
      </c>
      <c r="N73" s="190"/>
      <c r="O73" s="190"/>
      <c r="P73" s="186"/>
      <c r="Q73" s="190"/>
      <c r="R73" s="190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>
        <v>10</v>
      </c>
      <c r="AE73" s="91"/>
      <c r="AF73" s="91"/>
      <c r="AG73" s="91"/>
      <c r="AH73" s="91"/>
      <c r="AI73" s="91"/>
      <c r="AJ73" s="91"/>
      <c r="AK73" s="91"/>
      <c r="AL73" s="91"/>
      <c r="AM73" s="91"/>
      <c r="AN73" s="229"/>
      <c r="AO73" s="229"/>
      <c r="AP73" s="229"/>
      <c r="AQ73" s="229"/>
      <c r="AR73" s="229"/>
      <c r="AS73" s="229"/>
      <c r="AT73" s="229"/>
      <c r="AU73" s="229"/>
      <c r="AV73" s="229"/>
      <c r="AW73" s="229"/>
      <c r="AY73" s="125">
        <v>180</v>
      </c>
      <c r="AZ73" s="125">
        <v>13</v>
      </c>
    </row>
    <row r="74" spans="1:68">
      <c r="A74" s="47" t="s">
        <v>36</v>
      </c>
      <c r="B74" s="51" t="s">
        <v>47</v>
      </c>
      <c r="C74" s="208" t="s">
        <v>432</v>
      </c>
      <c r="D74" s="6"/>
      <c r="E74" s="126">
        <v>210</v>
      </c>
      <c r="F74" s="126"/>
      <c r="G74" s="72"/>
      <c r="H74" s="72"/>
      <c r="I74" s="125">
        <f t="shared" si="3"/>
        <v>210</v>
      </c>
      <c r="J74" s="91">
        <v>210</v>
      </c>
      <c r="K74" s="91">
        <f t="shared" si="5"/>
        <v>210</v>
      </c>
      <c r="L74" s="125">
        <f t="shared" si="4"/>
        <v>0</v>
      </c>
      <c r="M74" s="190"/>
      <c r="N74" s="190"/>
      <c r="O74" s="190"/>
      <c r="P74" s="186"/>
      <c r="Q74" s="190"/>
      <c r="R74" s="190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229"/>
      <c r="AO74" s="229"/>
      <c r="AP74" s="229"/>
      <c r="AQ74" s="229"/>
      <c r="AR74" s="229"/>
      <c r="AS74" s="229"/>
      <c r="AT74" s="229"/>
      <c r="AU74" s="229"/>
      <c r="AV74" s="229"/>
      <c r="AW74" s="229"/>
      <c r="AY74" s="125">
        <v>210</v>
      </c>
      <c r="AZ74" s="125">
        <v>0</v>
      </c>
    </row>
    <row r="75" spans="1:68">
      <c r="A75" s="47" t="s">
        <v>36</v>
      </c>
      <c r="B75" s="51" t="s">
        <v>48</v>
      </c>
      <c r="C75" s="208" t="s">
        <v>432</v>
      </c>
      <c r="D75" s="6"/>
      <c r="E75" s="126">
        <v>80</v>
      </c>
      <c r="F75" s="126"/>
      <c r="G75" s="72"/>
      <c r="H75" s="72"/>
      <c r="I75" s="125">
        <f t="shared" si="3"/>
        <v>80</v>
      </c>
      <c r="J75" s="91">
        <v>55</v>
      </c>
      <c r="K75" s="91">
        <f t="shared" si="5"/>
        <v>47</v>
      </c>
      <c r="L75" s="125">
        <f t="shared" si="4"/>
        <v>25</v>
      </c>
      <c r="M75" s="190"/>
      <c r="N75" s="190"/>
      <c r="O75" s="190"/>
      <c r="P75" s="186"/>
      <c r="Q75" s="190"/>
      <c r="R75" s="190"/>
      <c r="S75" s="91"/>
      <c r="T75" s="91"/>
      <c r="U75" s="91">
        <v>10</v>
      </c>
      <c r="V75" s="91"/>
      <c r="W75" s="91"/>
      <c r="X75" s="91"/>
      <c r="Y75" s="91">
        <v>5</v>
      </c>
      <c r="Z75" s="91">
        <v>2</v>
      </c>
      <c r="AA75" s="91">
        <v>10</v>
      </c>
      <c r="AB75" s="91">
        <v>10</v>
      </c>
      <c r="AC75" s="91"/>
      <c r="AD75" s="91"/>
      <c r="AE75" s="91">
        <v>10</v>
      </c>
      <c r="AF75" s="91"/>
      <c r="AG75" s="91"/>
      <c r="AH75" s="91"/>
      <c r="AI75" s="91"/>
      <c r="AJ75" s="91"/>
      <c r="AK75" s="91"/>
      <c r="AL75" s="91"/>
      <c r="AM75" s="91"/>
      <c r="AN75" s="229"/>
      <c r="AO75" s="229"/>
      <c r="AP75" s="229">
        <v>1</v>
      </c>
      <c r="AQ75" s="229">
        <v>2</v>
      </c>
      <c r="AR75" s="229">
        <v>1</v>
      </c>
      <c r="AS75" s="229"/>
      <c r="AT75" s="229"/>
      <c r="AU75" s="229"/>
      <c r="AV75" s="229"/>
      <c r="AW75" s="229"/>
      <c r="AY75" s="125">
        <v>29</v>
      </c>
      <c r="AZ75" s="125">
        <v>26</v>
      </c>
      <c r="BB75" s="242">
        <v>3</v>
      </c>
      <c r="BC75" s="243">
        <v>5</v>
      </c>
    </row>
    <row r="76" spans="1:68">
      <c r="A76" s="47" t="s">
        <v>36</v>
      </c>
      <c r="B76" s="195" t="s">
        <v>49</v>
      </c>
      <c r="C76" s="208" t="s">
        <v>428</v>
      </c>
      <c r="D76" s="6"/>
      <c r="E76" s="126">
        <v>50</v>
      </c>
      <c r="F76" s="126"/>
      <c r="G76" s="72">
        <v>7</v>
      </c>
      <c r="H76" s="72"/>
      <c r="I76" s="125">
        <f t="shared" si="3"/>
        <v>57</v>
      </c>
      <c r="J76" s="91">
        <v>26</v>
      </c>
      <c r="K76" s="91">
        <f t="shared" si="5"/>
        <v>20</v>
      </c>
      <c r="L76" s="125">
        <f t="shared" si="4"/>
        <v>31</v>
      </c>
      <c r="M76" s="190"/>
      <c r="N76" s="190"/>
      <c r="O76" s="190"/>
      <c r="P76" s="186"/>
      <c r="Q76" s="190"/>
      <c r="R76" s="190">
        <v>20</v>
      </c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>
        <v>3</v>
      </c>
      <c r="AG76" s="91"/>
      <c r="AH76" s="91"/>
      <c r="AI76" s="91"/>
      <c r="AJ76" s="91"/>
      <c r="AK76" s="91">
        <v>2</v>
      </c>
      <c r="AL76" s="91"/>
      <c r="AM76" s="91"/>
      <c r="AN76" s="229"/>
      <c r="AO76" s="229"/>
      <c r="AP76" s="229"/>
      <c r="AQ76" s="229"/>
      <c r="AR76" s="229"/>
      <c r="AS76" s="229"/>
      <c r="AT76" s="229"/>
      <c r="AU76" s="229"/>
      <c r="AV76" s="229"/>
      <c r="AW76" s="229"/>
      <c r="AY76" s="125">
        <v>32</v>
      </c>
      <c r="AZ76" s="196">
        <v>-6</v>
      </c>
      <c r="BB76" s="242">
        <v>3</v>
      </c>
      <c r="BC76" s="243">
        <v>3</v>
      </c>
    </row>
    <row r="77" spans="1:68">
      <c r="A77" s="59"/>
      <c r="B77" s="49" t="s">
        <v>98</v>
      </c>
      <c r="C77" s="213"/>
      <c r="D77" s="151"/>
      <c r="E77" s="153"/>
      <c r="F77" s="153"/>
      <c r="G77" s="105"/>
      <c r="H77" s="105"/>
      <c r="I77" s="125">
        <f t="shared" si="3"/>
        <v>0</v>
      </c>
      <c r="J77" s="105"/>
      <c r="K77" s="91">
        <f t="shared" si="5"/>
        <v>0</v>
      </c>
      <c r="L77" s="125">
        <f t="shared" si="4"/>
        <v>0</v>
      </c>
      <c r="M77" s="190"/>
      <c r="N77" s="190"/>
      <c r="O77" s="190"/>
      <c r="P77" s="194"/>
      <c r="Q77" s="125"/>
      <c r="R77" s="12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Y77" s="125">
        <v>0</v>
      </c>
      <c r="AZ77" s="125">
        <v>0</v>
      </c>
    </row>
    <row r="78" spans="1:68">
      <c r="A78" s="1" t="s">
        <v>5</v>
      </c>
      <c r="B78" s="51" t="s">
        <v>383</v>
      </c>
      <c r="C78" s="208" t="s">
        <v>433</v>
      </c>
      <c r="D78" s="6"/>
      <c r="E78" s="126"/>
      <c r="F78" s="126"/>
      <c r="G78" s="72">
        <v>28</v>
      </c>
      <c r="H78" s="72">
        <v>3</v>
      </c>
      <c r="I78" s="125">
        <f t="shared" si="3"/>
        <v>31</v>
      </c>
      <c r="J78" s="80">
        <v>52</v>
      </c>
      <c r="K78" s="91">
        <f t="shared" si="5"/>
        <v>48</v>
      </c>
      <c r="L78" s="125">
        <f t="shared" si="4"/>
        <v>-21</v>
      </c>
      <c r="M78" s="190"/>
      <c r="N78" s="190"/>
      <c r="O78" s="190"/>
      <c r="P78" s="186"/>
      <c r="Q78" s="190"/>
      <c r="R78" s="190"/>
      <c r="S78" s="80"/>
      <c r="T78" s="80"/>
      <c r="U78" s="80"/>
      <c r="V78" s="80"/>
      <c r="W78" s="80"/>
      <c r="X78" s="80">
        <v>1</v>
      </c>
      <c r="Y78" s="80">
        <v>2</v>
      </c>
      <c r="Z78" s="80">
        <v>1</v>
      </c>
      <c r="AA78" s="80">
        <v>2</v>
      </c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Y78" s="125">
        <v>25</v>
      </c>
      <c r="AZ78" s="125">
        <v>2</v>
      </c>
      <c r="BB78" s="242">
        <v>2</v>
      </c>
      <c r="BC78" s="243">
        <v>2</v>
      </c>
      <c r="BL78" s="247">
        <v>1</v>
      </c>
      <c r="BM78" s="257">
        <v>1</v>
      </c>
    </row>
    <row r="79" spans="1:68">
      <c r="A79" s="1" t="s">
        <v>5</v>
      </c>
      <c r="B79" s="51" t="s">
        <v>137</v>
      </c>
      <c r="C79" s="208" t="s">
        <v>433</v>
      </c>
      <c r="D79" s="6"/>
      <c r="E79" s="126"/>
      <c r="F79" s="126"/>
      <c r="G79" s="72">
        <v>9</v>
      </c>
      <c r="H79" s="72"/>
      <c r="I79" s="125">
        <f t="shared" si="3"/>
        <v>9</v>
      </c>
      <c r="J79" s="80">
        <v>9</v>
      </c>
      <c r="K79" s="91">
        <f t="shared" si="5"/>
        <v>8</v>
      </c>
      <c r="L79" s="125">
        <f t="shared" si="4"/>
        <v>0</v>
      </c>
      <c r="M79" s="190"/>
      <c r="N79" s="190"/>
      <c r="O79" s="190"/>
      <c r="P79" s="186"/>
      <c r="Q79" s="190"/>
      <c r="R79" s="19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Y79" s="125">
        <v>9</v>
      </c>
      <c r="AZ79" s="125">
        <v>0</v>
      </c>
      <c r="BC79" s="243">
        <v>1</v>
      </c>
    </row>
    <row r="80" spans="1:68">
      <c r="A80" s="1" t="s">
        <v>5</v>
      </c>
      <c r="B80" s="51" t="s">
        <v>138</v>
      </c>
      <c r="C80" s="208" t="s">
        <v>433</v>
      </c>
      <c r="D80" s="6"/>
      <c r="E80" s="126"/>
      <c r="F80" s="126"/>
      <c r="G80" s="72">
        <v>22</v>
      </c>
      <c r="H80" s="72"/>
      <c r="I80" s="125">
        <f t="shared" si="3"/>
        <v>22</v>
      </c>
      <c r="J80" s="80">
        <v>43</v>
      </c>
      <c r="K80" s="91">
        <f t="shared" si="5"/>
        <v>42</v>
      </c>
      <c r="L80" s="125">
        <f t="shared" si="4"/>
        <v>-21</v>
      </c>
      <c r="M80" s="190"/>
      <c r="N80" s="190"/>
      <c r="O80" s="190"/>
      <c r="P80" s="186"/>
      <c r="Q80" s="190"/>
      <c r="R80" s="190"/>
      <c r="S80" s="80"/>
      <c r="T80" s="80"/>
      <c r="U80" s="80"/>
      <c r="V80" s="80"/>
      <c r="W80" s="80"/>
      <c r="X80" s="80"/>
      <c r="Y80" s="80">
        <v>3</v>
      </c>
      <c r="Z80" s="80"/>
      <c r="AA80" s="80">
        <v>2</v>
      </c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Y80" s="125">
        <v>17</v>
      </c>
      <c r="AZ80" s="125">
        <v>1</v>
      </c>
      <c r="BB80" s="242">
        <v>1</v>
      </c>
    </row>
    <row r="81" spans="1:68">
      <c r="A81" s="1" t="s">
        <v>5</v>
      </c>
      <c r="B81" s="56" t="s">
        <v>114</v>
      </c>
      <c r="C81" s="215"/>
      <c r="D81" s="6"/>
      <c r="E81" s="126"/>
      <c r="F81" s="126"/>
      <c r="G81" s="72"/>
      <c r="H81" s="72"/>
      <c r="I81" s="125">
        <f t="shared" si="3"/>
        <v>0</v>
      </c>
      <c r="J81" s="79" t="s">
        <v>103</v>
      </c>
      <c r="K81" s="91">
        <f t="shared" si="5"/>
        <v>0</v>
      </c>
      <c r="L81" s="125">
        <f t="shared" si="4"/>
        <v>0</v>
      </c>
      <c r="M81" s="190"/>
      <c r="N81" s="190"/>
      <c r="O81" s="190"/>
      <c r="P81" s="186"/>
      <c r="Q81" s="190"/>
      <c r="R81" s="190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  <c r="AY81" s="125">
        <v>0</v>
      </c>
      <c r="AZ81" s="125">
        <v>0</v>
      </c>
    </row>
    <row r="82" spans="1:68">
      <c r="A82" s="1" t="s">
        <v>5</v>
      </c>
      <c r="B82" s="51" t="s">
        <v>16</v>
      </c>
      <c r="C82" s="208" t="s">
        <v>434</v>
      </c>
      <c r="D82" s="6"/>
      <c r="E82" s="126"/>
      <c r="F82" s="126">
        <v>20</v>
      </c>
      <c r="G82" s="72">
        <v>1</v>
      </c>
      <c r="H82" s="72"/>
      <c r="I82" s="125">
        <f t="shared" si="3"/>
        <v>21</v>
      </c>
      <c r="J82" s="80">
        <v>21</v>
      </c>
      <c r="K82" s="91">
        <f t="shared" si="5"/>
        <v>19</v>
      </c>
      <c r="L82" s="125">
        <f t="shared" si="4"/>
        <v>0</v>
      </c>
      <c r="M82" s="190"/>
      <c r="N82" s="190"/>
      <c r="O82" s="190"/>
      <c r="P82" s="186"/>
      <c r="Q82" s="190"/>
      <c r="R82" s="19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Y82" s="125">
        <v>21</v>
      </c>
      <c r="AZ82" s="125">
        <v>0</v>
      </c>
      <c r="BC82" s="243">
        <v>2</v>
      </c>
      <c r="BI82" s="242">
        <v>3</v>
      </c>
      <c r="BL82" s="247">
        <v>2</v>
      </c>
      <c r="BM82" s="257">
        <v>1</v>
      </c>
      <c r="BN82" s="247">
        <v>1</v>
      </c>
      <c r="BP82" s="249">
        <v>3</v>
      </c>
    </row>
    <row r="83" spans="1:68">
      <c r="A83" s="1" t="s">
        <v>5</v>
      </c>
      <c r="B83" s="51" t="s">
        <v>95</v>
      </c>
      <c r="C83" s="208" t="s">
        <v>434</v>
      </c>
      <c r="D83" s="6"/>
      <c r="E83" s="126"/>
      <c r="F83" s="126"/>
      <c r="G83" s="72">
        <v>41</v>
      </c>
      <c r="H83" s="72"/>
      <c r="I83" s="125">
        <f t="shared" si="3"/>
        <v>41</v>
      </c>
      <c r="J83" s="80">
        <v>41</v>
      </c>
      <c r="K83" s="91">
        <f t="shared" si="5"/>
        <v>41</v>
      </c>
      <c r="L83" s="125">
        <f t="shared" si="4"/>
        <v>0</v>
      </c>
      <c r="M83" s="190"/>
      <c r="N83" s="190"/>
      <c r="O83" s="190"/>
      <c r="P83" s="186"/>
      <c r="Q83" s="190"/>
      <c r="R83" s="19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Y83" s="125">
        <v>41</v>
      </c>
      <c r="AZ83" s="125">
        <v>0</v>
      </c>
      <c r="BO83" s="249">
        <v>1</v>
      </c>
    </row>
    <row r="84" spans="1:68">
      <c r="A84" s="1" t="s">
        <v>5</v>
      </c>
      <c r="B84" s="52" t="s">
        <v>13</v>
      </c>
      <c r="C84" s="214"/>
      <c r="D84" s="6"/>
      <c r="E84" s="126"/>
      <c r="F84" s="126"/>
      <c r="G84" s="72"/>
      <c r="H84" s="72"/>
      <c r="I84" s="125">
        <f t="shared" si="3"/>
        <v>0</v>
      </c>
      <c r="J84" s="80">
        <v>0</v>
      </c>
      <c r="K84" s="91">
        <f t="shared" si="5"/>
        <v>0</v>
      </c>
      <c r="L84" s="125">
        <f t="shared" si="4"/>
        <v>0</v>
      </c>
      <c r="M84" s="190"/>
      <c r="N84" s="190"/>
      <c r="O84" s="190"/>
      <c r="P84" s="186"/>
      <c r="Q84" s="190"/>
      <c r="R84" s="19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Y84" s="125">
        <v>0</v>
      </c>
      <c r="AZ84" s="125">
        <v>0</v>
      </c>
    </row>
    <row r="85" spans="1:68">
      <c r="A85" s="1" t="s">
        <v>5</v>
      </c>
      <c r="B85" s="51" t="s">
        <v>96</v>
      </c>
      <c r="C85" s="208" t="s">
        <v>434</v>
      </c>
      <c r="D85" s="6"/>
      <c r="E85" s="126"/>
      <c r="F85" s="126"/>
      <c r="G85" s="72">
        <v>2</v>
      </c>
      <c r="H85" s="72"/>
      <c r="I85" s="125">
        <f t="shared" si="3"/>
        <v>2</v>
      </c>
      <c r="J85" s="80">
        <v>2</v>
      </c>
      <c r="K85" s="91">
        <f t="shared" si="5"/>
        <v>2</v>
      </c>
      <c r="L85" s="125">
        <f t="shared" si="4"/>
        <v>0</v>
      </c>
      <c r="M85" s="190"/>
      <c r="N85" s="190"/>
      <c r="O85" s="190"/>
      <c r="P85" s="186"/>
      <c r="Q85" s="190"/>
      <c r="R85" s="19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Y85" s="125">
        <v>2</v>
      </c>
      <c r="AZ85" s="125">
        <v>0</v>
      </c>
    </row>
    <row r="86" spans="1:68">
      <c r="A86" s="1" t="s">
        <v>5</v>
      </c>
      <c r="B86" s="51" t="s">
        <v>12</v>
      </c>
      <c r="C86" s="208" t="s">
        <v>435</v>
      </c>
      <c r="D86" s="6"/>
      <c r="E86" s="126"/>
      <c r="F86" s="126"/>
      <c r="G86" s="72">
        <v>8</v>
      </c>
      <c r="H86" s="72"/>
      <c r="I86" s="125">
        <f t="shared" si="3"/>
        <v>8</v>
      </c>
      <c r="J86" s="80">
        <v>8</v>
      </c>
      <c r="K86" s="91">
        <f t="shared" si="5"/>
        <v>8</v>
      </c>
      <c r="L86" s="125">
        <f t="shared" si="4"/>
        <v>0</v>
      </c>
      <c r="M86" s="190"/>
      <c r="N86" s="190"/>
      <c r="O86" s="190"/>
      <c r="P86" s="186"/>
      <c r="Q86" s="190"/>
      <c r="R86" s="19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Y86" s="125">
        <v>8</v>
      </c>
      <c r="AZ86" s="125">
        <v>0</v>
      </c>
    </row>
    <row r="87" spans="1:68">
      <c r="A87" s="1" t="s">
        <v>5</v>
      </c>
      <c r="B87" s="51" t="s">
        <v>313</v>
      </c>
      <c r="C87" s="208" t="s">
        <v>434</v>
      </c>
      <c r="D87" s="6"/>
      <c r="E87" s="126"/>
      <c r="F87" s="126"/>
      <c r="G87" s="72">
        <v>12</v>
      </c>
      <c r="H87" s="72"/>
      <c r="I87" s="125">
        <f t="shared" si="3"/>
        <v>12</v>
      </c>
      <c r="J87" s="91">
        <v>12</v>
      </c>
      <c r="K87" s="91">
        <f t="shared" si="5"/>
        <v>12</v>
      </c>
      <c r="L87" s="125">
        <f t="shared" si="4"/>
        <v>0</v>
      </c>
      <c r="M87" s="190"/>
      <c r="N87" s="190"/>
      <c r="O87" s="190"/>
      <c r="P87" s="186"/>
      <c r="Q87" s="190"/>
      <c r="R87" s="190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229"/>
      <c r="AO87" s="229"/>
      <c r="AP87" s="229"/>
      <c r="AQ87" s="229"/>
      <c r="AR87" s="229"/>
      <c r="AS87" s="229"/>
      <c r="AT87" s="229"/>
      <c r="AU87" s="229"/>
      <c r="AV87" s="229"/>
      <c r="AW87" s="229"/>
      <c r="AY87" s="125">
        <v>12</v>
      </c>
      <c r="AZ87" s="125">
        <v>0</v>
      </c>
    </row>
    <row r="88" spans="1:68">
      <c r="A88" s="1" t="s">
        <v>5</v>
      </c>
      <c r="B88" s="51" t="s">
        <v>314</v>
      </c>
      <c r="C88" s="208" t="s">
        <v>434</v>
      </c>
      <c r="D88" s="6"/>
      <c r="E88" s="126"/>
      <c r="F88" s="126"/>
      <c r="G88" s="72">
        <v>4</v>
      </c>
      <c r="H88" s="72"/>
      <c r="I88" s="125">
        <f t="shared" si="3"/>
        <v>4</v>
      </c>
      <c r="J88" s="80">
        <v>4</v>
      </c>
      <c r="K88" s="91">
        <f t="shared" si="5"/>
        <v>4</v>
      </c>
      <c r="L88" s="125">
        <f t="shared" si="4"/>
        <v>0</v>
      </c>
      <c r="M88" s="190"/>
      <c r="N88" s="190"/>
      <c r="O88" s="190"/>
      <c r="P88" s="186"/>
      <c r="Q88" s="190"/>
      <c r="R88" s="19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Y88" s="125">
        <v>4</v>
      </c>
      <c r="AZ88" s="125">
        <v>0</v>
      </c>
    </row>
    <row r="89" spans="1:68">
      <c r="A89" s="1" t="s">
        <v>5</v>
      </c>
      <c r="B89" s="51" t="s">
        <v>100</v>
      </c>
      <c r="C89" s="208" t="s">
        <v>436</v>
      </c>
      <c r="D89" s="6"/>
      <c r="E89" s="126"/>
      <c r="F89" s="126"/>
      <c r="G89" s="72">
        <v>3</v>
      </c>
      <c r="H89" s="72"/>
      <c r="I89" s="125">
        <f t="shared" si="3"/>
        <v>3</v>
      </c>
      <c r="J89" s="80">
        <v>3</v>
      </c>
      <c r="K89" s="91">
        <f t="shared" si="5"/>
        <v>3</v>
      </c>
      <c r="L89" s="125">
        <f t="shared" si="4"/>
        <v>0</v>
      </c>
      <c r="M89" s="190"/>
      <c r="N89" s="190"/>
      <c r="O89" s="190"/>
      <c r="P89" s="186"/>
      <c r="Q89" s="190"/>
      <c r="R89" s="19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0"/>
      <c r="AY89" s="125">
        <v>3</v>
      </c>
      <c r="AZ89" s="125">
        <v>0</v>
      </c>
    </row>
    <row r="90" spans="1:68">
      <c r="A90" s="1" t="s">
        <v>5</v>
      </c>
      <c r="B90" s="51" t="s">
        <v>101</v>
      </c>
      <c r="C90" s="208" t="s">
        <v>436</v>
      </c>
      <c r="D90" s="6"/>
      <c r="E90" s="126"/>
      <c r="F90" s="126"/>
      <c r="G90" s="72">
        <v>19</v>
      </c>
      <c r="H90" s="72"/>
      <c r="I90" s="125">
        <f t="shared" si="3"/>
        <v>19</v>
      </c>
      <c r="J90" s="80">
        <v>19</v>
      </c>
      <c r="K90" s="91">
        <f t="shared" si="5"/>
        <v>19</v>
      </c>
      <c r="L90" s="125">
        <f t="shared" si="4"/>
        <v>0</v>
      </c>
      <c r="M90" s="190"/>
      <c r="N90" s="190"/>
      <c r="O90" s="190"/>
      <c r="P90" s="186"/>
      <c r="Q90" s="190"/>
      <c r="R90" s="19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Y90" s="125">
        <v>19</v>
      </c>
      <c r="AZ90" s="125">
        <v>0</v>
      </c>
    </row>
    <row r="91" spans="1:68">
      <c r="A91" s="1" t="s">
        <v>5</v>
      </c>
      <c r="B91" s="54" t="s">
        <v>315</v>
      </c>
      <c r="C91" s="209" t="s">
        <v>436</v>
      </c>
      <c r="D91" s="6"/>
      <c r="E91" s="126"/>
      <c r="F91" s="126"/>
      <c r="G91" s="72">
        <v>9</v>
      </c>
      <c r="H91" s="72"/>
      <c r="I91" s="125">
        <f t="shared" si="3"/>
        <v>9</v>
      </c>
      <c r="J91" s="91">
        <v>9</v>
      </c>
      <c r="K91" s="91">
        <f t="shared" si="5"/>
        <v>9</v>
      </c>
      <c r="L91" s="125">
        <f t="shared" si="4"/>
        <v>0</v>
      </c>
      <c r="M91" s="190"/>
      <c r="N91" s="190"/>
      <c r="O91" s="190"/>
      <c r="P91" s="186"/>
      <c r="Q91" s="190"/>
      <c r="R91" s="190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229"/>
      <c r="AO91" s="229"/>
      <c r="AP91" s="229"/>
      <c r="AQ91" s="229"/>
      <c r="AR91" s="229"/>
      <c r="AS91" s="229"/>
      <c r="AT91" s="229"/>
      <c r="AU91" s="229"/>
      <c r="AV91" s="229"/>
      <c r="AW91" s="229"/>
      <c r="AY91" s="125">
        <v>9</v>
      </c>
      <c r="AZ91" s="125">
        <v>0</v>
      </c>
    </row>
    <row r="92" spans="1:68">
      <c r="A92" s="1" t="s">
        <v>5</v>
      </c>
      <c r="B92" s="54" t="s">
        <v>78</v>
      </c>
      <c r="C92" s="209" t="s">
        <v>439</v>
      </c>
      <c r="D92" s="6"/>
      <c r="E92" s="126"/>
      <c r="F92" s="126"/>
      <c r="G92" s="72">
        <v>53</v>
      </c>
      <c r="H92" s="72"/>
      <c r="I92" s="125">
        <f t="shared" si="3"/>
        <v>53</v>
      </c>
      <c r="J92" s="91">
        <v>53</v>
      </c>
      <c r="K92" s="91">
        <f t="shared" si="5"/>
        <v>53</v>
      </c>
      <c r="L92" s="125">
        <f t="shared" si="4"/>
        <v>0</v>
      </c>
      <c r="M92" s="190"/>
      <c r="N92" s="190"/>
      <c r="O92" s="190"/>
      <c r="P92" s="186"/>
      <c r="Q92" s="190"/>
      <c r="R92" s="190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229"/>
      <c r="AO92" s="229"/>
      <c r="AP92" s="229"/>
      <c r="AQ92" s="229"/>
      <c r="AR92" s="229"/>
      <c r="AS92" s="229"/>
      <c r="AT92" s="229"/>
      <c r="AU92" s="229"/>
      <c r="AV92" s="229"/>
      <c r="AW92" s="229"/>
      <c r="AY92" s="125">
        <v>53</v>
      </c>
      <c r="AZ92" s="125">
        <v>0</v>
      </c>
    </row>
    <row r="93" spans="1:68">
      <c r="A93" s="1" t="s">
        <v>5</v>
      </c>
      <c r="B93" s="56" t="s">
        <v>26</v>
      </c>
      <c r="C93" s="215"/>
      <c r="D93" s="6"/>
      <c r="E93" s="126"/>
      <c r="F93" s="126"/>
      <c r="G93" s="72"/>
      <c r="H93" s="72"/>
      <c r="I93" s="125">
        <f t="shared" si="3"/>
        <v>0</v>
      </c>
      <c r="J93" s="79" t="s">
        <v>103</v>
      </c>
      <c r="K93" s="91">
        <f t="shared" si="5"/>
        <v>0</v>
      </c>
      <c r="L93" s="125">
        <f t="shared" si="4"/>
        <v>0</v>
      </c>
      <c r="M93" s="190"/>
      <c r="N93" s="190"/>
      <c r="O93" s="190"/>
      <c r="P93" s="186"/>
      <c r="Q93" s="190"/>
      <c r="R93" s="190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  <c r="AY93" s="125">
        <v>0</v>
      </c>
      <c r="AZ93" s="125">
        <v>0</v>
      </c>
    </row>
    <row r="94" spans="1:68">
      <c r="A94" s="1" t="s">
        <v>5</v>
      </c>
      <c r="B94" s="54" t="s">
        <v>102</v>
      </c>
      <c r="C94" s="209" t="s">
        <v>439</v>
      </c>
      <c r="D94" s="6"/>
      <c r="E94" s="126"/>
      <c r="F94" s="126"/>
      <c r="G94" s="72">
        <v>1</v>
      </c>
      <c r="H94" s="72"/>
      <c r="I94" s="125">
        <f t="shared" si="3"/>
        <v>1</v>
      </c>
      <c r="J94" s="79">
        <v>1</v>
      </c>
      <c r="K94" s="91">
        <f t="shared" si="5"/>
        <v>1</v>
      </c>
      <c r="L94" s="125">
        <f t="shared" si="4"/>
        <v>0</v>
      </c>
      <c r="M94" s="190"/>
      <c r="N94" s="190"/>
      <c r="O94" s="190"/>
      <c r="P94" s="186"/>
      <c r="Q94" s="190"/>
      <c r="R94" s="190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  <c r="AY94" s="125">
        <v>1</v>
      </c>
      <c r="AZ94" s="125">
        <v>0</v>
      </c>
    </row>
    <row r="95" spans="1:68">
      <c r="A95" s="1" t="s">
        <v>5</v>
      </c>
      <c r="B95" s="54" t="s">
        <v>25</v>
      </c>
      <c r="C95" s="209" t="s">
        <v>435</v>
      </c>
      <c r="D95" s="6"/>
      <c r="E95" s="126"/>
      <c r="F95" s="126"/>
      <c r="G95" s="72">
        <v>6</v>
      </c>
      <c r="H95" s="72"/>
      <c r="I95" s="125">
        <f t="shared" si="3"/>
        <v>6</v>
      </c>
      <c r="J95" s="91">
        <v>6</v>
      </c>
      <c r="K95" s="91">
        <f t="shared" si="5"/>
        <v>6</v>
      </c>
      <c r="L95" s="125">
        <f t="shared" si="4"/>
        <v>0</v>
      </c>
      <c r="M95" s="190"/>
      <c r="N95" s="190"/>
      <c r="O95" s="190"/>
      <c r="P95" s="186"/>
      <c r="Q95" s="190"/>
      <c r="R95" s="190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229"/>
      <c r="AO95" s="229"/>
      <c r="AP95" s="229"/>
      <c r="AQ95" s="229"/>
      <c r="AR95" s="229"/>
      <c r="AS95" s="229"/>
      <c r="AT95" s="229"/>
      <c r="AU95" s="229"/>
      <c r="AV95" s="229"/>
      <c r="AW95" s="229"/>
      <c r="AY95" s="125">
        <v>6</v>
      </c>
      <c r="AZ95" s="125">
        <v>0</v>
      </c>
    </row>
    <row r="96" spans="1:68">
      <c r="A96" s="1" t="s">
        <v>5</v>
      </c>
      <c r="B96" s="56" t="s">
        <v>24</v>
      </c>
      <c r="C96" s="215"/>
      <c r="D96" s="6"/>
      <c r="E96" s="126"/>
      <c r="F96" s="126"/>
      <c r="G96" s="72"/>
      <c r="H96" s="72"/>
      <c r="I96" s="125">
        <f t="shared" si="3"/>
        <v>0</v>
      </c>
      <c r="J96" s="79" t="s">
        <v>103</v>
      </c>
      <c r="K96" s="91">
        <f t="shared" si="5"/>
        <v>0</v>
      </c>
      <c r="L96" s="125">
        <f t="shared" si="4"/>
        <v>0</v>
      </c>
      <c r="M96" s="190"/>
      <c r="N96" s="190"/>
      <c r="O96" s="190"/>
      <c r="P96" s="186"/>
      <c r="Q96" s="190"/>
      <c r="R96" s="190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  <c r="AY96" s="125">
        <v>0</v>
      </c>
      <c r="AZ96" s="125">
        <v>0</v>
      </c>
    </row>
    <row r="97" spans="1:64">
      <c r="A97" s="1" t="s">
        <v>5</v>
      </c>
      <c r="B97" s="54" t="s">
        <v>106</v>
      </c>
      <c r="C97" s="209" t="s">
        <v>435</v>
      </c>
      <c r="D97" s="6"/>
      <c r="E97" s="126"/>
      <c r="F97" s="126"/>
      <c r="G97" s="72">
        <v>10</v>
      </c>
      <c r="H97" s="72"/>
      <c r="I97" s="125">
        <f t="shared" si="3"/>
        <v>10</v>
      </c>
      <c r="J97" s="91">
        <v>10</v>
      </c>
      <c r="K97" s="91">
        <f t="shared" si="5"/>
        <v>10</v>
      </c>
      <c r="L97" s="125">
        <f t="shared" si="4"/>
        <v>0</v>
      </c>
      <c r="M97" s="190"/>
      <c r="N97" s="190"/>
      <c r="O97" s="190"/>
      <c r="P97" s="186"/>
      <c r="Q97" s="190"/>
      <c r="R97" s="190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229"/>
      <c r="AO97" s="229"/>
      <c r="AP97" s="229"/>
      <c r="AQ97" s="229"/>
      <c r="AR97" s="229"/>
      <c r="AS97" s="229"/>
      <c r="AT97" s="229"/>
      <c r="AU97" s="229"/>
      <c r="AV97" s="229"/>
      <c r="AW97" s="229"/>
      <c r="AY97" s="125">
        <v>10</v>
      </c>
      <c r="AZ97" s="125">
        <v>0</v>
      </c>
    </row>
    <row r="98" spans="1:64">
      <c r="A98" s="1" t="s">
        <v>5</v>
      </c>
      <c r="B98" s="54" t="s">
        <v>107</v>
      </c>
      <c r="C98" s="209" t="s">
        <v>435</v>
      </c>
      <c r="D98" s="6"/>
      <c r="E98" s="126"/>
      <c r="F98" s="126"/>
      <c r="G98" s="72">
        <v>6</v>
      </c>
      <c r="H98" s="72"/>
      <c r="I98" s="125">
        <f t="shared" si="3"/>
        <v>6</v>
      </c>
      <c r="J98" s="91">
        <v>6</v>
      </c>
      <c r="K98" s="91">
        <f t="shared" si="5"/>
        <v>6</v>
      </c>
      <c r="L98" s="125">
        <f t="shared" si="4"/>
        <v>0</v>
      </c>
      <c r="M98" s="190"/>
      <c r="N98" s="190"/>
      <c r="O98" s="190"/>
      <c r="P98" s="186"/>
      <c r="Q98" s="190"/>
      <c r="R98" s="190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229"/>
      <c r="AO98" s="229"/>
      <c r="AP98" s="229"/>
      <c r="AQ98" s="229"/>
      <c r="AR98" s="229"/>
      <c r="AS98" s="229"/>
      <c r="AT98" s="229"/>
      <c r="AU98" s="229"/>
      <c r="AV98" s="229"/>
      <c r="AW98" s="229"/>
      <c r="AY98" s="125">
        <v>6</v>
      </c>
      <c r="AZ98" s="125">
        <v>0</v>
      </c>
    </row>
    <row r="99" spans="1:64">
      <c r="A99" s="1" t="s">
        <v>5</v>
      </c>
      <c r="B99" s="56" t="s">
        <v>6</v>
      </c>
      <c r="C99" s="215"/>
      <c r="D99" s="6"/>
      <c r="E99" s="126"/>
      <c r="F99" s="126"/>
      <c r="G99" s="72"/>
      <c r="H99" s="72"/>
      <c r="I99" s="125">
        <f t="shared" si="3"/>
        <v>0</v>
      </c>
      <c r="J99" s="79" t="s">
        <v>103</v>
      </c>
      <c r="K99" s="91">
        <f t="shared" si="5"/>
        <v>0</v>
      </c>
      <c r="L99" s="125">
        <f t="shared" si="4"/>
        <v>0</v>
      </c>
      <c r="M99" s="190"/>
      <c r="N99" s="190"/>
      <c r="O99" s="190"/>
      <c r="P99" s="186"/>
      <c r="Q99" s="190"/>
      <c r="R99" s="190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  <c r="AY99" s="125">
        <v>0</v>
      </c>
      <c r="AZ99" s="125">
        <v>0</v>
      </c>
    </row>
    <row r="100" spans="1:64">
      <c r="A100" s="1" t="s">
        <v>5</v>
      </c>
      <c r="B100" s="54" t="s">
        <v>115</v>
      </c>
      <c r="C100" s="209" t="s">
        <v>439</v>
      </c>
      <c r="D100" s="6"/>
      <c r="E100" s="126"/>
      <c r="F100" s="126"/>
      <c r="G100" s="72">
        <v>2</v>
      </c>
      <c r="H100" s="72"/>
      <c r="I100" s="125">
        <f t="shared" si="3"/>
        <v>2</v>
      </c>
      <c r="J100" s="91">
        <v>2</v>
      </c>
      <c r="K100" s="91">
        <f t="shared" si="5"/>
        <v>2</v>
      </c>
      <c r="L100" s="125">
        <f t="shared" si="4"/>
        <v>0</v>
      </c>
      <c r="M100" s="190"/>
      <c r="N100" s="190"/>
      <c r="O100" s="190"/>
      <c r="P100" s="186"/>
      <c r="Q100" s="190"/>
      <c r="R100" s="190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229"/>
      <c r="AO100" s="229"/>
      <c r="AP100" s="229"/>
      <c r="AQ100" s="229"/>
      <c r="AR100" s="229"/>
      <c r="AS100" s="229"/>
      <c r="AT100" s="229"/>
      <c r="AU100" s="229"/>
      <c r="AV100" s="229"/>
      <c r="AW100" s="229"/>
      <c r="AY100" s="125">
        <v>2</v>
      </c>
      <c r="AZ100" s="125">
        <v>0</v>
      </c>
    </row>
    <row r="101" spans="1:64">
      <c r="A101" s="1" t="s">
        <v>5</v>
      </c>
      <c r="B101" s="54" t="s">
        <v>108</v>
      </c>
      <c r="C101" s="209" t="s">
        <v>439</v>
      </c>
      <c r="D101" s="6"/>
      <c r="E101" s="126"/>
      <c r="F101" s="126"/>
      <c r="G101" s="72">
        <v>3</v>
      </c>
      <c r="H101" s="72"/>
      <c r="I101" s="125">
        <f t="shared" si="3"/>
        <v>3</v>
      </c>
      <c r="J101" s="91">
        <v>3</v>
      </c>
      <c r="K101" s="91">
        <f t="shared" si="5"/>
        <v>3</v>
      </c>
      <c r="L101" s="125">
        <f t="shared" si="4"/>
        <v>0</v>
      </c>
      <c r="M101" s="190"/>
      <c r="N101" s="190"/>
      <c r="O101" s="190"/>
      <c r="P101" s="186"/>
      <c r="Q101" s="190"/>
      <c r="R101" s="190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29"/>
      <c r="AY101" s="125">
        <v>3</v>
      </c>
      <c r="AZ101" s="125">
        <v>0</v>
      </c>
    </row>
    <row r="102" spans="1:64">
      <c r="A102" s="1" t="s">
        <v>5</v>
      </c>
      <c r="B102" s="54" t="s">
        <v>7</v>
      </c>
      <c r="C102" s="209" t="s">
        <v>439</v>
      </c>
      <c r="D102" s="6"/>
      <c r="E102" s="126"/>
      <c r="F102" s="126"/>
      <c r="G102" s="72">
        <v>17</v>
      </c>
      <c r="H102" s="72"/>
      <c r="I102" s="125">
        <f t="shared" si="3"/>
        <v>17</v>
      </c>
      <c r="J102" s="91">
        <v>17</v>
      </c>
      <c r="K102" s="91">
        <f t="shared" si="5"/>
        <v>17</v>
      </c>
      <c r="L102" s="125">
        <f t="shared" si="4"/>
        <v>0</v>
      </c>
      <c r="M102" s="190"/>
      <c r="N102" s="190"/>
      <c r="O102" s="190"/>
      <c r="P102" s="186"/>
      <c r="Q102" s="190"/>
      <c r="R102" s="190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29"/>
      <c r="AY102" s="125">
        <v>17</v>
      </c>
      <c r="AZ102" s="125">
        <v>0</v>
      </c>
    </row>
    <row r="103" spans="1:64">
      <c r="A103" s="1" t="s">
        <v>5</v>
      </c>
      <c r="B103" s="54" t="s">
        <v>111</v>
      </c>
      <c r="C103" s="209" t="s">
        <v>439</v>
      </c>
      <c r="D103" s="6"/>
      <c r="E103" s="126"/>
      <c r="F103" s="126"/>
      <c r="G103" s="72">
        <v>4</v>
      </c>
      <c r="H103" s="72"/>
      <c r="I103" s="125">
        <f t="shared" si="3"/>
        <v>4</v>
      </c>
      <c r="J103" s="91">
        <v>4</v>
      </c>
      <c r="K103" s="91">
        <f t="shared" si="5"/>
        <v>4</v>
      </c>
      <c r="L103" s="125">
        <f t="shared" si="4"/>
        <v>0</v>
      </c>
      <c r="M103" s="190"/>
      <c r="N103" s="190"/>
      <c r="O103" s="190"/>
      <c r="P103" s="186"/>
      <c r="Q103" s="190"/>
      <c r="R103" s="190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29"/>
      <c r="AY103" s="125">
        <v>4</v>
      </c>
      <c r="AZ103" s="125">
        <v>0</v>
      </c>
    </row>
    <row r="104" spans="1:64">
      <c r="A104" s="1" t="s">
        <v>5</v>
      </c>
      <c r="B104" s="54" t="s">
        <v>112</v>
      </c>
      <c r="C104" s="209" t="s">
        <v>439</v>
      </c>
      <c r="D104" s="6"/>
      <c r="E104" s="126"/>
      <c r="F104" s="126"/>
      <c r="G104" s="72">
        <v>5</v>
      </c>
      <c r="H104" s="72"/>
      <c r="I104" s="125">
        <f t="shared" si="3"/>
        <v>5</v>
      </c>
      <c r="J104" s="91">
        <v>5</v>
      </c>
      <c r="K104" s="91">
        <f t="shared" si="5"/>
        <v>5</v>
      </c>
      <c r="L104" s="125">
        <f t="shared" si="4"/>
        <v>0</v>
      </c>
      <c r="M104" s="190"/>
      <c r="N104" s="190"/>
      <c r="O104" s="190"/>
      <c r="P104" s="186"/>
      <c r="Q104" s="190"/>
      <c r="R104" s="190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29"/>
      <c r="AY104" s="125">
        <v>5</v>
      </c>
      <c r="AZ104" s="125">
        <v>0</v>
      </c>
    </row>
    <row r="105" spans="1:64">
      <c r="A105" s="1" t="s">
        <v>5</v>
      </c>
      <c r="B105" s="56" t="s">
        <v>22</v>
      </c>
      <c r="C105" s="215"/>
      <c r="D105" s="6"/>
      <c r="E105" s="126"/>
      <c r="F105" s="126"/>
      <c r="G105" s="72"/>
      <c r="H105" s="72"/>
      <c r="I105" s="125">
        <f t="shared" si="3"/>
        <v>0</v>
      </c>
      <c r="J105" s="79" t="s">
        <v>103</v>
      </c>
      <c r="K105" s="91">
        <f t="shared" si="5"/>
        <v>0</v>
      </c>
      <c r="L105" s="125">
        <f t="shared" si="4"/>
        <v>0</v>
      </c>
      <c r="M105" s="190"/>
      <c r="N105" s="190"/>
      <c r="O105" s="190"/>
      <c r="P105" s="186"/>
      <c r="Q105" s="190"/>
      <c r="R105" s="190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Y105" s="125">
        <v>0</v>
      </c>
      <c r="AZ105" s="125">
        <v>0</v>
      </c>
    </row>
    <row r="106" spans="1:64">
      <c r="A106" s="1" t="s">
        <v>5</v>
      </c>
      <c r="B106" s="56" t="s">
        <v>23</v>
      </c>
      <c r="C106" s="215"/>
      <c r="D106" s="6"/>
      <c r="E106" s="126"/>
      <c r="F106" s="126"/>
      <c r="G106" s="72"/>
      <c r="H106" s="72"/>
      <c r="I106" s="125">
        <f t="shared" si="3"/>
        <v>0</v>
      </c>
      <c r="J106" s="79" t="s">
        <v>103</v>
      </c>
      <c r="K106" s="91">
        <f t="shared" si="5"/>
        <v>0</v>
      </c>
      <c r="L106" s="125">
        <f t="shared" si="4"/>
        <v>0</v>
      </c>
      <c r="M106" s="190"/>
      <c r="N106" s="190"/>
      <c r="O106" s="190"/>
      <c r="P106" s="186"/>
      <c r="Q106" s="190"/>
      <c r="R106" s="190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  <c r="AY106" s="125">
        <v>0</v>
      </c>
      <c r="AZ106" s="125">
        <v>0</v>
      </c>
    </row>
    <row r="107" spans="1:64">
      <c r="A107" s="60" t="s">
        <v>5</v>
      </c>
      <c r="B107" s="56" t="s">
        <v>316</v>
      </c>
      <c r="C107" s="215"/>
      <c r="D107" s="63"/>
      <c r="E107" s="127"/>
      <c r="F107" s="127"/>
      <c r="G107" s="141"/>
      <c r="H107" s="141"/>
      <c r="I107" s="125">
        <f t="shared" si="3"/>
        <v>0</v>
      </c>
      <c r="J107" s="79" t="s">
        <v>103</v>
      </c>
      <c r="K107" s="91">
        <f t="shared" si="5"/>
        <v>0</v>
      </c>
      <c r="L107" s="125">
        <f t="shared" si="4"/>
        <v>0</v>
      </c>
      <c r="M107" s="190"/>
      <c r="N107" s="190"/>
      <c r="O107" s="190"/>
      <c r="P107" s="186"/>
      <c r="Q107" s="190"/>
      <c r="R107" s="190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  <c r="AX107" s="62"/>
      <c r="AY107" s="125">
        <v>0</v>
      </c>
      <c r="AZ107" s="125">
        <v>0</v>
      </c>
    </row>
    <row r="108" spans="1:64">
      <c r="A108" s="1" t="s">
        <v>5</v>
      </c>
      <c r="B108" s="54" t="s">
        <v>317</v>
      </c>
      <c r="C108" s="209" t="s">
        <v>435</v>
      </c>
      <c r="D108" s="6"/>
      <c r="E108" s="126"/>
      <c r="F108" s="126"/>
      <c r="G108" s="72">
        <v>2</v>
      </c>
      <c r="H108" s="72"/>
      <c r="I108" s="125">
        <f t="shared" si="3"/>
        <v>2</v>
      </c>
      <c r="J108" s="91">
        <v>2</v>
      </c>
      <c r="K108" s="91">
        <f t="shared" si="5"/>
        <v>2</v>
      </c>
      <c r="L108" s="125">
        <f t="shared" si="4"/>
        <v>0</v>
      </c>
      <c r="M108" s="190"/>
      <c r="N108" s="190"/>
      <c r="O108" s="190"/>
      <c r="P108" s="186"/>
      <c r="Q108" s="190"/>
      <c r="R108" s="190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29"/>
      <c r="AY108" s="125">
        <v>2</v>
      </c>
      <c r="AZ108" s="125">
        <v>0</v>
      </c>
    </row>
    <row r="109" spans="1:64">
      <c r="A109" s="1" t="s">
        <v>5</v>
      </c>
      <c r="B109" s="54" t="s">
        <v>318</v>
      </c>
      <c r="C109" s="209" t="s">
        <v>435</v>
      </c>
      <c r="D109" s="6"/>
      <c r="E109" s="126"/>
      <c r="F109" s="126"/>
      <c r="G109" s="72">
        <v>1</v>
      </c>
      <c r="H109" s="72"/>
      <c r="I109" s="125">
        <f t="shared" si="3"/>
        <v>1</v>
      </c>
      <c r="J109" s="91" t="s">
        <v>104</v>
      </c>
      <c r="K109" s="91">
        <f t="shared" si="5"/>
        <v>1</v>
      </c>
      <c r="L109" s="125">
        <f t="shared" si="4"/>
        <v>0</v>
      </c>
      <c r="M109" s="190"/>
      <c r="N109" s="190"/>
      <c r="O109" s="190"/>
      <c r="P109" s="186"/>
      <c r="Q109" s="190"/>
      <c r="R109" s="190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29"/>
      <c r="AY109" s="125">
        <v>1</v>
      </c>
      <c r="AZ109" s="125">
        <v>0</v>
      </c>
    </row>
    <row r="110" spans="1:64">
      <c r="A110" s="1" t="s">
        <v>5</v>
      </c>
      <c r="B110" s="54" t="s">
        <v>320</v>
      </c>
      <c r="C110" s="209" t="s">
        <v>440</v>
      </c>
      <c r="D110" s="6"/>
      <c r="E110" s="126"/>
      <c r="F110" s="126"/>
      <c r="G110" s="72">
        <v>5</v>
      </c>
      <c r="H110" s="72"/>
      <c r="I110" s="125">
        <f t="shared" si="3"/>
        <v>5</v>
      </c>
      <c r="J110" s="91">
        <v>5</v>
      </c>
      <c r="K110" s="91">
        <f t="shared" si="5"/>
        <v>5</v>
      </c>
      <c r="L110" s="125">
        <f t="shared" si="4"/>
        <v>0</v>
      </c>
      <c r="M110" s="190"/>
      <c r="N110" s="190"/>
      <c r="O110" s="190"/>
      <c r="P110" s="186"/>
      <c r="Q110" s="190"/>
      <c r="R110" s="190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29"/>
      <c r="AY110" s="125">
        <v>5</v>
      </c>
      <c r="AZ110" s="125">
        <v>0</v>
      </c>
      <c r="BL110" s="247">
        <v>2</v>
      </c>
    </row>
    <row r="111" spans="1:64">
      <c r="A111" s="1" t="s">
        <v>5</v>
      </c>
      <c r="B111" s="54" t="s">
        <v>479</v>
      </c>
      <c r="C111" s="209" t="s">
        <v>440</v>
      </c>
      <c r="D111" s="6"/>
      <c r="E111" s="126"/>
      <c r="F111" s="126"/>
      <c r="G111" s="72">
        <v>2</v>
      </c>
      <c r="H111" s="72"/>
      <c r="I111" s="125">
        <f t="shared" si="3"/>
        <v>2</v>
      </c>
      <c r="J111" s="91">
        <v>2</v>
      </c>
      <c r="K111" s="91">
        <f t="shared" si="5"/>
        <v>2</v>
      </c>
      <c r="L111" s="125">
        <f t="shared" si="4"/>
        <v>0</v>
      </c>
      <c r="M111" s="190"/>
      <c r="N111" s="190"/>
      <c r="O111" s="190"/>
      <c r="P111" s="186"/>
      <c r="Q111" s="190"/>
      <c r="R111" s="190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29"/>
      <c r="AY111" s="125">
        <v>2</v>
      </c>
      <c r="AZ111" s="125">
        <v>0</v>
      </c>
    </row>
    <row r="112" spans="1:64">
      <c r="A112" s="1" t="s">
        <v>5</v>
      </c>
      <c r="B112" s="54" t="s">
        <v>319</v>
      </c>
      <c r="C112" s="209" t="s">
        <v>440</v>
      </c>
      <c r="D112" s="6"/>
      <c r="E112" s="126"/>
      <c r="F112" s="126"/>
      <c r="G112" s="72">
        <v>27</v>
      </c>
      <c r="H112" s="72"/>
      <c r="I112" s="125">
        <f t="shared" si="3"/>
        <v>27</v>
      </c>
      <c r="J112" s="91">
        <v>27</v>
      </c>
      <c r="K112" s="91">
        <f t="shared" si="5"/>
        <v>27</v>
      </c>
      <c r="L112" s="125">
        <f t="shared" si="4"/>
        <v>0</v>
      </c>
      <c r="M112" s="190"/>
      <c r="N112" s="190"/>
      <c r="O112" s="190"/>
      <c r="P112" s="186"/>
      <c r="Q112" s="190"/>
      <c r="R112" s="190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29"/>
      <c r="AY112" s="125">
        <v>27</v>
      </c>
      <c r="AZ112" s="125">
        <v>0</v>
      </c>
    </row>
    <row r="113" spans="1:68">
      <c r="A113" s="1" t="s">
        <v>5</v>
      </c>
      <c r="B113" s="54" t="s">
        <v>478</v>
      </c>
      <c r="C113" s="209" t="s">
        <v>439</v>
      </c>
      <c r="D113" s="6"/>
      <c r="E113" s="126"/>
      <c r="F113" s="126"/>
      <c r="G113" s="72">
        <v>19</v>
      </c>
      <c r="H113" s="72"/>
      <c r="I113" s="125">
        <f>SUM(D113:H113)</f>
        <v>19</v>
      </c>
      <c r="J113" s="91">
        <v>19</v>
      </c>
      <c r="K113" s="91">
        <f t="shared" si="5"/>
        <v>19</v>
      </c>
      <c r="L113" s="125">
        <f t="shared" si="4"/>
        <v>0</v>
      </c>
      <c r="M113" s="190"/>
      <c r="N113" s="190"/>
      <c r="O113" s="190"/>
      <c r="P113" s="186"/>
      <c r="Q113" s="190"/>
      <c r="R113" s="190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29"/>
      <c r="AY113" s="125">
        <v>19</v>
      </c>
      <c r="AZ113" s="125">
        <v>0</v>
      </c>
    </row>
    <row r="114" spans="1:68">
      <c r="A114" s="1" t="s">
        <v>5</v>
      </c>
      <c r="B114" s="54" t="s">
        <v>321</v>
      </c>
      <c r="C114" s="209" t="s">
        <v>439</v>
      </c>
      <c r="D114" s="6"/>
      <c r="E114" s="126"/>
      <c r="F114" s="126"/>
      <c r="G114" s="72">
        <v>27</v>
      </c>
      <c r="H114" s="72"/>
      <c r="I114" s="125">
        <f t="shared" si="3"/>
        <v>27</v>
      </c>
      <c r="J114" s="91">
        <v>27</v>
      </c>
      <c r="K114" s="91">
        <f t="shared" si="5"/>
        <v>27</v>
      </c>
      <c r="L114" s="125">
        <f t="shared" si="4"/>
        <v>0</v>
      </c>
      <c r="M114" s="190"/>
      <c r="N114" s="190"/>
      <c r="O114" s="190"/>
      <c r="P114" s="186"/>
      <c r="Q114" s="190"/>
      <c r="R114" s="190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29"/>
      <c r="AY114" s="125">
        <v>27</v>
      </c>
      <c r="AZ114" s="125">
        <v>0</v>
      </c>
    </row>
    <row r="115" spans="1:68">
      <c r="A115" s="1" t="s">
        <v>5</v>
      </c>
      <c r="B115" s="54" t="s">
        <v>322</v>
      </c>
      <c r="C115" s="209" t="s">
        <v>440</v>
      </c>
      <c r="D115" s="6"/>
      <c r="E115" s="126"/>
      <c r="F115" s="126"/>
      <c r="G115" s="72">
        <v>10</v>
      </c>
      <c r="H115" s="72"/>
      <c r="I115" s="125">
        <f t="shared" si="3"/>
        <v>10</v>
      </c>
      <c r="J115" s="91">
        <v>10</v>
      </c>
      <c r="K115" s="91">
        <f t="shared" si="5"/>
        <v>9</v>
      </c>
      <c r="L115" s="125">
        <f t="shared" si="4"/>
        <v>0</v>
      </c>
      <c r="M115" s="190"/>
      <c r="N115" s="190"/>
      <c r="O115" s="190"/>
      <c r="P115" s="186"/>
      <c r="Q115" s="190"/>
      <c r="R115" s="190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229"/>
      <c r="AO115" s="229"/>
      <c r="AP115" s="229"/>
      <c r="AQ115" s="229"/>
      <c r="AR115" s="229"/>
      <c r="AS115" s="229"/>
      <c r="AT115" s="229"/>
      <c r="AU115" s="229"/>
      <c r="AV115" s="229">
        <v>1</v>
      </c>
      <c r="AW115" s="229"/>
      <c r="AY115" s="125">
        <v>9</v>
      </c>
      <c r="AZ115" s="125">
        <v>1</v>
      </c>
      <c r="BC115" s="243">
        <v>1</v>
      </c>
    </row>
    <row r="116" spans="1:68">
      <c r="A116" s="1" t="s">
        <v>5</v>
      </c>
      <c r="B116" s="54" t="s">
        <v>325</v>
      </c>
      <c r="C116" s="209" t="s">
        <v>439</v>
      </c>
      <c r="D116" s="6"/>
      <c r="E116" s="126"/>
      <c r="F116" s="126"/>
      <c r="G116" s="72">
        <v>38</v>
      </c>
      <c r="H116" s="72"/>
      <c r="I116" s="125">
        <f t="shared" si="3"/>
        <v>38</v>
      </c>
      <c r="J116" s="91" t="s">
        <v>118</v>
      </c>
      <c r="K116" s="91">
        <f t="shared" si="5"/>
        <v>38</v>
      </c>
      <c r="L116" s="125">
        <f t="shared" si="4"/>
        <v>0</v>
      </c>
      <c r="M116" s="190"/>
      <c r="N116" s="190"/>
      <c r="O116" s="190"/>
      <c r="P116" s="186"/>
      <c r="Q116" s="190"/>
      <c r="R116" s="190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29"/>
      <c r="AY116" s="125">
        <v>38</v>
      </c>
      <c r="AZ116" s="125">
        <v>0</v>
      </c>
    </row>
    <row r="117" spans="1:68">
      <c r="A117" s="1" t="s">
        <v>5</v>
      </c>
      <c r="B117" s="54" t="s">
        <v>477</v>
      </c>
      <c r="C117" s="209" t="s">
        <v>439</v>
      </c>
      <c r="D117" s="6"/>
      <c r="E117" s="126"/>
      <c r="F117" s="126"/>
      <c r="G117" s="72">
        <v>12</v>
      </c>
      <c r="H117" s="72"/>
      <c r="I117" s="125">
        <f t="shared" si="3"/>
        <v>12</v>
      </c>
      <c r="J117" s="91">
        <v>12</v>
      </c>
      <c r="K117" s="91">
        <f t="shared" si="5"/>
        <v>12</v>
      </c>
      <c r="L117" s="125">
        <f t="shared" si="4"/>
        <v>0</v>
      </c>
      <c r="M117" s="190"/>
      <c r="N117" s="190"/>
      <c r="O117" s="190"/>
      <c r="P117" s="186"/>
      <c r="Q117" s="190"/>
      <c r="R117" s="190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29"/>
      <c r="AY117" s="125">
        <v>12</v>
      </c>
      <c r="AZ117" s="125">
        <v>0</v>
      </c>
    </row>
    <row r="118" spans="1:68">
      <c r="A118" s="1" t="s">
        <v>5</v>
      </c>
      <c r="B118" s="54" t="s">
        <v>323</v>
      </c>
      <c r="C118" s="209" t="s">
        <v>439</v>
      </c>
      <c r="D118" s="6"/>
      <c r="E118" s="126"/>
      <c r="F118" s="126"/>
      <c r="G118" s="72">
        <v>10</v>
      </c>
      <c r="H118" s="72"/>
      <c r="I118" s="125">
        <f t="shared" si="3"/>
        <v>10</v>
      </c>
      <c r="J118" s="91">
        <v>10</v>
      </c>
      <c r="K118" s="91">
        <f t="shared" si="5"/>
        <v>10</v>
      </c>
      <c r="L118" s="125">
        <f t="shared" si="4"/>
        <v>0</v>
      </c>
      <c r="M118" s="190"/>
      <c r="N118" s="190"/>
      <c r="O118" s="190"/>
      <c r="P118" s="186"/>
      <c r="Q118" s="190"/>
      <c r="R118" s="190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29"/>
      <c r="AY118" s="125">
        <v>10</v>
      </c>
      <c r="AZ118" s="125">
        <v>0</v>
      </c>
    </row>
    <row r="119" spans="1:68">
      <c r="A119" s="1" t="s">
        <v>5</v>
      </c>
      <c r="B119" s="54" t="s">
        <v>485</v>
      </c>
      <c r="C119" s="209" t="s">
        <v>439</v>
      </c>
      <c r="D119" s="6"/>
      <c r="E119" s="126"/>
      <c r="F119" s="126"/>
      <c r="G119" s="72">
        <v>47</v>
      </c>
      <c r="H119" s="72"/>
      <c r="I119" s="125">
        <f t="shared" si="3"/>
        <v>47</v>
      </c>
      <c r="J119" s="91">
        <v>47</v>
      </c>
      <c r="K119" s="91">
        <f t="shared" si="5"/>
        <v>47</v>
      </c>
      <c r="L119" s="125">
        <f t="shared" si="4"/>
        <v>0</v>
      </c>
      <c r="M119" s="190"/>
      <c r="N119" s="190"/>
      <c r="O119" s="190"/>
      <c r="P119" s="186"/>
      <c r="Q119" s="190"/>
      <c r="R119" s="190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229"/>
      <c r="AO119" s="229"/>
      <c r="AP119" s="229">
        <v>1</v>
      </c>
      <c r="AQ119" s="229"/>
      <c r="AR119" s="229">
        <v>1</v>
      </c>
      <c r="AS119" s="229"/>
      <c r="AT119" s="229"/>
      <c r="AU119" s="229"/>
      <c r="AV119" s="229"/>
      <c r="AW119" s="229"/>
      <c r="AY119" s="125">
        <v>45</v>
      </c>
      <c r="AZ119" s="125">
        <v>2</v>
      </c>
    </row>
    <row r="120" spans="1:68">
      <c r="A120" s="1" t="s">
        <v>5</v>
      </c>
      <c r="B120" s="54" t="s">
        <v>324</v>
      </c>
      <c r="C120" s="209" t="s">
        <v>439</v>
      </c>
      <c r="D120" s="6"/>
      <c r="E120" s="126"/>
      <c r="F120" s="126"/>
      <c r="G120" s="72">
        <v>3</v>
      </c>
      <c r="H120" s="72"/>
      <c r="I120" s="125">
        <f t="shared" si="3"/>
        <v>3</v>
      </c>
      <c r="J120" s="91" t="s">
        <v>99</v>
      </c>
      <c r="K120" s="91">
        <f t="shared" si="5"/>
        <v>3</v>
      </c>
      <c r="L120" s="125">
        <f t="shared" si="4"/>
        <v>0</v>
      </c>
      <c r="M120" s="190"/>
      <c r="N120" s="190"/>
      <c r="O120" s="190"/>
      <c r="P120" s="186"/>
      <c r="Q120" s="190"/>
      <c r="R120" s="190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29"/>
      <c r="AY120" s="125">
        <v>3</v>
      </c>
      <c r="AZ120" s="125">
        <v>0</v>
      </c>
    </row>
    <row r="121" spans="1:68">
      <c r="A121" s="1" t="s">
        <v>5</v>
      </c>
      <c r="B121" s="54" t="s">
        <v>119</v>
      </c>
      <c r="C121" s="209" t="s">
        <v>441</v>
      </c>
      <c r="D121" s="6"/>
      <c r="E121" s="126"/>
      <c r="F121" s="126"/>
      <c r="G121" s="72">
        <v>141</v>
      </c>
      <c r="H121" s="72"/>
      <c r="I121" s="125">
        <f t="shared" si="3"/>
        <v>141</v>
      </c>
      <c r="J121" s="91" t="s">
        <v>129</v>
      </c>
      <c r="K121" s="91">
        <f t="shared" si="5"/>
        <v>141</v>
      </c>
      <c r="L121" s="125">
        <f t="shared" si="4"/>
        <v>0</v>
      </c>
      <c r="M121" s="190"/>
      <c r="N121" s="190"/>
      <c r="O121" s="190"/>
      <c r="P121" s="186"/>
      <c r="Q121" s="190"/>
      <c r="R121" s="190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29"/>
      <c r="AY121" s="125">
        <v>141</v>
      </c>
      <c r="AZ121" s="125">
        <v>0</v>
      </c>
      <c r="BP121" s="249">
        <v>1</v>
      </c>
    </row>
    <row r="122" spans="1:68">
      <c r="A122" s="1" t="s">
        <v>5</v>
      </c>
      <c r="B122" s="54" t="s">
        <v>120</v>
      </c>
      <c r="C122" s="209" t="s">
        <v>441</v>
      </c>
      <c r="D122" s="6"/>
      <c r="E122" s="126"/>
      <c r="F122" s="126"/>
      <c r="G122" s="72">
        <v>168</v>
      </c>
      <c r="H122" s="72"/>
      <c r="I122" s="125">
        <f t="shared" si="3"/>
        <v>168</v>
      </c>
      <c r="J122" s="91">
        <v>168</v>
      </c>
      <c r="K122" s="91">
        <f t="shared" si="5"/>
        <v>168</v>
      </c>
      <c r="L122" s="125">
        <f t="shared" si="4"/>
        <v>0</v>
      </c>
      <c r="M122" s="190"/>
      <c r="N122" s="190"/>
      <c r="O122" s="190"/>
      <c r="P122" s="186"/>
      <c r="Q122" s="190"/>
      <c r="R122" s="190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29"/>
      <c r="AY122" s="125">
        <v>168</v>
      </c>
      <c r="AZ122" s="125">
        <v>0</v>
      </c>
    </row>
    <row r="123" spans="1:68">
      <c r="A123" s="1" t="s">
        <v>5</v>
      </c>
      <c r="B123" s="56" t="s">
        <v>121</v>
      </c>
      <c r="C123" s="215"/>
      <c r="D123" s="6"/>
      <c r="E123" s="126"/>
      <c r="F123" s="126"/>
      <c r="G123" s="72"/>
      <c r="H123" s="72"/>
      <c r="I123" s="125">
        <f t="shared" si="3"/>
        <v>0</v>
      </c>
      <c r="J123" s="79" t="s">
        <v>103</v>
      </c>
      <c r="K123" s="91">
        <f t="shared" si="5"/>
        <v>0</v>
      </c>
      <c r="L123" s="125">
        <f t="shared" si="4"/>
        <v>0</v>
      </c>
      <c r="M123" s="190"/>
      <c r="N123" s="190"/>
      <c r="O123" s="190"/>
      <c r="P123" s="186"/>
      <c r="Q123" s="190"/>
      <c r="R123" s="190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  <c r="AY123" s="125">
        <v>0</v>
      </c>
      <c r="AZ123" s="125">
        <v>0</v>
      </c>
    </row>
    <row r="124" spans="1:68">
      <c r="A124" s="1" t="s">
        <v>5</v>
      </c>
      <c r="B124" s="54" t="s">
        <v>122</v>
      </c>
      <c r="C124" s="209" t="s">
        <v>441</v>
      </c>
      <c r="D124" s="6"/>
      <c r="E124" s="126"/>
      <c r="F124" s="126"/>
      <c r="G124" s="72">
        <v>31</v>
      </c>
      <c r="H124" s="72"/>
      <c r="I124" s="125">
        <f t="shared" si="3"/>
        <v>31</v>
      </c>
      <c r="J124" s="91" t="s">
        <v>130</v>
      </c>
      <c r="K124" s="91">
        <f t="shared" si="5"/>
        <v>31</v>
      </c>
      <c r="L124" s="125">
        <f t="shared" si="4"/>
        <v>0</v>
      </c>
      <c r="M124" s="190"/>
      <c r="N124" s="190"/>
      <c r="O124" s="190"/>
      <c r="P124" s="186"/>
      <c r="Q124" s="190"/>
      <c r="R124" s="190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29"/>
      <c r="AY124" s="125">
        <v>31</v>
      </c>
      <c r="AZ124" s="125">
        <v>0</v>
      </c>
    </row>
    <row r="125" spans="1:68">
      <c r="A125" s="1" t="s">
        <v>5</v>
      </c>
      <c r="B125" s="54" t="s">
        <v>123</v>
      </c>
      <c r="C125" s="209" t="s">
        <v>441</v>
      </c>
      <c r="D125" s="6"/>
      <c r="E125" s="126"/>
      <c r="F125" s="126"/>
      <c r="G125" s="72">
        <v>58</v>
      </c>
      <c r="H125" s="72"/>
      <c r="I125" s="125">
        <f t="shared" si="3"/>
        <v>58</v>
      </c>
      <c r="J125" s="91">
        <v>58</v>
      </c>
      <c r="K125" s="91">
        <f t="shared" si="5"/>
        <v>58</v>
      </c>
      <c r="L125" s="125">
        <f t="shared" si="4"/>
        <v>0</v>
      </c>
      <c r="M125" s="190"/>
      <c r="N125" s="190"/>
      <c r="O125" s="190"/>
      <c r="P125" s="186"/>
      <c r="Q125" s="190"/>
      <c r="R125" s="190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29"/>
      <c r="AY125" s="125">
        <v>58</v>
      </c>
      <c r="AZ125" s="125">
        <v>0</v>
      </c>
    </row>
    <row r="126" spans="1:68">
      <c r="A126" s="1" t="s">
        <v>5</v>
      </c>
      <c r="B126" s="54" t="s">
        <v>124</v>
      </c>
      <c r="C126" s="209" t="s">
        <v>441</v>
      </c>
      <c r="D126" s="6"/>
      <c r="E126" s="126"/>
      <c r="F126" s="126"/>
      <c r="G126" s="72">
        <v>65</v>
      </c>
      <c r="H126" s="72"/>
      <c r="I126" s="125">
        <f t="shared" si="3"/>
        <v>65</v>
      </c>
      <c r="J126" s="91" t="s">
        <v>131</v>
      </c>
      <c r="K126" s="91">
        <f t="shared" si="5"/>
        <v>65</v>
      </c>
      <c r="L126" s="125">
        <f t="shared" si="4"/>
        <v>0</v>
      </c>
      <c r="M126" s="190"/>
      <c r="N126" s="190"/>
      <c r="O126" s="190"/>
      <c r="P126" s="186"/>
      <c r="Q126" s="190"/>
      <c r="R126" s="190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29"/>
      <c r="AY126" s="125">
        <v>65</v>
      </c>
      <c r="AZ126" s="125">
        <v>0</v>
      </c>
    </row>
    <row r="127" spans="1:68">
      <c r="A127" s="1" t="s">
        <v>5</v>
      </c>
      <c r="B127" s="56" t="s">
        <v>125</v>
      </c>
      <c r="C127" s="215"/>
      <c r="D127" s="6"/>
      <c r="E127" s="126"/>
      <c r="F127" s="126"/>
      <c r="G127" s="72"/>
      <c r="H127" s="72"/>
      <c r="I127" s="125">
        <f t="shared" si="3"/>
        <v>0</v>
      </c>
      <c r="J127" s="79" t="s">
        <v>103</v>
      </c>
      <c r="K127" s="91">
        <f t="shared" si="5"/>
        <v>0</v>
      </c>
      <c r="L127" s="125">
        <f t="shared" si="4"/>
        <v>0</v>
      </c>
      <c r="M127" s="190"/>
      <c r="N127" s="190"/>
      <c r="O127" s="190"/>
      <c r="P127" s="186"/>
      <c r="Q127" s="190"/>
      <c r="R127" s="190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  <c r="AY127" s="125">
        <v>0</v>
      </c>
      <c r="AZ127" s="125">
        <v>0</v>
      </c>
    </row>
    <row r="128" spans="1:68">
      <c r="A128" s="1" t="s">
        <v>5</v>
      </c>
      <c r="B128" s="54" t="s">
        <v>126</v>
      </c>
      <c r="C128" s="209" t="s">
        <v>441</v>
      </c>
      <c r="D128" s="6"/>
      <c r="E128" s="126"/>
      <c r="F128" s="126"/>
      <c r="G128" s="72">
        <v>27</v>
      </c>
      <c r="H128" s="72"/>
      <c r="I128" s="125">
        <f t="shared" ref="I128:I190" si="6">SUM(D128:H128)</f>
        <v>27</v>
      </c>
      <c r="J128" s="91" t="s">
        <v>116</v>
      </c>
      <c r="K128" s="91">
        <f t="shared" si="5"/>
        <v>27</v>
      </c>
      <c r="L128" s="125">
        <f t="shared" si="4"/>
        <v>0</v>
      </c>
      <c r="M128" s="190"/>
      <c r="N128" s="190"/>
      <c r="O128" s="190"/>
      <c r="P128" s="186"/>
      <c r="Q128" s="190"/>
      <c r="R128" s="190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229"/>
      <c r="AO128" s="229"/>
      <c r="AP128" s="229"/>
      <c r="AQ128" s="229"/>
      <c r="AR128" s="229"/>
      <c r="AS128" s="229"/>
      <c r="AT128" s="229"/>
      <c r="AU128" s="229"/>
      <c r="AV128" s="229"/>
      <c r="AW128" s="229"/>
      <c r="AY128" s="125">
        <v>27</v>
      </c>
      <c r="AZ128" s="125">
        <v>0</v>
      </c>
    </row>
    <row r="129" spans="1:52">
      <c r="A129" s="1" t="s">
        <v>5</v>
      </c>
      <c r="B129" s="54" t="s">
        <v>127</v>
      </c>
      <c r="C129" s="209" t="s">
        <v>441</v>
      </c>
      <c r="D129" s="6"/>
      <c r="E129" s="126"/>
      <c r="F129" s="126"/>
      <c r="G129" s="72">
        <v>7</v>
      </c>
      <c r="H129" s="72"/>
      <c r="I129" s="125">
        <f t="shared" si="6"/>
        <v>7</v>
      </c>
      <c r="J129" s="91" t="s">
        <v>109</v>
      </c>
      <c r="K129" s="91">
        <f t="shared" si="5"/>
        <v>7</v>
      </c>
      <c r="L129" s="125">
        <f t="shared" si="4"/>
        <v>0</v>
      </c>
      <c r="M129" s="190"/>
      <c r="N129" s="190"/>
      <c r="O129" s="190"/>
      <c r="P129" s="186"/>
      <c r="Q129" s="190"/>
      <c r="R129" s="190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229"/>
      <c r="AO129" s="229"/>
      <c r="AP129" s="229"/>
      <c r="AQ129" s="229"/>
      <c r="AR129" s="229"/>
      <c r="AS129" s="229"/>
      <c r="AT129" s="229"/>
      <c r="AU129" s="229"/>
      <c r="AV129" s="229"/>
      <c r="AW129" s="229"/>
      <c r="AY129" s="125">
        <v>7</v>
      </c>
      <c r="AZ129" s="125">
        <v>0</v>
      </c>
    </row>
    <row r="130" spans="1:52">
      <c r="A130" s="1" t="s">
        <v>5</v>
      </c>
      <c r="B130" s="54" t="s">
        <v>128</v>
      </c>
      <c r="C130" s="209" t="s">
        <v>441</v>
      </c>
      <c r="D130" s="6"/>
      <c r="E130" s="126"/>
      <c r="F130" s="126"/>
      <c r="G130" s="72">
        <v>2</v>
      </c>
      <c r="H130" s="72"/>
      <c r="I130" s="125">
        <f t="shared" si="6"/>
        <v>2</v>
      </c>
      <c r="J130" s="91" t="s">
        <v>110</v>
      </c>
      <c r="K130" s="91">
        <f t="shared" si="5"/>
        <v>2</v>
      </c>
      <c r="L130" s="125">
        <f t="shared" ref="L130:L193" si="7">I130-J130</f>
        <v>0</v>
      </c>
      <c r="M130" s="190"/>
      <c r="N130" s="190"/>
      <c r="O130" s="190"/>
      <c r="P130" s="186"/>
      <c r="Q130" s="190"/>
      <c r="R130" s="190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229"/>
      <c r="AO130" s="229"/>
      <c r="AP130" s="229"/>
      <c r="AQ130" s="229"/>
      <c r="AR130" s="229"/>
      <c r="AS130" s="229"/>
      <c r="AT130" s="229"/>
      <c r="AU130" s="229"/>
      <c r="AV130" s="229"/>
      <c r="AW130" s="229"/>
      <c r="AY130" s="125">
        <v>2</v>
      </c>
      <c r="AZ130" s="125">
        <v>0</v>
      </c>
    </row>
    <row r="131" spans="1:52">
      <c r="A131" s="1" t="s">
        <v>5</v>
      </c>
      <c r="B131" s="56" t="s">
        <v>132</v>
      </c>
      <c r="C131" s="215"/>
      <c r="D131" s="6"/>
      <c r="E131" s="126"/>
      <c r="F131" s="126"/>
      <c r="G131" s="72"/>
      <c r="H131" s="72"/>
      <c r="I131" s="125">
        <f t="shared" si="6"/>
        <v>0</v>
      </c>
      <c r="J131" s="79" t="s">
        <v>103</v>
      </c>
      <c r="K131" s="91">
        <f t="shared" ref="K131:K194" si="8">J131 - SUM(BA131:BE131)</f>
        <v>0</v>
      </c>
      <c r="L131" s="125">
        <f t="shared" si="7"/>
        <v>0</v>
      </c>
      <c r="M131" s="190"/>
      <c r="N131" s="190"/>
      <c r="O131" s="190"/>
      <c r="P131" s="186"/>
      <c r="Q131" s="190"/>
      <c r="R131" s="190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  <c r="AY131" s="125">
        <v>0</v>
      </c>
      <c r="AZ131" s="125">
        <v>0</v>
      </c>
    </row>
    <row r="132" spans="1:52">
      <c r="A132" s="1" t="s">
        <v>5</v>
      </c>
      <c r="B132" s="54" t="s">
        <v>79</v>
      </c>
      <c r="C132" s="209" t="s">
        <v>442</v>
      </c>
      <c r="D132" s="6"/>
      <c r="E132" s="126"/>
      <c r="F132" s="126"/>
      <c r="G132" s="72">
        <v>40</v>
      </c>
      <c r="H132" s="72"/>
      <c r="I132" s="125">
        <f t="shared" si="6"/>
        <v>40</v>
      </c>
      <c r="J132" s="91">
        <v>40</v>
      </c>
      <c r="K132" s="91">
        <f t="shared" si="8"/>
        <v>40</v>
      </c>
      <c r="L132" s="125">
        <f t="shared" si="7"/>
        <v>0</v>
      </c>
      <c r="M132" s="190"/>
      <c r="N132" s="190"/>
      <c r="O132" s="190"/>
      <c r="P132" s="186"/>
      <c r="Q132" s="190"/>
      <c r="R132" s="190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229"/>
      <c r="AO132" s="229"/>
      <c r="AP132" s="229"/>
      <c r="AQ132" s="229"/>
      <c r="AR132" s="229"/>
      <c r="AS132" s="229"/>
      <c r="AT132" s="229"/>
      <c r="AU132" s="229"/>
      <c r="AV132" s="229"/>
      <c r="AW132" s="229"/>
      <c r="AY132" s="125">
        <v>40</v>
      </c>
      <c r="AZ132" s="125">
        <v>0</v>
      </c>
    </row>
    <row r="133" spans="1:52">
      <c r="A133" s="1" t="s">
        <v>5</v>
      </c>
      <c r="B133" s="54" t="s">
        <v>4</v>
      </c>
      <c r="C133" s="209" t="s">
        <v>442</v>
      </c>
      <c r="D133" s="6"/>
      <c r="E133" s="126"/>
      <c r="F133" s="126"/>
      <c r="G133" s="72">
        <v>18</v>
      </c>
      <c r="H133" s="72"/>
      <c r="I133" s="125">
        <f t="shared" si="6"/>
        <v>18</v>
      </c>
      <c r="J133" s="91">
        <v>18</v>
      </c>
      <c r="K133" s="91">
        <f t="shared" si="8"/>
        <v>18</v>
      </c>
      <c r="L133" s="125">
        <f t="shared" si="7"/>
        <v>0</v>
      </c>
      <c r="M133" s="190"/>
      <c r="N133" s="190">
        <v>1</v>
      </c>
      <c r="O133" s="190"/>
      <c r="P133" s="186"/>
      <c r="Q133" s="190"/>
      <c r="R133" s="190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229"/>
      <c r="AO133" s="229"/>
      <c r="AP133" s="229"/>
      <c r="AQ133" s="229"/>
      <c r="AR133" s="229"/>
      <c r="AS133" s="229"/>
      <c r="AT133" s="229"/>
      <c r="AU133" s="229"/>
      <c r="AV133" s="229"/>
      <c r="AW133" s="229"/>
      <c r="AY133" s="125">
        <v>17</v>
      </c>
      <c r="AZ133" s="125">
        <v>1</v>
      </c>
    </row>
    <row r="134" spans="1:52">
      <c r="A134" s="1" t="s">
        <v>5</v>
      </c>
      <c r="B134" s="56" t="s">
        <v>14</v>
      </c>
      <c r="C134" s="215"/>
      <c r="D134" s="6"/>
      <c r="E134" s="126"/>
      <c r="F134" s="126"/>
      <c r="G134" s="72"/>
      <c r="H134" s="72"/>
      <c r="I134" s="125">
        <f t="shared" si="6"/>
        <v>0</v>
      </c>
      <c r="J134" s="79" t="s">
        <v>103</v>
      </c>
      <c r="K134" s="91">
        <f t="shared" si="8"/>
        <v>0</v>
      </c>
      <c r="L134" s="125">
        <f t="shared" si="7"/>
        <v>0</v>
      </c>
      <c r="M134" s="190"/>
      <c r="N134" s="190"/>
      <c r="O134" s="190"/>
      <c r="P134" s="186"/>
      <c r="Q134" s="190"/>
      <c r="R134" s="190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Y134" s="125">
        <v>0</v>
      </c>
      <c r="AZ134" s="125">
        <v>0</v>
      </c>
    </row>
    <row r="135" spans="1:52">
      <c r="A135" s="1" t="s">
        <v>5</v>
      </c>
      <c r="B135" s="54" t="s">
        <v>15</v>
      </c>
      <c r="C135" s="209" t="s">
        <v>442</v>
      </c>
      <c r="D135" s="6"/>
      <c r="E135" s="126"/>
      <c r="F135" s="126"/>
      <c r="G135" s="72">
        <v>6</v>
      </c>
      <c r="H135" s="72"/>
      <c r="I135" s="125">
        <f t="shared" si="6"/>
        <v>6</v>
      </c>
      <c r="J135" s="91" t="s">
        <v>105</v>
      </c>
      <c r="K135" s="91">
        <f t="shared" si="8"/>
        <v>6</v>
      </c>
      <c r="L135" s="125">
        <f t="shared" si="7"/>
        <v>0</v>
      </c>
      <c r="M135" s="190"/>
      <c r="N135" s="190"/>
      <c r="O135" s="190"/>
      <c r="P135" s="186"/>
      <c r="Q135" s="190"/>
      <c r="R135" s="190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229"/>
      <c r="AO135" s="229"/>
      <c r="AP135" s="229"/>
      <c r="AQ135" s="229"/>
      <c r="AR135" s="229"/>
      <c r="AS135" s="229"/>
      <c r="AT135" s="229"/>
      <c r="AU135" s="229"/>
      <c r="AV135" s="229"/>
      <c r="AW135" s="229"/>
      <c r="AY135" s="125">
        <v>6</v>
      </c>
      <c r="AZ135" s="125">
        <v>0</v>
      </c>
    </row>
    <row r="136" spans="1:52">
      <c r="A136" s="1" t="s">
        <v>5</v>
      </c>
      <c r="B136" s="54" t="s">
        <v>133</v>
      </c>
      <c r="C136" s="209" t="s">
        <v>442</v>
      </c>
      <c r="D136" s="6"/>
      <c r="E136" s="126"/>
      <c r="F136" s="126"/>
      <c r="G136" s="72">
        <v>5</v>
      </c>
      <c r="H136" s="72"/>
      <c r="I136" s="125">
        <f t="shared" si="6"/>
        <v>5</v>
      </c>
      <c r="J136" s="91" t="s">
        <v>113</v>
      </c>
      <c r="K136" s="91">
        <f t="shared" si="8"/>
        <v>5</v>
      </c>
      <c r="L136" s="125">
        <f t="shared" si="7"/>
        <v>0</v>
      </c>
      <c r="M136" s="190"/>
      <c r="N136" s="190"/>
      <c r="O136" s="190"/>
      <c r="P136" s="186"/>
      <c r="Q136" s="190"/>
      <c r="R136" s="190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229"/>
      <c r="AO136" s="229"/>
      <c r="AP136" s="229"/>
      <c r="AQ136" s="229"/>
      <c r="AR136" s="229"/>
      <c r="AS136" s="229"/>
      <c r="AT136" s="229"/>
      <c r="AU136" s="229"/>
      <c r="AV136" s="229"/>
      <c r="AW136" s="229"/>
      <c r="AY136" s="125">
        <v>5</v>
      </c>
      <c r="AZ136" s="125">
        <v>0</v>
      </c>
    </row>
    <row r="137" spans="1:52">
      <c r="A137" s="1" t="s">
        <v>5</v>
      </c>
      <c r="B137" s="54" t="s">
        <v>134</v>
      </c>
      <c r="C137" s="209" t="s">
        <v>442</v>
      </c>
      <c r="D137" s="6"/>
      <c r="E137" s="126"/>
      <c r="F137" s="126"/>
      <c r="G137" s="72">
        <v>7</v>
      </c>
      <c r="H137" s="72"/>
      <c r="I137" s="125">
        <f t="shared" si="6"/>
        <v>7</v>
      </c>
      <c r="J137" s="91" t="s">
        <v>135</v>
      </c>
      <c r="K137" s="91">
        <f t="shared" si="8"/>
        <v>12</v>
      </c>
      <c r="L137" s="125">
        <f t="shared" si="7"/>
        <v>-5</v>
      </c>
      <c r="M137" s="190"/>
      <c r="N137" s="190"/>
      <c r="O137" s="190"/>
      <c r="P137" s="186"/>
      <c r="Q137" s="190"/>
      <c r="R137" s="190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229"/>
      <c r="AO137" s="229"/>
      <c r="AP137" s="229"/>
      <c r="AQ137" s="229"/>
      <c r="AR137" s="229"/>
      <c r="AS137" s="229"/>
      <c r="AT137" s="229"/>
      <c r="AU137" s="229"/>
      <c r="AV137" s="229"/>
      <c r="AW137" s="229"/>
      <c r="AY137" s="125">
        <v>7</v>
      </c>
      <c r="AZ137" s="125">
        <v>5</v>
      </c>
    </row>
    <row r="138" spans="1:52">
      <c r="A138" s="1" t="s">
        <v>5</v>
      </c>
      <c r="B138" s="54" t="s">
        <v>362</v>
      </c>
      <c r="C138" s="209" t="s">
        <v>439</v>
      </c>
      <c r="D138" s="6"/>
      <c r="E138" s="126"/>
      <c r="F138" s="126"/>
      <c r="G138" s="72">
        <v>50</v>
      </c>
      <c r="H138" s="72"/>
      <c r="I138" s="125">
        <f t="shared" si="6"/>
        <v>50</v>
      </c>
      <c r="J138" s="91" t="s">
        <v>136</v>
      </c>
      <c r="K138" s="91">
        <f t="shared" si="8"/>
        <v>50</v>
      </c>
      <c r="L138" s="125">
        <f t="shared" si="7"/>
        <v>0</v>
      </c>
      <c r="M138" s="190"/>
      <c r="N138" s="190"/>
      <c r="O138" s="190"/>
      <c r="P138" s="186"/>
      <c r="Q138" s="190"/>
      <c r="R138" s="190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229"/>
      <c r="AO138" s="229"/>
      <c r="AP138" s="229"/>
      <c r="AQ138" s="229"/>
      <c r="AR138" s="229"/>
      <c r="AS138" s="229"/>
      <c r="AT138" s="229"/>
      <c r="AU138" s="229"/>
      <c r="AV138" s="229"/>
      <c r="AW138" s="229"/>
      <c r="AY138" s="125">
        <v>50</v>
      </c>
      <c r="AZ138" s="125">
        <v>0</v>
      </c>
    </row>
    <row r="139" spans="1:52">
      <c r="A139" s="1" t="s">
        <v>5</v>
      </c>
      <c r="B139" s="54" t="s">
        <v>363</v>
      </c>
      <c r="C139" s="209" t="s">
        <v>439</v>
      </c>
      <c r="D139" s="6"/>
      <c r="E139" s="126"/>
      <c r="F139" s="126"/>
      <c r="G139" s="72">
        <v>25</v>
      </c>
      <c r="H139" s="72"/>
      <c r="I139" s="125">
        <f t="shared" si="6"/>
        <v>25</v>
      </c>
      <c r="J139" s="91" t="s">
        <v>117</v>
      </c>
      <c r="K139" s="91">
        <f t="shared" si="8"/>
        <v>25</v>
      </c>
      <c r="L139" s="125">
        <f t="shared" si="7"/>
        <v>0</v>
      </c>
      <c r="M139" s="190"/>
      <c r="N139" s="190"/>
      <c r="O139" s="190"/>
      <c r="P139" s="186"/>
      <c r="Q139" s="190"/>
      <c r="R139" s="190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229"/>
      <c r="AO139" s="229"/>
      <c r="AP139" s="229"/>
      <c r="AQ139" s="229"/>
      <c r="AR139" s="229"/>
      <c r="AS139" s="229"/>
      <c r="AT139" s="229"/>
      <c r="AU139" s="229"/>
      <c r="AV139" s="229"/>
      <c r="AW139" s="229"/>
      <c r="AY139" s="125">
        <v>25</v>
      </c>
      <c r="AZ139" s="125">
        <v>0</v>
      </c>
    </row>
    <row r="140" spans="1:52">
      <c r="A140" s="1" t="s">
        <v>5</v>
      </c>
      <c r="B140" s="54" t="s">
        <v>364</v>
      </c>
      <c r="C140" s="209" t="s">
        <v>434</v>
      </c>
      <c r="D140" s="6"/>
      <c r="E140" s="126"/>
      <c r="F140" s="126"/>
      <c r="G140" s="72">
        <v>1</v>
      </c>
      <c r="H140" s="72"/>
      <c r="I140" s="125">
        <f t="shared" si="6"/>
        <v>1</v>
      </c>
      <c r="J140" s="91">
        <v>1</v>
      </c>
      <c r="K140" s="91">
        <f t="shared" si="8"/>
        <v>1</v>
      </c>
      <c r="L140" s="125">
        <f t="shared" si="7"/>
        <v>0</v>
      </c>
      <c r="M140" s="190"/>
      <c r="N140" s="190"/>
      <c r="O140" s="190"/>
      <c r="P140" s="186"/>
      <c r="Q140" s="190"/>
      <c r="R140" s="190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  <c r="AY140" s="125">
        <v>1</v>
      </c>
      <c r="AZ140" s="125">
        <v>0</v>
      </c>
    </row>
    <row r="141" spans="1:52">
      <c r="A141" s="1" t="s">
        <v>5</v>
      </c>
      <c r="B141" s="54" t="s">
        <v>365</v>
      </c>
      <c r="C141" s="209" t="s">
        <v>434</v>
      </c>
      <c r="D141" s="6"/>
      <c r="E141" s="126"/>
      <c r="F141" s="126"/>
      <c r="G141" s="72">
        <v>7</v>
      </c>
      <c r="H141" s="72"/>
      <c r="I141" s="125">
        <f t="shared" si="6"/>
        <v>7</v>
      </c>
      <c r="J141" s="91" t="s">
        <v>109</v>
      </c>
      <c r="K141" s="91">
        <f t="shared" si="8"/>
        <v>7</v>
      </c>
      <c r="L141" s="125">
        <f t="shared" si="7"/>
        <v>0</v>
      </c>
      <c r="M141" s="190"/>
      <c r="N141" s="190"/>
      <c r="O141" s="190"/>
      <c r="P141" s="186"/>
      <c r="Q141" s="190"/>
      <c r="R141" s="190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229"/>
      <c r="AO141" s="229"/>
      <c r="AP141" s="229"/>
      <c r="AQ141" s="229"/>
      <c r="AR141" s="229"/>
      <c r="AS141" s="229"/>
      <c r="AT141" s="229"/>
      <c r="AU141" s="229"/>
      <c r="AV141" s="229"/>
      <c r="AW141" s="229"/>
      <c r="AY141" s="125">
        <v>7</v>
      </c>
      <c r="AZ141" s="125">
        <v>0</v>
      </c>
    </row>
    <row r="142" spans="1:52">
      <c r="A142" s="1" t="s">
        <v>5</v>
      </c>
      <c r="B142" s="54" t="s">
        <v>366</v>
      </c>
      <c r="C142" s="209" t="s">
        <v>434</v>
      </c>
      <c r="D142" s="6"/>
      <c r="E142" s="126"/>
      <c r="F142" s="126">
        <v>49</v>
      </c>
      <c r="G142" s="72"/>
      <c r="H142" s="72"/>
      <c r="I142" s="125">
        <f t="shared" si="6"/>
        <v>49</v>
      </c>
      <c r="J142" s="91">
        <v>49</v>
      </c>
      <c r="K142" s="91">
        <f t="shared" si="8"/>
        <v>49</v>
      </c>
      <c r="L142" s="125">
        <f t="shared" si="7"/>
        <v>0</v>
      </c>
      <c r="M142" s="190"/>
      <c r="N142" s="190"/>
      <c r="O142" s="190"/>
      <c r="P142" s="186"/>
      <c r="Q142" s="190"/>
      <c r="R142" s="190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229"/>
      <c r="AO142" s="229"/>
      <c r="AP142" s="229"/>
      <c r="AQ142" s="229"/>
      <c r="AR142" s="229"/>
      <c r="AS142" s="229"/>
      <c r="AT142" s="229"/>
      <c r="AU142" s="229"/>
      <c r="AV142" s="229"/>
      <c r="AW142" s="229"/>
      <c r="AY142" s="125">
        <v>49</v>
      </c>
      <c r="AZ142" s="125">
        <v>0</v>
      </c>
    </row>
    <row r="143" spans="1:52">
      <c r="A143" s="1" t="s">
        <v>5</v>
      </c>
      <c r="B143" s="54" t="s">
        <v>367</v>
      </c>
      <c r="C143" s="209" t="s">
        <v>434</v>
      </c>
      <c r="D143" s="6"/>
      <c r="E143" s="126"/>
      <c r="F143" s="126"/>
      <c r="G143" s="72">
        <v>13</v>
      </c>
      <c r="H143" s="72"/>
      <c r="I143" s="125">
        <f t="shared" si="6"/>
        <v>13</v>
      </c>
      <c r="J143" s="91">
        <v>13</v>
      </c>
      <c r="K143" s="91">
        <f t="shared" si="8"/>
        <v>13</v>
      </c>
      <c r="L143" s="125">
        <f t="shared" si="7"/>
        <v>0</v>
      </c>
      <c r="M143" s="190"/>
      <c r="N143" s="190"/>
      <c r="O143" s="190"/>
      <c r="P143" s="186"/>
      <c r="Q143" s="190"/>
      <c r="R143" s="190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229"/>
      <c r="AO143" s="229"/>
      <c r="AP143" s="229"/>
      <c r="AQ143" s="229"/>
      <c r="AR143" s="229"/>
      <c r="AS143" s="229"/>
      <c r="AT143" s="229"/>
      <c r="AU143" s="229"/>
      <c r="AV143" s="229"/>
      <c r="AW143" s="229"/>
      <c r="AY143" s="125">
        <v>13</v>
      </c>
      <c r="AZ143" s="125">
        <v>0</v>
      </c>
    </row>
    <row r="144" spans="1:52">
      <c r="A144" s="1" t="s">
        <v>5</v>
      </c>
      <c r="B144" s="54" t="s">
        <v>368</v>
      </c>
      <c r="C144" s="209" t="s">
        <v>434</v>
      </c>
      <c r="D144" s="6"/>
      <c r="E144" s="126"/>
      <c r="F144" s="126">
        <v>50</v>
      </c>
      <c r="G144" s="72">
        <v>4</v>
      </c>
      <c r="H144" s="72"/>
      <c r="I144" s="125">
        <f t="shared" si="6"/>
        <v>54</v>
      </c>
      <c r="J144" s="91">
        <v>54</v>
      </c>
      <c r="K144" s="91">
        <f t="shared" si="8"/>
        <v>54</v>
      </c>
      <c r="L144" s="125">
        <f t="shared" si="7"/>
        <v>0</v>
      </c>
      <c r="M144" s="190"/>
      <c r="N144" s="190"/>
      <c r="O144" s="190"/>
      <c r="P144" s="186"/>
      <c r="Q144" s="190"/>
      <c r="R144" s="190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229"/>
      <c r="AO144" s="229"/>
      <c r="AP144" s="229"/>
      <c r="AQ144" s="229"/>
      <c r="AR144" s="229"/>
      <c r="AS144" s="229"/>
      <c r="AT144" s="229"/>
      <c r="AU144" s="229"/>
      <c r="AV144" s="229"/>
      <c r="AW144" s="229"/>
      <c r="AY144" s="125">
        <v>54</v>
      </c>
      <c r="AZ144" s="125">
        <v>0</v>
      </c>
    </row>
    <row r="145" spans="1:66">
      <c r="A145" s="1" t="s">
        <v>5</v>
      </c>
      <c r="B145" s="54" t="s">
        <v>369</v>
      </c>
      <c r="C145" s="209" t="s">
        <v>434</v>
      </c>
      <c r="D145" s="6"/>
      <c r="E145" s="126"/>
      <c r="F145" s="126">
        <v>10</v>
      </c>
      <c r="G145" s="72">
        <v>13</v>
      </c>
      <c r="H145" s="72"/>
      <c r="I145" s="125">
        <f t="shared" si="6"/>
        <v>23</v>
      </c>
      <c r="J145" s="91">
        <v>20</v>
      </c>
      <c r="K145" s="91">
        <f t="shared" si="8"/>
        <v>19</v>
      </c>
      <c r="L145" s="125">
        <f t="shared" si="7"/>
        <v>3</v>
      </c>
      <c r="M145" s="190"/>
      <c r="N145" s="190"/>
      <c r="O145" s="190"/>
      <c r="P145" s="186"/>
      <c r="Q145" s="190"/>
      <c r="R145" s="190"/>
      <c r="S145" s="91"/>
      <c r="T145" s="91"/>
      <c r="U145" s="91"/>
      <c r="V145" s="91"/>
      <c r="W145" s="91"/>
      <c r="X145" s="91"/>
      <c r="Y145" s="91">
        <v>6</v>
      </c>
      <c r="Z145" s="91">
        <v>2</v>
      </c>
      <c r="AA145" s="91">
        <v>6</v>
      </c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229"/>
      <c r="AO145" s="229"/>
      <c r="AP145" s="229"/>
      <c r="AQ145" s="229"/>
      <c r="AR145" s="229"/>
      <c r="AS145" s="229"/>
      <c r="AT145" s="229"/>
      <c r="AU145" s="229"/>
      <c r="AV145" s="229"/>
      <c r="AW145" s="229"/>
      <c r="AY145" s="125">
        <v>9</v>
      </c>
      <c r="AZ145" s="125">
        <v>11</v>
      </c>
      <c r="BC145" s="243">
        <v>1</v>
      </c>
      <c r="BN145" s="247">
        <v>1</v>
      </c>
    </row>
    <row r="146" spans="1:66">
      <c r="A146" s="1" t="s">
        <v>5</v>
      </c>
      <c r="B146" s="54" t="s">
        <v>370</v>
      </c>
      <c r="C146" s="209" t="s">
        <v>434</v>
      </c>
      <c r="D146" s="6"/>
      <c r="E146" s="126"/>
      <c r="F146" s="126"/>
      <c r="G146" s="72">
        <v>2</v>
      </c>
      <c r="H146" s="72"/>
      <c r="I146" s="125">
        <f t="shared" si="6"/>
        <v>2</v>
      </c>
      <c r="J146" s="91" t="s">
        <v>110</v>
      </c>
      <c r="K146" s="91">
        <f t="shared" si="8"/>
        <v>2</v>
      </c>
      <c r="L146" s="125">
        <f t="shared" si="7"/>
        <v>0</v>
      </c>
      <c r="M146" s="190"/>
      <c r="N146" s="190"/>
      <c r="O146" s="190"/>
      <c r="P146" s="186"/>
      <c r="Q146" s="190"/>
      <c r="R146" s="190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229"/>
      <c r="AO146" s="229"/>
      <c r="AP146" s="229"/>
      <c r="AQ146" s="229"/>
      <c r="AR146" s="229"/>
      <c r="AS146" s="229"/>
      <c r="AT146" s="229"/>
      <c r="AU146" s="229"/>
      <c r="AV146" s="229"/>
      <c r="AW146" s="229"/>
      <c r="AY146" s="125">
        <v>2</v>
      </c>
      <c r="AZ146" s="125">
        <v>0</v>
      </c>
    </row>
    <row r="147" spans="1:66">
      <c r="A147" s="1" t="s">
        <v>5</v>
      </c>
      <c r="B147" s="56" t="s">
        <v>371</v>
      </c>
      <c r="C147" s="215"/>
      <c r="D147" s="6"/>
      <c r="E147" s="126"/>
      <c r="F147" s="126"/>
      <c r="G147" s="72"/>
      <c r="H147" s="72"/>
      <c r="I147" s="125">
        <f t="shared" si="6"/>
        <v>0</v>
      </c>
      <c r="J147" s="79" t="s">
        <v>103</v>
      </c>
      <c r="K147" s="91">
        <f t="shared" si="8"/>
        <v>0</v>
      </c>
      <c r="L147" s="125">
        <f t="shared" si="7"/>
        <v>0</v>
      </c>
      <c r="M147" s="190"/>
      <c r="N147" s="190"/>
      <c r="O147" s="190"/>
      <c r="P147" s="186"/>
      <c r="Q147" s="190"/>
      <c r="R147" s="190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232"/>
      <c r="AO147" s="232"/>
      <c r="AP147" s="232"/>
      <c r="AQ147" s="232"/>
      <c r="AR147" s="232"/>
      <c r="AS147" s="232"/>
      <c r="AT147" s="232"/>
      <c r="AU147" s="232"/>
      <c r="AV147" s="232"/>
      <c r="AW147" s="232"/>
      <c r="AY147" s="125">
        <v>0</v>
      </c>
      <c r="AZ147" s="125">
        <v>0</v>
      </c>
    </row>
    <row r="148" spans="1:66">
      <c r="A148" s="1" t="s">
        <v>5</v>
      </c>
      <c r="B148" s="54" t="s">
        <v>372</v>
      </c>
      <c r="C148" s="209" t="s">
        <v>435</v>
      </c>
      <c r="D148" s="6"/>
      <c r="E148" s="126"/>
      <c r="F148" s="126"/>
      <c r="G148" s="72">
        <v>7</v>
      </c>
      <c r="H148" s="72"/>
      <c r="I148" s="125">
        <f t="shared" si="6"/>
        <v>7</v>
      </c>
      <c r="J148" s="91" t="s">
        <v>109</v>
      </c>
      <c r="K148" s="91">
        <f t="shared" si="8"/>
        <v>7</v>
      </c>
      <c r="L148" s="125">
        <f t="shared" si="7"/>
        <v>0</v>
      </c>
      <c r="M148" s="190"/>
      <c r="N148" s="190"/>
      <c r="O148" s="190"/>
      <c r="P148" s="186"/>
      <c r="Q148" s="190"/>
      <c r="R148" s="190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229"/>
      <c r="AO148" s="229"/>
      <c r="AP148" s="229"/>
      <c r="AQ148" s="229"/>
      <c r="AR148" s="229"/>
      <c r="AS148" s="229"/>
      <c r="AT148" s="229"/>
      <c r="AU148" s="229"/>
      <c r="AV148" s="229"/>
      <c r="AW148" s="229"/>
      <c r="AY148" s="125">
        <v>7</v>
      </c>
      <c r="AZ148" s="125">
        <v>0</v>
      </c>
    </row>
    <row r="149" spans="1:66">
      <c r="A149" s="1" t="s">
        <v>5</v>
      </c>
      <c r="B149" s="54" t="s">
        <v>373</v>
      </c>
      <c r="C149" s="209" t="s">
        <v>435</v>
      </c>
      <c r="D149" s="6"/>
      <c r="E149" s="126"/>
      <c r="F149" s="126"/>
      <c r="G149" s="72">
        <v>7</v>
      </c>
      <c r="H149" s="72"/>
      <c r="I149" s="125">
        <f t="shared" si="6"/>
        <v>7</v>
      </c>
      <c r="J149" s="91" t="s">
        <v>109</v>
      </c>
      <c r="K149" s="91">
        <f t="shared" si="8"/>
        <v>7</v>
      </c>
      <c r="L149" s="125">
        <f t="shared" si="7"/>
        <v>0</v>
      </c>
      <c r="M149" s="190"/>
      <c r="N149" s="190"/>
      <c r="O149" s="190"/>
      <c r="P149" s="186"/>
      <c r="Q149" s="190"/>
      <c r="R149" s="190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229"/>
      <c r="AO149" s="229"/>
      <c r="AP149" s="229"/>
      <c r="AQ149" s="229"/>
      <c r="AR149" s="229"/>
      <c r="AS149" s="229"/>
      <c r="AT149" s="229">
        <v>1</v>
      </c>
      <c r="AU149" s="229"/>
      <c r="AV149" s="229"/>
      <c r="AW149" s="229"/>
      <c r="AY149" s="125">
        <v>6</v>
      </c>
      <c r="AZ149" s="125">
        <v>1</v>
      </c>
    </row>
    <row r="150" spans="1:66">
      <c r="A150" s="1" t="s">
        <v>5</v>
      </c>
      <c r="B150" s="54" t="s">
        <v>374</v>
      </c>
      <c r="C150" s="209" t="s">
        <v>435</v>
      </c>
      <c r="D150" s="6"/>
      <c r="E150" s="126"/>
      <c r="F150" s="126"/>
      <c r="G150" s="72">
        <v>16</v>
      </c>
      <c r="H150" s="72"/>
      <c r="I150" s="125">
        <f t="shared" si="6"/>
        <v>16</v>
      </c>
      <c r="J150" s="91">
        <v>16</v>
      </c>
      <c r="K150" s="91">
        <f t="shared" si="8"/>
        <v>16</v>
      </c>
      <c r="L150" s="125">
        <f t="shared" si="7"/>
        <v>0</v>
      </c>
      <c r="M150" s="190"/>
      <c r="N150" s="190"/>
      <c r="O150" s="190"/>
      <c r="P150" s="186"/>
      <c r="Q150" s="190"/>
      <c r="R150" s="190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229"/>
      <c r="AO150" s="229"/>
      <c r="AP150" s="229"/>
      <c r="AQ150" s="229"/>
      <c r="AR150" s="229"/>
      <c r="AS150" s="229"/>
      <c r="AT150" s="229"/>
      <c r="AU150" s="229"/>
      <c r="AV150" s="229"/>
      <c r="AW150" s="229"/>
      <c r="AY150" s="125">
        <v>16</v>
      </c>
      <c r="AZ150" s="125">
        <v>0</v>
      </c>
    </row>
    <row r="151" spans="1:66">
      <c r="A151" s="1" t="s">
        <v>5</v>
      </c>
      <c r="B151" s="54" t="s">
        <v>375</v>
      </c>
      <c r="C151" s="209" t="s">
        <v>435</v>
      </c>
      <c r="D151" s="6"/>
      <c r="E151" s="126"/>
      <c r="F151" s="126"/>
      <c r="G151" s="72">
        <v>7</v>
      </c>
      <c r="H151" s="72"/>
      <c r="I151" s="125">
        <f t="shared" si="6"/>
        <v>7</v>
      </c>
      <c r="J151" s="91" t="s">
        <v>109</v>
      </c>
      <c r="K151" s="91">
        <f t="shared" si="8"/>
        <v>7</v>
      </c>
      <c r="L151" s="125">
        <f t="shared" si="7"/>
        <v>0</v>
      </c>
      <c r="M151" s="190"/>
      <c r="N151" s="190"/>
      <c r="O151" s="190"/>
      <c r="P151" s="186"/>
      <c r="Q151" s="190"/>
      <c r="R151" s="190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229"/>
      <c r="AO151" s="229"/>
      <c r="AP151" s="229"/>
      <c r="AQ151" s="229"/>
      <c r="AR151" s="229"/>
      <c r="AS151" s="229"/>
      <c r="AT151" s="229"/>
      <c r="AU151" s="229"/>
      <c r="AV151" s="229"/>
      <c r="AW151" s="229"/>
      <c r="AY151" s="125">
        <v>7</v>
      </c>
      <c r="AZ151" s="125">
        <v>0</v>
      </c>
    </row>
    <row r="152" spans="1:66">
      <c r="A152" s="1" t="s">
        <v>5</v>
      </c>
      <c r="B152" s="54" t="s">
        <v>376</v>
      </c>
      <c r="C152" s="209" t="s">
        <v>435</v>
      </c>
      <c r="D152" s="6"/>
      <c r="E152" s="126"/>
      <c r="F152" s="126"/>
      <c r="G152" s="72">
        <v>23</v>
      </c>
      <c r="H152" s="72"/>
      <c r="I152" s="125">
        <f t="shared" si="6"/>
        <v>23</v>
      </c>
      <c r="J152" s="91" t="s">
        <v>139</v>
      </c>
      <c r="K152" s="91">
        <f t="shared" si="8"/>
        <v>13</v>
      </c>
      <c r="L152" s="125">
        <f t="shared" si="7"/>
        <v>10</v>
      </c>
      <c r="M152" s="190"/>
      <c r="N152" s="190"/>
      <c r="O152" s="190"/>
      <c r="P152" s="186"/>
      <c r="Q152" s="190"/>
      <c r="R152" s="190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229"/>
      <c r="AO152" s="229"/>
      <c r="AP152" s="229"/>
      <c r="AQ152" s="229"/>
      <c r="AR152" s="229"/>
      <c r="AS152" s="229"/>
      <c r="AT152" s="229"/>
      <c r="AU152" s="229"/>
      <c r="AV152" s="229"/>
      <c r="AW152" s="229"/>
      <c r="AY152" s="125">
        <v>23</v>
      </c>
      <c r="AZ152" s="125">
        <v>-10</v>
      </c>
    </row>
    <row r="153" spans="1:66">
      <c r="A153" s="1" t="s">
        <v>5</v>
      </c>
      <c r="B153" s="54" t="s">
        <v>377</v>
      </c>
      <c r="C153" s="209" t="s">
        <v>435</v>
      </c>
      <c r="D153" s="6"/>
      <c r="E153" s="126"/>
      <c r="F153" s="126"/>
      <c r="G153" s="72">
        <v>13</v>
      </c>
      <c r="H153" s="72"/>
      <c r="I153" s="125">
        <f t="shared" si="6"/>
        <v>13</v>
      </c>
      <c r="J153" s="91">
        <v>13</v>
      </c>
      <c r="K153" s="91">
        <f t="shared" si="8"/>
        <v>13</v>
      </c>
      <c r="L153" s="125">
        <f t="shared" si="7"/>
        <v>0</v>
      </c>
      <c r="M153" s="190"/>
      <c r="N153" s="190">
        <v>1</v>
      </c>
      <c r="O153" s="190"/>
      <c r="P153" s="186"/>
      <c r="Q153" s="190"/>
      <c r="R153" s="190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229"/>
      <c r="AO153" s="229"/>
      <c r="AP153" s="229"/>
      <c r="AQ153" s="229"/>
      <c r="AR153" s="229"/>
      <c r="AS153" s="229"/>
      <c r="AT153" s="229"/>
      <c r="AU153" s="229"/>
      <c r="AV153" s="229"/>
      <c r="AW153" s="229"/>
      <c r="AY153" s="125">
        <v>12</v>
      </c>
      <c r="AZ153" s="125">
        <v>1</v>
      </c>
    </row>
    <row r="154" spans="1:66">
      <c r="A154" s="1" t="s">
        <v>5</v>
      </c>
      <c r="B154" s="56" t="s">
        <v>378</v>
      </c>
      <c r="C154" s="215"/>
      <c r="D154" s="6"/>
      <c r="E154" s="126"/>
      <c r="F154" s="126"/>
      <c r="G154" s="72"/>
      <c r="H154" s="72"/>
      <c r="I154" s="125">
        <f t="shared" si="6"/>
        <v>0</v>
      </c>
      <c r="J154" s="79" t="s">
        <v>103</v>
      </c>
      <c r="K154" s="91">
        <f t="shared" si="8"/>
        <v>0</v>
      </c>
      <c r="L154" s="125">
        <f t="shared" si="7"/>
        <v>0</v>
      </c>
      <c r="M154" s="190"/>
      <c r="N154" s="190"/>
      <c r="O154" s="190"/>
      <c r="P154" s="186"/>
      <c r="Q154" s="190"/>
      <c r="R154" s="190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  <c r="AY154" s="125">
        <v>0</v>
      </c>
      <c r="AZ154" s="125">
        <v>0</v>
      </c>
    </row>
    <row r="155" spans="1:66">
      <c r="A155" s="1" t="s">
        <v>5</v>
      </c>
      <c r="B155" s="54" t="s">
        <v>268</v>
      </c>
      <c r="C155" s="209" t="s">
        <v>436</v>
      </c>
      <c r="D155" s="6"/>
      <c r="E155" s="126"/>
      <c r="F155" s="126"/>
      <c r="G155" s="72">
        <v>4</v>
      </c>
      <c r="H155" s="72"/>
      <c r="I155" s="125">
        <f t="shared" si="6"/>
        <v>4</v>
      </c>
      <c r="J155" s="91">
        <v>4</v>
      </c>
      <c r="K155" s="91">
        <f t="shared" si="8"/>
        <v>4</v>
      </c>
      <c r="L155" s="125">
        <f t="shared" si="7"/>
        <v>0</v>
      </c>
      <c r="M155" s="190"/>
      <c r="N155" s="190"/>
      <c r="O155" s="190"/>
      <c r="P155" s="186"/>
      <c r="Q155" s="190"/>
      <c r="R155" s="190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229"/>
      <c r="AO155" s="229"/>
      <c r="AP155" s="229"/>
      <c r="AQ155" s="229"/>
      <c r="AR155" s="229"/>
      <c r="AS155" s="229"/>
      <c r="AT155" s="229"/>
      <c r="AU155" s="229"/>
      <c r="AV155" s="229"/>
      <c r="AW155" s="229"/>
      <c r="AY155" s="125">
        <v>4</v>
      </c>
      <c r="AZ155" s="125">
        <v>0</v>
      </c>
    </row>
    <row r="156" spans="1:66">
      <c r="A156" s="59"/>
      <c r="B156" s="81" t="s">
        <v>289</v>
      </c>
      <c r="C156" s="217"/>
      <c r="D156" s="151"/>
      <c r="E156" s="153"/>
      <c r="F156" s="153"/>
      <c r="G156" s="105"/>
      <c r="H156" s="105"/>
      <c r="I156" s="125">
        <f t="shared" si="6"/>
        <v>0</v>
      </c>
      <c r="J156" s="105"/>
      <c r="K156" s="91">
        <f t="shared" si="8"/>
        <v>0</v>
      </c>
      <c r="L156" s="125">
        <f t="shared" si="7"/>
        <v>0</v>
      </c>
      <c r="M156" s="190"/>
      <c r="N156" s="190"/>
      <c r="O156" s="190"/>
      <c r="P156" s="194"/>
      <c r="Q156" s="125"/>
      <c r="R156" s="12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235"/>
      <c r="AO156" s="235"/>
      <c r="AP156" s="235"/>
      <c r="AQ156" s="235"/>
      <c r="AR156" s="235"/>
      <c r="AS156" s="235"/>
      <c r="AT156" s="235"/>
      <c r="AU156" s="235"/>
      <c r="AV156" s="235"/>
      <c r="AW156" s="235"/>
      <c r="AY156" s="125">
        <v>0</v>
      </c>
      <c r="AZ156" s="125">
        <v>0</v>
      </c>
    </row>
    <row r="157" spans="1:66">
      <c r="A157" s="1" t="s">
        <v>5</v>
      </c>
      <c r="B157" s="51" t="s">
        <v>326</v>
      </c>
      <c r="C157" s="208" t="s">
        <v>443</v>
      </c>
      <c r="D157" s="6"/>
      <c r="E157" s="126"/>
      <c r="F157" s="126"/>
      <c r="G157" s="72">
        <v>25</v>
      </c>
      <c r="H157" s="72"/>
      <c r="I157" s="125">
        <f t="shared" si="6"/>
        <v>25</v>
      </c>
      <c r="J157" s="80">
        <v>25</v>
      </c>
      <c r="K157" s="91">
        <f t="shared" si="8"/>
        <v>25</v>
      </c>
      <c r="L157" s="125">
        <f t="shared" si="7"/>
        <v>0</v>
      </c>
      <c r="M157" s="190"/>
      <c r="N157" s="190"/>
      <c r="O157" s="190"/>
      <c r="P157" s="186"/>
      <c r="Q157" s="190"/>
      <c r="R157" s="19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230"/>
      <c r="AO157" s="230"/>
      <c r="AP157" s="230"/>
      <c r="AQ157" s="230"/>
      <c r="AR157" s="230"/>
      <c r="AS157" s="230"/>
      <c r="AT157" s="230"/>
      <c r="AU157" s="230"/>
      <c r="AV157" s="230"/>
      <c r="AW157" s="230"/>
      <c r="AY157" s="125">
        <v>25</v>
      </c>
      <c r="AZ157" s="125">
        <v>0</v>
      </c>
    </row>
    <row r="158" spans="1:66">
      <c r="A158" s="1" t="s">
        <v>5</v>
      </c>
      <c r="B158" s="51" t="s">
        <v>327</v>
      </c>
      <c r="C158" s="208" t="s">
        <v>443</v>
      </c>
      <c r="D158" s="6"/>
      <c r="E158" s="126"/>
      <c r="F158" s="126"/>
      <c r="G158" s="72">
        <v>50</v>
      </c>
      <c r="H158" s="72">
        <v>50</v>
      </c>
      <c r="I158" s="125">
        <f t="shared" si="6"/>
        <v>100</v>
      </c>
      <c r="J158" s="80">
        <v>98</v>
      </c>
      <c r="K158" s="91">
        <f t="shared" si="8"/>
        <v>98</v>
      </c>
      <c r="L158" s="125">
        <f t="shared" si="7"/>
        <v>2</v>
      </c>
      <c r="M158" s="190"/>
      <c r="N158" s="190"/>
      <c r="O158" s="190"/>
      <c r="P158" s="186"/>
      <c r="Q158" s="190"/>
      <c r="R158" s="19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230"/>
      <c r="AO158" s="230"/>
      <c r="AP158" s="230"/>
      <c r="AQ158" s="230"/>
      <c r="AR158" s="230"/>
      <c r="AS158" s="230"/>
      <c r="AT158" s="230"/>
      <c r="AU158" s="230"/>
      <c r="AV158" s="230"/>
      <c r="AW158" s="230"/>
      <c r="AY158" s="125">
        <v>100</v>
      </c>
      <c r="AZ158" s="125">
        <v>-2</v>
      </c>
    </row>
    <row r="159" spans="1:66">
      <c r="A159" s="1" t="s">
        <v>5</v>
      </c>
      <c r="B159" s="51" t="s">
        <v>328</v>
      </c>
      <c r="C159" s="208" t="s">
        <v>443</v>
      </c>
      <c r="D159" s="6"/>
      <c r="E159" s="126"/>
      <c r="F159" s="126"/>
      <c r="G159" s="72">
        <v>25</v>
      </c>
      <c r="H159" s="72"/>
      <c r="I159" s="125">
        <f t="shared" si="6"/>
        <v>25</v>
      </c>
      <c r="J159" s="80">
        <v>25</v>
      </c>
      <c r="K159" s="91">
        <f t="shared" si="8"/>
        <v>25</v>
      </c>
      <c r="L159" s="125">
        <f t="shared" si="7"/>
        <v>0</v>
      </c>
      <c r="M159" s="190"/>
      <c r="N159" s="190"/>
      <c r="O159" s="190"/>
      <c r="P159" s="186"/>
      <c r="Q159" s="190"/>
      <c r="R159" s="19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230"/>
      <c r="AO159" s="230"/>
      <c r="AP159" s="230"/>
      <c r="AQ159" s="230"/>
      <c r="AR159" s="230"/>
      <c r="AS159" s="230"/>
      <c r="AT159" s="230"/>
      <c r="AU159" s="230"/>
      <c r="AV159" s="230"/>
      <c r="AW159" s="230"/>
      <c r="AY159" s="125">
        <v>25</v>
      </c>
      <c r="AZ159" s="125">
        <v>0</v>
      </c>
    </row>
    <row r="160" spans="1:66">
      <c r="A160" s="1" t="s">
        <v>5</v>
      </c>
      <c r="B160" s="51" t="s">
        <v>329</v>
      </c>
      <c r="C160" s="208" t="s">
        <v>443</v>
      </c>
      <c r="D160" s="6"/>
      <c r="E160" s="126"/>
      <c r="F160" s="126"/>
      <c r="G160" s="72">
        <v>50</v>
      </c>
      <c r="H160" s="72"/>
      <c r="I160" s="125">
        <f t="shared" si="6"/>
        <v>50</v>
      </c>
      <c r="J160" s="80">
        <v>50</v>
      </c>
      <c r="K160" s="91">
        <f t="shared" si="8"/>
        <v>50</v>
      </c>
      <c r="L160" s="125">
        <f t="shared" si="7"/>
        <v>0</v>
      </c>
      <c r="M160" s="190"/>
      <c r="N160" s="190"/>
      <c r="O160" s="190"/>
      <c r="P160" s="186"/>
      <c r="Q160" s="190"/>
      <c r="R160" s="19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230"/>
      <c r="AO160" s="230"/>
      <c r="AP160" s="230"/>
      <c r="AQ160" s="230"/>
      <c r="AR160" s="230"/>
      <c r="AS160" s="230"/>
      <c r="AT160" s="230"/>
      <c r="AU160" s="230"/>
      <c r="AV160" s="230"/>
      <c r="AW160" s="230"/>
      <c r="AY160" s="125">
        <v>50</v>
      </c>
      <c r="AZ160" s="125">
        <v>0</v>
      </c>
    </row>
    <row r="161" spans="1:68">
      <c r="A161" s="1" t="s">
        <v>5</v>
      </c>
      <c r="B161" s="51" t="s">
        <v>330</v>
      </c>
      <c r="C161" s="208" t="s">
        <v>443</v>
      </c>
      <c r="D161" s="6"/>
      <c r="E161" s="126"/>
      <c r="F161" s="126">
        <v>20</v>
      </c>
      <c r="G161" s="72"/>
      <c r="H161" s="72"/>
      <c r="I161" s="125">
        <f t="shared" si="6"/>
        <v>20</v>
      </c>
      <c r="J161" s="80">
        <v>20</v>
      </c>
      <c r="K161" s="91">
        <f t="shared" si="8"/>
        <v>20</v>
      </c>
      <c r="L161" s="125">
        <f t="shared" si="7"/>
        <v>0</v>
      </c>
      <c r="M161" s="190"/>
      <c r="N161" s="190"/>
      <c r="O161" s="190"/>
      <c r="P161" s="186"/>
      <c r="Q161" s="190"/>
      <c r="R161" s="19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230"/>
      <c r="AO161" s="230"/>
      <c r="AP161" s="230"/>
      <c r="AQ161" s="230"/>
      <c r="AR161" s="230"/>
      <c r="AS161" s="230"/>
      <c r="AT161" s="230"/>
      <c r="AU161" s="230"/>
      <c r="AV161" s="230"/>
      <c r="AW161" s="230"/>
      <c r="AY161" s="125">
        <v>20</v>
      </c>
      <c r="AZ161" s="125">
        <v>0</v>
      </c>
    </row>
    <row r="162" spans="1:68">
      <c r="A162" s="1" t="s">
        <v>5</v>
      </c>
      <c r="B162" s="51" t="s">
        <v>331</v>
      </c>
      <c r="C162" s="208" t="s">
        <v>443</v>
      </c>
      <c r="D162" s="6"/>
      <c r="E162" s="126"/>
      <c r="F162" s="126"/>
      <c r="G162" s="72">
        <v>34</v>
      </c>
      <c r="H162" s="72">
        <v>50</v>
      </c>
      <c r="I162" s="125">
        <f t="shared" si="6"/>
        <v>84</v>
      </c>
      <c r="J162" s="80">
        <v>83</v>
      </c>
      <c r="K162" s="91">
        <f t="shared" si="8"/>
        <v>83</v>
      </c>
      <c r="L162" s="125">
        <f t="shared" si="7"/>
        <v>1</v>
      </c>
      <c r="M162" s="190"/>
      <c r="N162" s="190"/>
      <c r="O162" s="190"/>
      <c r="P162" s="186"/>
      <c r="Q162" s="190"/>
      <c r="R162" s="190"/>
      <c r="S162" s="80"/>
      <c r="T162" s="80"/>
      <c r="U162" s="80"/>
      <c r="V162" s="80"/>
      <c r="W162" s="80"/>
      <c r="X162" s="80"/>
      <c r="Y162" s="80">
        <v>16</v>
      </c>
      <c r="Z162" s="80"/>
      <c r="AA162" s="80"/>
      <c r="AB162" s="80"/>
      <c r="AC162" s="80"/>
      <c r="AD162" s="80"/>
      <c r="AE162" s="80"/>
      <c r="AF162" s="80">
        <v>6</v>
      </c>
      <c r="AG162" s="80"/>
      <c r="AH162" s="80"/>
      <c r="AI162" s="80"/>
      <c r="AJ162" s="80"/>
      <c r="AK162" s="80"/>
      <c r="AL162" s="80"/>
      <c r="AM162" s="80"/>
      <c r="AN162" s="230"/>
      <c r="AO162" s="230"/>
      <c r="AP162" s="230"/>
      <c r="AQ162" s="230"/>
      <c r="AR162" s="230">
        <v>1</v>
      </c>
      <c r="AS162" s="230"/>
      <c r="AT162" s="230"/>
      <c r="AU162" s="230"/>
      <c r="AV162" s="230"/>
      <c r="AW162" s="230"/>
      <c r="AY162" s="125">
        <v>61</v>
      </c>
      <c r="AZ162" s="125">
        <v>22</v>
      </c>
    </row>
    <row r="163" spans="1:68">
      <c r="A163" s="1" t="s">
        <v>5</v>
      </c>
      <c r="B163" s="51" t="s">
        <v>332</v>
      </c>
      <c r="C163" s="208" t="s">
        <v>443</v>
      </c>
      <c r="D163" s="6"/>
      <c r="E163" s="126"/>
      <c r="F163" s="126"/>
      <c r="G163" s="72">
        <v>50</v>
      </c>
      <c r="H163" s="72"/>
      <c r="I163" s="125">
        <f t="shared" si="6"/>
        <v>50</v>
      </c>
      <c r="J163" s="80">
        <v>50</v>
      </c>
      <c r="K163" s="91">
        <f t="shared" si="8"/>
        <v>50</v>
      </c>
      <c r="L163" s="125">
        <f t="shared" si="7"/>
        <v>0</v>
      </c>
      <c r="M163" s="190"/>
      <c r="N163" s="190"/>
      <c r="O163" s="190"/>
      <c r="P163" s="186"/>
      <c r="Q163" s="190"/>
      <c r="R163" s="19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230"/>
      <c r="AO163" s="230"/>
      <c r="AP163" s="230"/>
      <c r="AQ163" s="230"/>
      <c r="AR163" s="230"/>
      <c r="AS163" s="230"/>
      <c r="AT163" s="230"/>
      <c r="AU163" s="230"/>
      <c r="AV163" s="230"/>
      <c r="AW163" s="230"/>
      <c r="AY163" s="125">
        <v>50</v>
      </c>
      <c r="AZ163" s="125">
        <v>0</v>
      </c>
    </row>
    <row r="164" spans="1:68">
      <c r="A164" s="1" t="s">
        <v>5</v>
      </c>
      <c r="B164" s="51" t="s">
        <v>333</v>
      </c>
      <c r="C164" s="208" t="s">
        <v>443</v>
      </c>
      <c r="D164" s="6"/>
      <c r="E164" s="126"/>
      <c r="F164" s="126"/>
      <c r="G164" s="72">
        <v>18</v>
      </c>
      <c r="H164" s="72"/>
      <c r="I164" s="125">
        <f t="shared" si="6"/>
        <v>18</v>
      </c>
      <c r="J164" s="80">
        <v>18</v>
      </c>
      <c r="K164" s="91">
        <f t="shared" si="8"/>
        <v>18</v>
      </c>
      <c r="L164" s="125">
        <f t="shared" si="7"/>
        <v>0</v>
      </c>
      <c r="M164" s="190"/>
      <c r="N164" s="190"/>
      <c r="O164" s="190"/>
      <c r="P164" s="186"/>
      <c r="Q164" s="190"/>
      <c r="R164" s="19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230"/>
      <c r="AO164" s="230"/>
      <c r="AP164" s="230"/>
      <c r="AQ164" s="230"/>
      <c r="AR164" s="230"/>
      <c r="AS164" s="230"/>
      <c r="AT164" s="230"/>
      <c r="AU164" s="230"/>
      <c r="AV164" s="230"/>
      <c r="AW164" s="230"/>
      <c r="AY164" s="125">
        <v>18</v>
      </c>
      <c r="AZ164" s="125">
        <v>0</v>
      </c>
    </row>
    <row r="165" spans="1:68">
      <c r="A165" s="1" t="s">
        <v>5</v>
      </c>
      <c r="B165" s="51" t="s">
        <v>334</v>
      </c>
      <c r="C165" s="208" t="s">
        <v>443</v>
      </c>
      <c r="D165" s="6"/>
      <c r="E165" s="126"/>
      <c r="F165" s="126"/>
      <c r="G165" s="72">
        <v>1</v>
      </c>
      <c r="H165" s="72"/>
      <c r="I165" s="125">
        <f t="shared" si="6"/>
        <v>1</v>
      </c>
      <c r="J165" s="80">
        <v>1</v>
      </c>
      <c r="K165" s="91">
        <f t="shared" si="8"/>
        <v>1</v>
      </c>
      <c r="L165" s="125">
        <f t="shared" si="7"/>
        <v>0</v>
      </c>
      <c r="M165" s="190"/>
      <c r="N165" s="190"/>
      <c r="O165" s="190"/>
      <c r="P165" s="186"/>
      <c r="Q165" s="190"/>
      <c r="R165" s="19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230"/>
      <c r="AO165" s="230"/>
      <c r="AP165" s="230"/>
      <c r="AQ165" s="230"/>
      <c r="AR165" s="230"/>
      <c r="AS165" s="230"/>
      <c r="AT165" s="230"/>
      <c r="AU165" s="230"/>
      <c r="AV165" s="230"/>
      <c r="AW165" s="230"/>
      <c r="AY165" s="125">
        <v>1</v>
      </c>
      <c r="AZ165" s="125">
        <v>0</v>
      </c>
    </row>
    <row r="166" spans="1:68">
      <c r="A166" s="1" t="s">
        <v>5</v>
      </c>
      <c r="B166" s="51" t="s">
        <v>335</v>
      </c>
      <c r="C166" s="208" t="s">
        <v>443</v>
      </c>
      <c r="D166" s="6"/>
      <c r="E166" s="126"/>
      <c r="F166" s="126"/>
      <c r="G166" s="72">
        <v>2</v>
      </c>
      <c r="H166" s="72"/>
      <c r="I166" s="125">
        <f t="shared" si="6"/>
        <v>2</v>
      </c>
      <c r="J166" s="80">
        <v>2</v>
      </c>
      <c r="K166" s="91">
        <f t="shared" si="8"/>
        <v>2</v>
      </c>
      <c r="L166" s="125">
        <f t="shared" si="7"/>
        <v>0</v>
      </c>
      <c r="M166" s="190"/>
      <c r="N166" s="190"/>
      <c r="O166" s="190"/>
      <c r="P166" s="186"/>
      <c r="Q166" s="190"/>
      <c r="R166" s="19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230"/>
      <c r="AO166" s="230"/>
      <c r="AP166" s="230"/>
      <c r="AQ166" s="230"/>
      <c r="AR166" s="230"/>
      <c r="AS166" s="230"/>
      <c r="AT166" s="230"/>
      <c r="AU166" s="230"/>
      <c r="AV166" s="230"/>
      <c r="AW166" s="230"/>
      <c r="AY166" s="125">
        <v>2</v>
      </c>
      <c r="AZ166" s="125">
        <v>0</v>
      </c>
    </row>
    <row r="167" spans="1:68">
      <c r="A167" s="1" t="s">
        <v>5</v>
      </c>
      <c r="B167" s="51" t="s">
        <v>336</v>
      </c>
      <c r="C167" s="208" t="s">
        <v>443</v>
      </c>
      <c r="D167" s="6"/>
      <c r="E167" s="126"/>
      <c r="F167" s="126"/>
      <c r="G167" s="72">
        <v>7</v>
      </c>
      <c r="H167" s="72"/>
      <c r="I167" s="125">
        <f t="shared" si="6"/>
        <v>7</v>
      </c>
      <c r="J167" s="80">
        <v>7</v>
      </c>
      <c r="K167" s="91">
        <f t="shared" si="8"/>
        <v>7</v>
      </c>
      <c r="L167" s="125">
        <f t="shared" si="7"/>
        <v>0</v>
      </c>
      <c r="M167" s="190"/>
      <c r="N167" s="190">
        <v>2</v>
      </c>
      <c r="O167" s="190"/>
      <c r="P167" s="186"/>
      <c r="Q167" s="190"/>
      <c r="R167" s="19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230"/>
      <c r="AO167" s="230"/>
      <c r="AP167" s="230"/>
      <c r="AQ167" s="230"/>
      <c r="AR167" s="230"/>
      <c r="AS167" s="230"/>
      <c r="AT167" s="230"/>
      <c r="AU167" s="230"/>
      <c r="AV167" s="230"/>
      <c r="AW167" s="230"/>
      <c r="AY167" s="125">
        <v>5</v>
      </c>
      <c r="AZ167" s="125">
        <v>2</v>
      </c>
    </row>
    <row r="168" spans="1:68">
      <c r="A168" s="1" t="s">
        <v>5</v>
      </c>
      <c r="B168" s="51" t="s">
        <v>337</v>
      </c>
      <c r="C168" s="208" t="s">
        <v>443</v>
      </c>
      <c r="D168" s="6"/>
      <c r="E168" s="126"/>
      <c r="F168" s="126"/>
      <c r="G168" s="72">
        <v>2</v>
      </c>
      <c r="H168" s="72"/>
      <c r="I168" s="125">
        <f t="shared" si="6"/>
        <v>2</v>
      </c>
      <c r="J168" s="80">
        <v>2</v>
      </c>
      <c r="K168" s="91">
        <f t="shared" si="8"/>
        <v>2</v>
      </c>
      <c r="L168" s="125">
        <f t="shared" si="7"/>
        <v>0</v>
      </c>
      <c r="M168" s="190"/>
      <c r="N168" s="190"/>
      <c r="O168" s="190"/>
      <c r="P168" s="186"/>
      <c r="Q168" s="190"/>
      <c r="R168" s="19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230"/>
      <c r="AO168" s="230"/>
      <c r="AP168" s="230"/>
      <c r="AQ168" s="230"/>
      <c r="AR168" s="230"/>
      <c r="AS168" s="230"/>
      <c r="AT168" s="230"/>
      <c r="AU168" s="230"/>
      <c r="AV168" s="230"/>
      <c r="AW168" s="230"/>
      <c r="AY168" s="125">
        <v>2</v>
      </c>
      <c r="AZ168" s="125">
        <v>0</v>
      </c>
    </row>
    <row r="169" spans="1:68">
      <c r="A169" s="1" t="s">
        <v>5</v>
      </c>
      <c r="B169" s="51" t="s">
        <v>338</v>
      </c>
      <c r="C169" s="208" t="s">
        <v>443</v>
      </c>
      <c r="D169" s="6"/>
      <c r="E169" s="126"/>
      <c r="F169" s="126"/>
      <c r="G169" s="72">
        <v>2</v>
      </c>
      <c r="H169" s="72"/>
      <c r="I169" s="125">
        <f t="shared" si="6"/>
        <v>2</v>
      </c>
      <c r="J169" s="80">
        <v>2</v>
      </c>
      <c r="K169" s="91">
        <f t="shared" si="8"/>
        <v>2</v>
      </c>
      <c r="L169" s="125">
        <f t="shared" si="7"/>
        <v>0</v>
      </c>
      <c r="M169" s="190"/>
      <c r="N169" s="190"/>
      <c r="O169" s="190"/>
      <c r="P169" s="186"/>
      <c r="Q169" s="190"/>
      <c r="R169" s="19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230"/>
      <c r="AO169" s="230"/>
      <c r="AP169" s="230"/>
      <c r="AQ169" s="230"/>
      <c r="AR169" s="230"/>
      <c r="AS169" s="230"/>
      <c r="AT169" s="230"/>
      <c r="AU169" s="230"/>
      <c r="AV169" s="230"/>
      <c r="AW169" s="230"/>
      <c r="AY169" s="125">
        <v>2</v>
      </c>
      <c r="AZ169" s="125">
        <v>0</v>
      </c>
    </row>
    <row r="170" spans="1:68">
      <c r="A170" s="1" t="s">
        <v>5</v>
      </c>
      <c r="B170" s="51" t="s">
        <v>339</v>
      </c>
      <c r="C170" s="208" t="s">
        <v>443</v>
      </c>
      <c r="D170" s="6"/>
      <c r="E170" s="126"/>
      <c r="F170" s="126"/>
      <c r="G170" s="72">
        <v>1</v>
      </c>
      <c r="H170" s="72"/>
      <c r="I170" s="125">
        <f t="shared" si="6"/>
        <v>1</v>
      </c>
      <c r="J170" s="80">
        <v>1</v>
      </c>
      <c r="K170" s="91">
        <f t="shared" si="8"/>
        <v>1</v>
      </c>
      <c r="L170" s="125">
        <f t="shared" si="7"/>
        <v>0</v>
      </c>
      <c r="M170" s="190"/>
      <c r="N170" s="190"/>
      <c r="O170" s="190"/>
      <c r="P170" s="186"/>
      <c r="Q170" s="190"/>
      <c r="R170" s="19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230"/>
      <c r="AO170" s="230"/>
      <c r="AP170" s="230"/>
      <c r="AQ170" s="230"/>
      <c r="AR170" s="230"/>
      <c r="AS170" s="230"/>
      <c r="AT170" s="230"/>
      <c r="AU170" s="230"/>
      <c r="AV170" s="230"/>
      <c r="AW170" s="230"/>
      <c r="AY170" s="125">
        <v>1</v>
      </c>
      <c r="AZ170" s="125">
        <v>0</v>
      </c>
    </row>
    <row r="171" spans="1:68">
      <c r="A171" s="1" t="s">
        <v>5</v>
      </c>
      <c r="B171" s="51" t="s">
        <v>340</v>
      </c>
      <c r="C171" s="208" t="s">
        <v>443</v>
      </c>
      <c r="D171" s="6"/>
      <c r="E171" s="126"/>
      <c r="F171" s="126"/>
      <c r="G171" s="72">
        <v>100</v>
      </c>
      <c r="H171" s="72"/>
      <c r="I171" s="125">
        <f t="shared" si="6"/>
        <v>100</v>
      </c>
      <c r="J171" s="80">
        <v>100</v>
      </c>
      <c r="K171" s="91">
        <f t="shared" si="8"/>
        <v>100</v>
      </c>
      <c r="L171" s="125">
        <f t="shared" si="7"/>
        <v>0</v>
      </c>
      <c r="M171" s="190"/>
      <c r="N171" s="190"/>
      <c r="O171" s="190"/>
      <c r="P171" s="186"/>
      <c r="Q171" s="190"/>
      <c r="R171" s="19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230"/>
      <c r="AO171" s="230"/>
      <c r="AP171" s="230"/>
      <c r="AQ171" s="230"/>
      <c r="AR171" s="230"/>
      <c r="AS171" s="230"/>
      <c r="AT171" s="230"/>
      <c r="AU171" s="230"/>
      <c r="AV171" s="230"/>
      <c r="AW171" s="230"/>
      <c r="AY171" s="125">
        <v>100</v>
      </c>
      <c r="AZ171" s="125">
        <v>0</v>
      </c>
    </row>
    <row r="172" spans="1:68">
      <c r="A172" s="1" t="s">
        <v>5</v>
      </c>
      <c r="B172" s="51" t="s">
        <v>341</v>
      </c>
      <c r="C172" s="208" t="s">
        <v>443</v>
      </c>
      <c r="D172" s="6"/>
      <c r="E172" s="126"/>
      <c r="F172" s="126"/>
      <c r="G172" s="72">
        <v>93</v>
      </c>
      <c r="H172" s="72"/>
      <c r="I172" s="125">
        <f t="shared" si="6"/>
        <v>93</v>
      </c>
      <c r="J172" s="80">
        <v>93</v>
      </c>
      <c r="K172" s="91">
        <f t="shared" si="8"/>
        <v>93</v>
      </c>
      <c r="L172" s="125">
        <f t="shared" si="7"/>
        <v>0</v>
      </c>
      <c r="M172" s="190"/>
      <c r="N172" s="190"/>
      <c r="O172" s="190"/>
      <c r="P172" s="186"/>
      <c r="Q172" s="190"/>
      <c r="R172" s="19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230"/>
      <c r="AO172" s="230"/>
      <c r="AP172" s="230"/>
      <c r="AQ172" s="230"/>
      <c r="AR172" s="230"/>
      <c r="AS172" s="230"/>
      <c r="AT172" s="230"/>
      <c r="AU172" s="230"/>
      <c r="AV172" s="230"/>
      <c r="AW172" s="230"/>
      <c r="AY172" s="125">
        <v>93</v>
      </c>
      <c r="AZ172" s="125">
        <v>0</v>
      </c>
    </row>
    <row r="173" spans="1:68">
      <c r="A173" s="1" t="s">
        <v>5</v>
      </c>
      <c r="B173" s="51" t="s">
        <v>342</v>
      </c>
      <c r="C173" s="208" t="s">
        <v>443</v>
      </c>
      <c r="D173" s="6"/>
      <c r="E173" s="126"/>
      <c r="F173" s="126"/>
      <c r="G173" s="72">
        <v>32</v>
      </c>
      <c r="H173" s="72"/>
      <c r="I173" s="125">
        <f t="shared" si="6"/>
        <v>32</v>
      </c>
      <c r="J173" s="80">
        <v>32</v>
      </c>
      <c r="K173" s="91">
        <f t="shared" si="8"/>
        <v>32</v>
      </c>
      <c r="L173" s="125">
        <f t="shared" si="7"/>
        <v>0</v>
      </c>
      <c r="M173" s="190"/>
      <c r="N173" s="190"/>
      <c r="O173" s="190"/>
      <c r="P173" s="186"/>
      <c r="Q173" s="190"/>
      <c r="R173" s="19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230"/>
      <c r="AO173" s="230"/>
      <c r="AP173" s="230"/>
      <c r="AQ173" s="230"/>
      <c r="AR173" s="230"/>
      <c r="AS173" s="230"/>
      <c r="AT173" s="230"/>
      <c r="AU173" s="230"/>
      <c r="AV173" s="230"/>
      <c r="AW173" s="230"/>
      <c r="AY173" s="125">
        <v>32</v>
      </c>
      <c r="AZ173" s="125">
        <v>0</v>
      </c>
      <c r="BI173" s="242">
        <v>5</v>
      </c>
      <c r="BP173" s="249">
        <v>5</v>
      </c>
    </row>
    <row r="174" spans="1:68">
      <c r="A174" s="1" t="s">
        <v>5</v>
      </c>
      <c r="B174" s="51" t="s">
        <v>343</v>
      </c>
      <c r="C174" s="208" t="s">
        <v>443</v>
      </c>
      <c r="D174" s="6"/>
      <c r="E174" s="126"/>
      <c r="F174" s="126"/>
      <c r="G174" s="72">
        <v>5</v>
      </c>
      <c r="H174" s="72"/>
      <c r="I174" s="125">
        <f t="shared" si="6"/>
        <v>5</v>
      </c>
      <c r="J174" s="80">
        <v>4</v>
      </c>
      <c r="K174" s="91">
        <f t="shared" si="8"/>
        <v>4</v>
      </c>
      <c r="L174" s="125">
        <f t="shared" si="7"/>
        <v>1</v>
      </c>
      <c r="M174" s="190"/>
      <c r="N174" s="190"/>
      <c r="O174" s="190"/>
      <c r="P174" s="186"/>
      <c r="Q174" s="190"/>
      <c r="R174" s="19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230"/>
      <c r="AO174" s="230"/>
      <c r="AP174" s="230"/>
      <c r="AQ174" s="230"/>
      <c r="AR174" s="230"/>
      <c r="AS174" s="230"/>
      <c r="AT174" s="230"/>
      <c r="AU174" s="230"/>
      <c r="AV174" s="230"/>
      <c r="AW174" s="230"/>
      <c r="AY174" s="125">
        <v>5</v>
      </c>
      <c r="AZ174" s="125">
        <v>-1</v>
      </c>
    </row>
    <row r="175" spans="1:68">
      <c r="A175" s="1" t="s">
        <v>5</v>
      </c>
      <c r="B175" s="51" t="s">
        <v>344</v>
      </c>
      <c r="C175" s="208" t="s">
        <v>443</v>
      </c>
      <c r="D175" s="6"/>
      <c r="E175" s="126"/>
      <c r="F175" s="126"/>
      <c r="G175" s="72">
        <v>2</v>
      </c>
      <c r="H175" s="72"/>
      <c r="I175" s="125">
        <f t="shared" si="6"/>
        <v>2</v>
      </c>
      <c r="J175" s="80">
        <v>2</v>
      </c>
      <c r="K175" s="91">
        <f t="shared" si="8"/>
        <v>2</v>
      </c>
      <c r="L175" s="125">
        <f t="shared" si="7"/>
        <v>0</v>
      </c>
      <c r="M175" s="190"/>
      <c r="N175" s="190"/>
      <c r="O175" s="190"/>
      <c r="P175" s="186"/>
      <c r="Q175" s="190"/>
      <c r="R175" s="19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Y175" s="125">
        <v>2</v>
      </c>
      <c r="AZ175" s="125">
        <v>0</v>
      </c>
      <c r="BI175" s="242">
        <v>1</v>
      </c>
    </row>
    <row r="176" spans="1:68">
      <c r="A176" s="59"/>
      <c r="B176" s="49" t="s">
        <v>346</v>
      </c>
      <c r="C176" s="213"/>
      <c r="D176" s="151"/>
      <c r="E176" s="153"/>
      <c r="F176" s="153"/>
      <c r="G176" s="105"/>
      <c r="H176" s="105"/>
      <c r="I176" s="125">
        <f t="shared" si="6"/>
        <v>0</v>
      </c>
      <c r="J176" s="104"/>
      <c r="K176" s="91">
        <f t="shared" si="8"/>
        <v>0</v>
      </c>
      <c r="L176" s="125">
        <f t="shared" si="7"/>
        <v>0</v>
      </c>
      <c r="M176" s="190"/>
      <c r="N176" s="190"/>
      <c r="O176" s="190"/>
      <c r="P176" s="194"/>
      <c r="Q176" s="125"/>
      <c r="R176" s="125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233"/>
      <c r="AO176" s="233"/>
      <c r="AP176" s="233"/>
      <c r="AQ176" s="233"/>
      <c r="AR176" s="233"/>
      <c r="AS176" s="233"/>
      <c r="AT176" s="233"/>
      <c r="AU176" s="233"/>
      <c r="AV176" s="233"/>
      <c r="AW176" s="233"/>
      <c r="AY176" s="125">
        <v>0</v>
      </c>
      <c r="AZ176" s="125">
        <v>0</v>
      </c>
    </row>
    <row r="177" spans="1:68">
      <c r="A177" s="137" t="s">
        <v>347</v>
      </c>
      <c r="B177" s="51" t="s">
        <v>350</v>
      </c>
      <c r="C177" s="208" t="s">
        <v>437</v>
      </c>
      <c r="D177" s="6"/>
      <c r="E177" s="126"/>
      <c r="F177" s="126"/>
      <c r="G177" s="72">
        <v>22</v>
      </c>
      <c r="H177" s="72"/>
      <c r="I177" s="125">
        <f t="shared" si="6"/>
        <v>22</v>
      </c>
      <c r="J177" s="80">
        <v>22</v>
      </c>
      <c r="K177" s="91">
        <f t="shared" si="8"/>
        <v>22</v>
      </c>
      <c r="L177" s="125">
        <f t="shared" si="7"/>
        <v>0</v>
      </c>
      <c r="M177" s="190"/>
      <c r="N177" s="190"/>
      <c r="O177" s="190"/>
      <c r="P177" s="186"/>
      <c r="Q177" s="190"/>
      <c r="R177" s="19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230"/>
      <c r="AO177" s="230"/>
      <c r="AP177" s="230"/>
      <c r="AQ177" s="230"/>
      <c r="AR177" s="230"/>
      <c r="AS177" s="230"/>
      <c r="AT177" s="230"/>
      <c r="AU177" s="230"/>
      <c r="AV177" s="230"/>
      <c r="AW177" s="230"/>
      <c r="AY177" s="125">
        <v>22</v>
      </c>
      <c r="AZ177" s="125">
        <v>0</v>
      </c>
    </row>
    <row r="178" spans="1:68">
      <c r="A178" s="137" t="s">
        <v>347</v>
      </c>
      <c r="B178" s="51" t="s">
        <v>349</v>
      </c>
      <c r="C178" s="208" t="s">
        <v>437</v>
      </c>
      <c r="D178" s="6"/>
      <c r="E178" s="126"/>
      <c r="F178" s="126"/>
      <c r="G178" s="72">
        <v>13</v>
      </c>
      <c r="H178" s="72"/>
      <c r="I178" s="125">
        <f t="shared" si="6"/>
        <v>13</v>
      </c>
      <c r="J178" s="80">
        <v>13</v>
      </c>
      <c r="K178" s="91">
        <f t="shared" si="8"/>
        <v>13</v>
      </c>
      <c r="L178" s="125">
        <f t="shared" si="7"/>
        <v>0</v>
      </c>
      <c r="M178" s="190"/>
      <c r="N178" s="190"/>
      <c r="O178" s="190"/>
      <c r="P178" s="186"/>
      <c r="Q178" s="190"/>
      <c r="R178" s="19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230"/>
      <c r="AO178" s="230"/>
      <c r="AP178" s="230"/>
      <c r="AQ178" s="230"/>
      <c r="AR178" s="230"/>
      <c r="AS178" s="230"/>
      <c r="AT178" s="230"/>
      <c r="AU178" s="230"/>
      <c r="AV178" s="230"/>
      <c r="AW178" s="230"/>
      <c r="AY178" s="125">
        <v>13</v>
      </c>
      <c r="AZ178" s="125">
        <v>0</v>
      </c>
    </row>
    <row r="179" spans="1:68">
      <c r="A179" s="137" t="s">
        <v>347</v>
      </c>
      <c r="B179" s="51" t="s">
        <v>348</v>
      </c>
      <c r="C179" s="208" t="s">
        <v>437</v>
      </c>
      <c r="D179" s="6"/>
      <c r="E179" s="126"/>
      <c r="F179" s="126"/>
      <c r="G179" s="72">
        <v>5</v>
      </c>
      <c r="H179" s="72"/>
      <c r="I179" s="125">
        <f t="shared" si="6"/>
        <v>5</v>
      </c>
      <c r="J179" s="80">
        <v>5</v>
      </c>
      <c r="K179" s="91">
        <f t="shared" si="8"/>
        <v>5</v>
      </c>
      <c r="L179" s="125">
        <f t="shared" si="7"/>
        <v>0</v>
      </c>
      <c r="M179" s="190"/>
      <c r="N179" s="190"/>
      <c r="O179" s="190"/>
      <c r="P179" s="186"/>
      <c r="Q179" s="190"/>
      <c r="R179" s="19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230"/>
      <c r="AO179" s="230"/>
      <c r="AP179" s="230"/>
      <c r="AQ179" s="230"/>
      <c r="AR179" s="230"/>
      <c r="AS179" s="230"/>
      <c r="AT179" s="230"/>
      <c r="AU179" s="230"/>
      <c r="AV179" s="230"/>
      <c r="AW179" s="230"/>
      <c r="AY179" s="125">
        <v>5</v>
      </c>
      <c r="AZ179" s="125">
        <v>0</v>
      </c>
      <c r="BN179" s="247">
        <v>1</v>
      </c>
      <c r="BP179" s="249">
        <v>1</v>
      </c>
    </row>
    <row r="180" spans="1:68">
      <c r="A180" s="137" t="s">
        <v>347</v>
      </c>
      <c r="B180" s="51" t="s">
        <v>352</v>
      </c>
      <c r="C180" s="208" t="s">
        <v>437</v>
      </c>
      <c r="D180" s="6"/>
      <c r="E180" s="126"/>
      <c r="F180" s="126"/>
      <c r="G180" s="72">
        <v>2</v>
      </c>
      <c r="H180" s="72"/>
      <c r="I180" s="125">
        <f t="shared" si="6"/>
        <v>2</v>
      </c>
      <c r="J180" s="80">
        <v>2</v>
      </c>
      <c r="K180" s="91">
        <f t="shared" si="8"/>
        <v>2</v>
      </c>
      <c r="L180" s="125">
        <f t="shared" si="7"/>
        <v>0</v>
      </c>
      <c r="M180" s="190"/>
      <c r="N180" s="190"/>
      <c r="O180" s="190"/>
      <c r="P180" s="186"/>
      <c r="Q180" s="190"/>
      <c r="R180" s="19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230"/>
      <c r="AO180" s="230"/>
      <c r="AP180" s="230"/>
      <c r="AQ180" s="230"/>
      <c r="AR180" s="230"/>
      <c r="AS180" s="230"/>
      <c r="AT180" s="230"/>
      <c r="AU180" s="230"/>
      <c r="AV180" s="230"/>
      <c r="AW180" s="230"/>
      <c r="AY180" s="125">
        <v>2</v>
      </c>
      <c r="AZ180" s="125">
        <v>0</v>
      </c>
      <c r="BN180" s="247">
        <v>1</v>
      </c>
    </row>
    <row r="181" spans="1:68">
      <c r="A181" s="137" t="s">
        <v>347</v>
      </c>
      <c r="B181" s="51" t="s">
        <v>351</v>
      </c>
      <c r="C181" s="208" t="s">
        <v>437</v>
      </c>
      <c r="D181" s="6"/>
      <c r="E181" s="126"/>
      <c r="F181" s="126"/>
      <c r="G181" s="72">
        <v>2</v>
      </c>
      <c r="H181" s="72"/>
      <c r="I181" s="125">
        <f t="shared" si="6"/>
        <v>2</v>
      </c>
      <c r="J181" s="80">
        <v>2</v>
      </c>
      <c r="K181" s="91">
        <f t="shared" si="8"/>
        <v>2</v>
      </c>
      <c r="L181" s="125">
        <f t="shared" si="7"/>
        <v>0</v>
      </c>
      <c r="M181" s="190"/>
      <c r="N181" s="190"/>
      <c r="O181" s="190"/>
      <c r="P181" s="186"/>
      <c r="Q181" s="190"/>
      <c r="R181" s="19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230"/>
      <c r="AO181" s="230"/>
      <c r="AP181" s="230"/>
      <c r="AQ181" s="230"/>
      <c r="AR181" s="230"/>
      <c r="AS181" s="230"/>
      <c r="AT181" s="230"/>
      <c r="AU181" s="230"/>
      <c r="AV181" s="230"/>
      <c r="AW181" s="230"/>
      <c r="AY181" s="125">
        <v>2</v>
      </c>
      <c r="AZ181" s="125">
        <v>0</v>
      </c>
    </row>
    <row r="182" spans="1:68">
      <c r="A182" s="137" t="s">
        <v>347</v>
      </c>
      <c r="B182" s="51" t="s">
        <v>353</v>
      </c>
      <c r="C182" s="208" t="s">
        <v>437</v>
      </c>
      <c r="D182" s="6"/>
      <c r="E182" s="126"/>
      <c r="F182" s="126"/>
      <c r="G182" s="72">
        <v>6</v>
      </c>
      <c r="H182" s="72"/>
      <c r="I182" s="125">
        <f t="shared" si="6"/>
        <v>6</v>
      </c>
      <c r="J182" s="80">
        <v>6</v>
      </c>
      <c r="K182" s="91">
        <f t="shared" si="8"/>
        <v>6</v>
      </c>
      <c r="L182" s="125">
        <f t="shared" si="7"/>
        <v>0</v>
      </c>
      <c r="M182" s="190"/>
      <c r="N182" s="190"/>
      <c r="O182" s="190"/>
      <c r="P182" s="186"/>
      <c r="Q182" s="190"/>
      <c r="R182" s="19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230"/>
      <c r="AO182" s="230"/>
      <c r="AP182" s="230"/>
      <c r="AQ182" s="230"/>
      <c r="AR182" s="230"/>
      <c r="AS182" s="230"/>
      <c r="AT182" s="230"/>
      <c r="AU182" s="230"/>
      <c r="AV182" s="230"/>
      <c r="AW182" s="230"/>
      <c r="AY182" s="125">
        <v>6</v>
      </c>
      <c r="AZ182" s="125">
        <v>0</v>
      </c>
    </row>
    <row r="183" spans="1:68">
      <c r="A183" s="137" t="s">
        <v>347</v>
      </c>
      <c r="B183" s="51" t="s">
        <v>354</v>
      </c>
      <c r="C183" s="208" t="s">
        <v>437</v>
      </c>
      <c r="D183" s="6"/>
      <c r="E183" s="126"/>
      <c r="F183" s="126"/>
      <c r="G183" s="72">
        <v>10</v>
      </c>
      <c r="H183" s="72"/>
      <c r="I183" s="125">
        <f t="shared" si="6"/>
        <v>10</v>
      </c>
      <c r="J183" s="80">
        <v>7</v>
      </c>
      <c r="K183" s="91">
        <f t="shared" si="8"/>
        <v>7</v>
      </c>
      <c r="L183" s="125">
        <f t="shared" si="7"/>
        <v>3</v>
      </c>
      <c r="M183" s="190"/>
      <c r="N183" s="190"/>
      <c r="O183" s="190"/>
      <c r="P183" s="186"/>
      <c r="Q183" s="190"/>
      <c r="R183" s="19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230"/>
      <c r="AO183" s="230"/>
      <c r="AP183" s="230"/>
      <c r="AQ183" s="230"/>
      <c r="AR183" s="230"/>
      <c r="AS183" s="230"/>
      <c r="AT183" s="230"/>
      <c r="AU183" s="230"/>
      <c r="AV183" s="230"/>
      <c r="AW183" s="230"/>
      <c r="AY183" s="125">
        <v>10</v>
      </c>
      <c r="AZ183" s="125">
        <v>-3</v>
      </c>
    </row>
    <row r="184" spans="1:68">
      <c r="A184" s="137" t="s">
        <v>347</v>
      </c>
      <c r="B184" s="51" t="s">
        <v>355</v>
      </c>
      <c r="C184" s="208" t="s">
        <v>437</v>
      </c>
      <c r="D184" s="6"/>
      <c r="E184" s="126"/>
      <c r="F184" s="126"/>
      <c r="G184" s="72">
        <v>1</v>
      </c>
      <c r="H184" s="72"/>
      <c r="I184" s="125">
        <f t="shared" si="6"/>
        <v>1</v>
      </c>
      <c r="J184" s="80">
        <v>1</v>
      </c>
      <c r="K184" s="91">
        <f t="shared" si="8"/>
        <v>1</v>
      </c>
      <c r="L184" s="125">
        <f t="shared" si="7"/>
        <v>0</v>
      </c>
      <c r="M184" s="190"/>
      <c r="N184" s="190"/>
      <c r="O184" s="190"/>
      <c r="P184" s="186"/>
      <c r="Q184" s="190"/>
      <c r="R184" s="19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230"/>
      <c r="AO184" s="230"/>
      <c r="AP184" s="230"/>
      <c r="AQ184" s="230"/>
      <c r="AR184" s="230"/>
      <c r="AS184" s="230"/>
      <c r="AT184" s="230"/>
      <c r="AU184" s="230"/>
      <c r="AV184" s="230"/>
      <c r="AW184" s="230"/>
      <c r="AY184" s="125">
        <v>1</v>
      </c>
      <c r="AZ184" s="125">
        <v>0</v>
      </c>
    </row>
    <row r="185" spans="1:68">
      <c r="A185" s="137" t="s">
        <v>347</v>
      </c>
      <c r="B185" s="51" t="s">
        <v>356</v>
      </c>
      <c r="C185" s="208" t="s">
        <v>437</v>
      </c>
      <c r="D185" s="6"/>
      <c r="E185" s="126"/>
      <c r="F185" s="126"/>
      <c r="G185" s="72">
        <v>1</v>
      </c>
      <c r="H185" s="72"/>
      <c r="I185" s="125">
        <f t="shared" si="6"/>
        <v>1</v>
      </c>
      <c r="J185" s="80">
        <v>1</v>
      </c>
      <c r="K185" s="91">
        <f t="shared" si="8"/>
        <v>1</v>
      </c>
      <c r="L185" s="125">
        <f t="shared" si="7"/>
        <v>0</v>
      </c>
      <c r="M185" s="190"/>
      <c r="N185" s="190"/>
      <c r="O185" s="190"/>
      <c r="P185" s="186"/>
      <c r="Q185" s="190"/>
      <c r="R185" s="19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230"/>
      <c r="AO185" s="230"/>
      <c r="AP185" s="230"/>
      <c r="AQ185" s="230"/>
      <c r="AR185" s="230"/>
      <c r="AS185" s="230"/>
      <c r="AT185" s="230"/>
      <c r="AU185" s="230"/>
      <c r="AV185" s="230"/>
      <c r="AW185" s="230"/>
      <c r="AY185" s="125">
        <v>1</v>
      </c>
      <c r="AZ185" s="125">
        <v>0</v>
      </c>
    </row>
    <row r="186" spans="1:68">
      <c r="A186" s="138" t="s">
        <v>347</v>
      </c>
      <c r="B186" s="51" t="s">
        <v>357</v>
      </c>
      <c r="C186" s="208" t="s">
        <v>437</v>
      </c>
      <c r="D186" s="6"/>
      <c r="E186" s="126"/>
      <c r="F186" s="126"/>
      <c r="G186" s="72">
        <v>1</v>
      </c>
      <c r="H186" s="72"/>
      <c r="I186" s="125">
        <f t="shared" si="6"/>
        <v>1</v>
      </c>
      <c r="J186" s="80">
        <v>1</v>
      </c>
      <c r="K186" s="91">
        <f t="shared" si="8"/>
        <v>1</v>
      </c>
      <c r="L186" s="125">
        <f t="shared" si="7"/>
        <v>0</v>
      </c>
      <c r="M186" s="190"/>
      <c r="N186" s="190"/>
      <c r="O186" s="190"/>
      <c r="P186" s="186"/>
      <c r="Q186" s="190"/>
      <c r="R186" s="19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230"/>
      <c r="AO186" s="230"/>
      <c r="AP186" s="230"/>
      <c r="AQ186" s="230"/>
      <c r="AR186" s="230"/>
      <c r="AS186" s="230"/>
      <c r="AT186" s="230"/>
      <c r="AU186" s="230"/>
      <c r="AV186" s="230"/>
      <c r="AW186" s="230"/>
      <c r="AY186" s="125">
        <v>1</v>
      </c>
      <c r="AZ186" s="125">
        <v>0</v>
      </c>
    </row>
    <row r="187" spans="1:68">
      <c r="A187" s="138" t="s">
        <v>347</v>
      </c>
      <c r="B187" s="51" t="s">
        <v>358</v>
      </c>
      <c r="C187" s="208" t="s">
        <v>437</v>
      </c>
      <c r="D187" s="6"/>
      <c r="E187" s="126"/>
      <c r="F187" s="126"/>
      <c r="G187" s="72">
        <v>4</v>
      </c>
      <c r="H187" s="72"/>
      <c r="I187" s="125">
        <f t="shared" si="6"/>
        <v>4</v>
      </c>
      <c r="J187" s="80">
        <v>4</v>
      </c>
      <c r="K187" s="91">
        <f t="shared" si="8"/>
        <v>4</v>
      </c>
      <c r="L187" s="125">
        <f t="shared" si="7"/>
        <v>0</v>
      </c>
      <c r="M187" s="190"/>
      <c r="N187" s="190"/>
      <c r="O187" s="190"/>
      <c r="P187" s="186"/>
      <c r="Q187" s="190"/>
      <c r="R187" s="19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230"/>
      <c r="AO187" s="230"/>
      <c r="AP187" s="230"/>
      <c r="AQ187" s="230"/>
      <c r="AR187" s="230">
        <v>1</v>
      </c>
      <c r="AS187" s="230"/>
      <c r="AT187" s="230"/>
      <c r="AU187" s="230"/>
      <c r="AV187" s="230"/>
      <c r="AW187" s="230"/>
      <c r="AY187" s="125">
        <v>3</v>
      </c>
      <c r="AZ187" s="125">
        <v>1</v>
      </c>
    </row>
    <row r="188" spans="1:68">
      <c r="A188" s="138" t="s">
        <v>347</v>
      </c>
      <c r="B188" s="51" t="s">
        <v>359</v>
      </c>
      <c r="C188" s="208" t="s">
        <v>437</v>
      </c>
      <c r="D188" s="6"/>
      <c r="E188" s="126"/>
      <c r="F188" s="126"/>
      <c r="G188" s="72">
        <v>6</v>
      </c>
      <c r="H188" s="72"/>
      <c r="I188" s="125">
        <f t="shared" si="6"/>
        <v>6</v>
      </c>
      <c r="J188" s="80">
        <v>5</v>
      </c>
      <c r="K188" s="91">
        <f t="shared" si="8"/>
        <v>5</v>
      </c>
      <c r="L188" s="125">
        <f t="shared" si="7"/>
        <v>1</v>
      </c>
      <c r="M188" s="190"/>
      <c r="N188" s="190"/>
      <c r="O188" s="190"/>
      <c r="P188" s="186"/>
      <c r="Q188" s="190"/>
      <c r="R188" s="19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230"/>
      <c r="AO188" s="230"/>
      <c r="AP188" s="230"/>
      <c r="AQ188" s="230"/>
      <c r="AR188" s="230"/>
      <c r="AS188" s="230"/>
      <c r="AT188" s="230"/>
      <c r="AU188" s="230"/>
      <c r="AV188" s="230"/>
      <c r="AW188" s="230"/>
      <c r="AY188" s="125">
        <v>6</v>
      </c>
      <c r="AZ188" s="125">
        <v>-1</v>
      </c>
    </row>
    <row r="189" spans="1:68">
      <c r="A189" s="138" t="s">
        <v>347</v>
      </c>
      <c r="B189" s="51" t="s">
        <v>360</v>
      </c>
      <c r="C189" s="208" t="s">
        <v>437</v>
      </c>
      <c r="D189" s="6"/>
      <c r="E189" s="126"/>
      <c r="F189" s="126"/>
      <c r="G189" s="72">
        <v>4</v>
      </c>
      <c r="H189" s="72"/>
      <c r="I189" s="125">
        <f t="shared" si="6"/>
        <v>4</v>
      </c>
      <c r="J189" s="80">
        <v>4</v>
      </c>
      <c r="K189" s="91">
        <f t="shared" si="8"/>
        <v>4</v>
      </c>
      <c r="L189" s="125">
        <f t="shared" si="7"/>
        <v>0</v>
      </c>
      <c r="M189" s="190"/>
      <c r="N189" s="190"/>
      <c r="O189" s="190"/>
      <c r="P189" s="186"/>
      <c r="Q189" s="190"/>
      <c r="R189" s="19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230"/>
      <c r="AO189" s="230"/>
      <c r="AP189" s="230"/>
      <c r="AQ189" s="230"/>
      <c r="AR189" s="230"/>
      <c r="AS189" s="230"/>
      <c r="AT189" s="230"/>
      <c r="AU189" s="230"/>
      <c r="AV189" s="230"/>
      <c r="AW189" s="230"/>
      <c r="AY189" s="125">
        <v>4</v>
      </c>
      <c r="AZ189" s="125">
        <v>0</v>
      </c>
    </row>
    <row r="190" spans="1:68">
      <c r="A190" s="59"/>
      <c r="B190" s="81" t="s">
        <v>345</v>
      </c>
      <c r="C190" s="217"/>
      <c r="D190" s="151"/>
      <c r="E190" s="153"/>
      <c r="F190" s="153"/>
      <c r="G190" s="105"/>
      <c r="H190" s="105"/>
      <c r="I190" s="125">
        <f t="shared" si="6"/>
        <v>0</v>
      </c>
      <c r="J190" s="105"/>
      <c r="K190" s="91">
        <f t="shared" si="8"/>
        <v>0</v>
      </c>
      <c r="L190" s="125">
        <f t="shared" si="7"/>
        <v>0</v>
      </c>
      <c r="M190" s="190"/>
      <c r="N190" s="190"/>
      <c r="O190" s="190"/>
      <c r="P190" s="194"/>
      <c r="Q190" s="125"/>
      <c r="R190" s="12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235"/>
      <c r="AO190" s="235"/>
      <c r="AP190" s="235"/>
      <c r="AQ190" s="235"/>
      <c r="AR190" s="235"/>
      <c r="AS190" s="235"/>
      <c r="AT190" s="235"/>
      <c r="AU190" s="235"/>
      <c r="AV190" s="235"/>
      <c r="AW190" s="235"/>
      <c r="AY190" s="125">
        <v>0</v>
      </c>
      <c r="AZ190" s="125">
        <v>0</v>
      </c>
    </row>
    <row r="191" spans="1:68">
      <c r="A191" s="129" t="s">
        <v>249</v>
      </c>
      <c r="B191" s="54" t="s">
        <v>242</v>
      </c>
      <c r="C191" s="209" t="s">
        <v>436</v>
      </c>
      <c r="D191" s="6"/>
      <c r="E191" s="126"/>
      <c r="F191" s="126"/>
      <c r="G191" s="72">
        <v>1</v>
      </c>
      <c r="H191" s="72"/>
      <c r="I191" s="125">
        <f t="shared" ref="I191:I256" si="9">SUM(D191:H191)</f>
        <v>1</v>
      </c>
      <c r="J191" s="91">
        <v>1</v>
      </c>
      <c r="K191" s="91">
        <f t="shared" si="8"/>
        <v>1</v>
      </c>
      <c r="L191" s="125">
        <f t="shared" si="7"/>
        <v>0</v>
      </c>
      <c r="M191" s="190"/>
      <c r="N191" s="190"/>
      <c r="O191" s="190"/>
      <c r="P191" s="186"/>
      <c r="Q191" s="190"/>
      <c r="R191" s="190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229"/>
      <c r="AO191" s="229"/>
      <c r="AP191" s="229"/>
      <c r="AQ191" s="229"/>
      <c r="AR191" s="229"/>
      <c r="AS191" s="229"/>
      <c r="AT191" s="229"/>
      <c r="AU191" s="229"/>
      <c r="AV191" s="229"/>
      <c r="AW191" s="229"/>
      <c r="AY191" s="125">
        <v>1</v>
      </c>
      <c r="AZ191" s="125">
        <v>0</v>
      </c>
    </row>
    <row r="192" spans="1:68">
      <c r="A192" s="129" t="s">
        <v>249</v>
      </c>
      <c r="B192" s="54" t="s">
        <v>243</v>
      </c>
      <c r="C192" s="209" t="s">
        <v>436</v>
      </c>
      <c r="D192" s="6"/>
      <c r="E192" s="126"/>
      <c r="F192" s="126"/>
      <c r="G192" s="72">
        <v>2</v>
      </c>
      <c r="H192" s="72"/>
      <c r="I192" s="125">
        <f t="shared" si="9"/>
        <v>2</v>
      </c>
      <c r="J192" s="91">
        <v>2</v>
      </c>
      <c r="K192" s="91">
        <f t="shared" si="8"/>
        <v>2</v>
      </c>
      <c r="L192" s="125">
        <f t="shared" si="7"/>
        <v>0</v>
      </c>
      <c r="M192" s="190"/>
      <c r="N192" s="190"/>
      <c r="O192" s="190"/>
      <c r="P192" s="186"/>
      <c r="Q192" s="190"/>
      <c r="R192" s="190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229"/>
      <c r="AO192" s="229"/>
      <c r="AP192" s="229"/>
      <c r="AQ192" s="229"/>
      <c r="AR192" s="229"/>
      <c r="AS192" s="229"/>
      <c r="AT192" s="229"/>
      <c r="AU192" s="229"/>
      <c r="AV192" s="229"/>
      <c r="AW192" s="229"/>
      <c r="AY192" s="125">
        <v>2</v>
      </c>
      <c r="AZ192" s="125">
        <v>0</v>
      </c>
    </row>
    <row r="193" spans="1:52">
      <c r="A193" s="129" t="s">
        <v>249</v>
      </c>
      <c r="B193" s="54" t="s">
        <v>244</v>
      </c>
      <c r="C193" s="209" t="s">
        <v>436</v>
      </c>
      <c r="D193" s="6"/>
      <c r="E193" s="126"/>
      <c r="F193" s="126"/>
      <c r="G193" s="72">
        <v>2</v>
      </c>
      <c r="H193" s="72"/>
      <c r="I193" s="125">
        <f t="shared" si="9"/>
        <v>2</v>
      </c>
      <c r="J193" s="91">
        <v>2</v>
      </c>
      <c r="K193" s="91">
        <f t="shared" si="8"/>
        <v>2</v>
      </c>
      <c r="L193" s="125">
        <f t="shared" si="7"/>
        <v>0</v>
      </c>
      <c r="M193" s="190"/>
      <c r="N193" s="190"/>
      <c r="O193" s="190"/>
      <c r="P193" s="186"/>
      <c r="Q193" s="190"/>
      <c r="R193" s="190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229"/>
      <c r="AO193" s="229"/>
      <c r="AP193" s="229"/>
      <c r="AQ193" s="229"/>
      <c r="AR193" s="229"/>
      <c r="AS193" s="229"/>
      <c r="AT193" s="229"/>
      <c r="AU193" s="229"/>
      <c r="AV193" s="229"/>
      <c r="AW193" s="229"/>
      <c r="AY193" s="125">
        <v>2</v>
      </c>
      <c r="AZ193" s="125">
        <v>0</v>
      </c>
    </row>
    <row r="194" spans="1:52">
      <c r="A194" s="129" t="s">
        <v>249</v>
      </c>
      <c r="B194" s="54" t="s">
        <v>245</v>
      </c>
      <c r="C194" s="209" t="s">
        <v>436</v>
      </c>
      <c r="D194" s="6"/>
      <c r="E194" s="126"/>
      <c r="F194" s="126"/>
      <c r="G194" s="72">
        <v>5</v>
      </c>
      <c r="H194" s="72"/>
      <c r="I194" s="125">
        <f t="shared" si="9"/>
        <v>5</v>
      </c>
      <c r="J194" s="91">
        <v>5</v>
      </c>
      <c r="K194" s="91">
        <f t="shared" si="8"/>
        <v>5</v>
      </c>
      <c r="L194" s="125">
        <f t="shared" ref="L194:L258" si="10">I194-J194</f>
        <v>0</v>
      </c>
      <c r="M194" s="190"/>
      <c r="N194" s="190"/>
      <c r="O194" s="190"/>
      <c r="P194" s="186"/>
      <c r="Q194" s="190"/>
      <c r="R194" s="190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229"/>
      <c r="AO194" s="229"/>
      <c r="AP194" s="229"/>
      <c r="AQ194" s="229"/>
      <c r="AR194" s="229"/>
      <c r="AS194" s="229"/>
      <c r="AT194" s="229"/>
      <c r="AU194" s="229"/>
      <c r="AV194" s="229"/>
      <c r="AW194" s="229"/>
      <c r="AY194" s="125">
        <v>5</v>
      </c>
      <c r="AZ194" s="125">
        <v>0</v>
      </c>
    </row>
    <row r="195" spans="1:52">
      <c r="A195" s="129" t="s">
        <v>249</v>
      </c>
      <c r="B195" s="54" t="s">
        <v>246</v>
      </c>
      <c r="C195" s="209" t="s">
        <v>436</v>
      </c>
      <c r="D195" s="6"/>
      <c r="E195" s="126"/>
      <c r="F195" s="126"/>
      <c r="G195" s="72">
        <v>7</v>
      </c>
      <c r="H195" s="72"/>
      <c r="I195" s="125">
        <f t="shared" si="9"/>
        <v>7</v>
      </c>
      <c r="J195" s="91">
        <v>3</v>
      </c>
      <c r="K195" s="91">
        <f t="shared" ref="K195:K259" si="11">J195 - SUM(BA195:BE195)</f>
        <v>3</v>
      </c>
      <c r="L195" s="125">
        <f t="shared" si="10"/>
        <v>4</v>
      </c>
      <c r="M195" s="190"/>
      <c r="N195" s="190"/>
      <c r="O195" s="190"/>
      <c r="P195" s="186"/>
      <c r="Q195" s="190"/>
      <c r="R195" s="190"/>
      <c r="S195" s="91"/>
      <c r="T195" s="91"/>
      <c r="U195" s="91"/>
      <c r="V195" s="91"/>
      <c r="W195" s="91"/>
      <c r="X195" s="91"/>
      <c r="Y195" s="91">
        <v>4</v>
      </c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229"/>
      <c r="AO195" s="229"/>
      <c r="AP195" s="229"/>
      <c r="AQ195" s="229"/>
      <c r="AR195" s="229"/>
      <c r="AS195" s="229"/>
      <c r="AT195" s="229"/>
      <c r="AU195" s="229"/>
      <c r="AV195" s="229"/>
      <c r="AW195" s="229"/>
      <c r="AY195" s="125">
        <v>3</v>
      </c>
      <c r="AZ195" s="125">
        <v>0</v>
      </c>
    </row>
    <row r="196" spans="1:52">
      <c r="A196" s="129" t="s">
        <v>249</v>
      </c>
      <c r="B196" s="54" t="s">
        <v>247</v>
      </c>
      <c r="C196" s="209" t="s">
        <v>436</v>
      </c>
      <c r="D196" s="6"/>
      <c r="E196" s="126"/>
      <c r="F196" s="126"/>
      <c r="G196" s="141">
        <v>1</v>
      </c>
      <c r="H196" s="72"/>
      <c r="I196" s="125">
        <f t="shared" si="9"/>
        <v>1</v>
      </c>
      <c r="J196" s="91">
        <v>1</v>
      </c>
      <c r="K196" s="91">
        <f t="shared" si="11"/>
        <v>1</v>
      </c>
      <c r="L196" s="125">
        <f t="shared" si="10"/>
        <v>0</v>
      </c>
      <c r="M196" s="190"/>
      <c r="N196" s="190"/>
      <c r="O196" s="190"/>
      <c r="P196" s="186"/>
      <c r="Q196" s="190"/>
      <c r="R196" s="190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229"/>
      <c r="AO196" s="229"/>
      <c r="AP196" s="229"/>
      <c r="AQ196" s="229"/>
      <c r="AR196" s="229"/>
      <c r="AS196" s="229"/>
      <c r="AT196" s="229"/>
      <c r="AU196" s="229"/>
      <c r="AV196" s="229"/>
      <c r="AW196" s="229"/>
      <c r="AY196" s="125">
        <v>1</v>
      </c>
      <c r="AZ196" s="125">
        <v>0</v>
      </c>
    </row>
    <row r="197" spans="1:52">
      <c r="A197" s="132" t="s">
        <v>249</v>
      </c>
      <c r="B197" s="54" t="s">
        <v>248</v>
      </c>
      <c r="C197" s="209" t="s">
        <v>436</v>
      </c>
      <c r="D197" s="6"/>
      <c r="E197" s="126"/>
      <c r="F197" s="126"/>
      <c r="G197" s="72">
        <v>1</v>
      </c>
      <c r="H197" s="72"/>
      <c r="I197" s="125">
        <f t="shared" si="9"/>
        <v>1</v>
      </c>
      <c r="J197" s="91">
        <v>1</v>
      </c>
      <c r="K197" s="91">
        <f t="shared" si="11"/>
        <v>1</v>
      </c>
      <c r="L197" s="125">
        <f t="shared" si="10"/>
        <v>0</v>
      </c>
      <c r="M197" s="190"/>
      <c r="N197" s="190"/>
      <c r="O197" s="190"/>
      <c r="P197" s="186"/>
      <c r="Q197" s="190"/>
      <c r="R197" s="190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229"/>
      <c r="AO197" s="229"/>
      <c r="AP197" s="229"/>
      <c r="AQ197" s="229"/>
      <c r="AR197" s="229"/>
      <c r="AS197" s="229"/>
      <c r="AT197" s="229"/>
      <c r="AU197" s="229"/>
      <c r="AV197" s="229"/>
      <c r="AW197" s="229"/>
      <c r="AY197" s="125">
        <v>1</v>
      </c>
      <c r="AZ197" s="125">
        <v>0</v>
      </c>
    </row>
    <row r="198" spans="1:52">
      <c r="A198" s="132" t="s">
        <v>249</v>
      </c>
      <c r="B198" s="54" t="s">
        <v>252</v>
      </c>
      <c r="C198" s="209" t="s">
        <v>436</v>
      </c>
      <c r="D198" s="6"/>
      <c r="E198" s="126"/>
      <c r="F198" s="126"/>
      <c r="G198" s="72">
        <v>2</v>
      </c>
      <c r="H198" s="72"/>
      <c r="I198" s="125">
        <f t="shared" si="9"/>
        <v>2</v>
      </c>
      <c r="J198" s="91">
        <v>2</v>
      </c>
      <c r="K198" s="91">
        <f t="shared" si="11"/>
        <v>2</v>
      </c>
      <c r="L198" s="125">
        <f t="shared" si="10"/>
        <v>0</v>
      </c>
      <c r="M198" s="190"/>
      <c r="N198" s="190"/>
      <c r="O198" s="190"/>
      <c r="P198" s="186"/>
      <c r="Q198" s="190"/>
      <c r="R198" s="190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229"/>
      <c r="AO198" s="229"/>
      <c r="AP198" s="229"/>
      <c r="AQ198" s="229"/>
      <c r="AR198" s="229"/>
      <c r="AS198" s="229"/>
      <c r="AT198" s="229"/>
      <c r="AU198" s="229"/>
      <c r="AV198" s="229"/>
      <c r="AW198" s="229"/>
      <c r="AY198" s="125">
        <v>2</v>
      </c>
      <c r="AZ198" s="125">
        <v>0</v>
      </c>
    </row>
    <row r="199" spans="1:52">
      <c r="A199" s="132" t="s">
        <v>249</v>
      </c>
      <c r="B199" s="54" t="s">
        <v>253</v>
      </c>
      <c r="C199" s="209" t="s">
        <v>436</v>
      </c>
      <c r="D199" s="6"/>
      <c r="E199" s="126"/>
      <c r="F199" s="126"/>
      <c r="G199" s="72">
        <v>1</v>
      </c>
      <c r="H199" s="72"/>
      <c r="I199" s="125">
        <f t="shared" si="9"/>
        <v>1</v>
      </c>
      <c r="J199" s="91">
        <v>1</v>
      </c>
      <c r="K199" s="91">
        <f t="shared" si="11"/>
        <v>1</v>
      </c>
      <c r="L199" s="125">
        <f t="shared" si="10"/>
        <v>0</v>
      </c>
      <c r="M199" s="190"/>
      <c r="N199" s="190"/>
      <c r="O199" s="190"/>
      <c r="P199" s="186"/>
      <c r="Q199" s="190"/>
      <c r="R199" s="190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229"/>
      <c r="AO199" s="229"/>
      <c r="AP199" s="229"/>
      <c r="AQ199" s="229"/>
      <c r="AR199" s="229"/>
      <c r="AS199" s="229"/>
      <c r="AT199" s="229"/>
      <c r="AU199" s="229"/>
      <c r="AV199" s="229"/>
      <c r="AW199" s="229"/>
      <c r="AY199" s="125">
        <v>1</v>
      </c>
      <c r="AZ199" s="125">
        <v>0</v>
      </c>
    </row>
    <row r="200" spans="1:52">
      <c r="A200" s="132" t="s">
        <v>249</v>
      </c>
      <c r="B200" s="54" t="s">
        <v>254</v>
      </c>
      <c r="C200" s="209" t="s">
        <v>436</v>
      </c>
      <c r="D200" s="6"/>
      <c r="E200" s="126"/>
      <c r="F200" s="126"/>
      <c r="G200" s="72">
        <v>2</v>
      </c>
      <c r="H200" s="72"/>
      <c r="I200" s="125">
        <f t="shared" si="9"/>
        <v>2</v>
      </c>
      <c r="J200" s="91">
        <v>2</v>
      </c>
      <c r="K200" s="91">
        <f t="shared" si="11"/>
        <v>2</v>
      </c>
      <c r="L200" s="125">
        <f t="shared" si="10"/>
        <v>0</v>
      </c>
      <c r="M200" s="190"/>
      <c r="N200" s="190"/>
      <c r="O200" s="190"/>
      <c r="P200" s="186"/>
      <c r="Q200" s="190"/>
      <c r="R200" s="190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229"/>
      <c r="AO200" s="229"/>
      <c r="AP200" s="229"/>
      <c r="AQ200" s="229"/>
      <c r="AR200" s="229"/>
      <c r="AS200" s="229"/>
      <c r="AT200" s="229"/>
      <c r="AU200" s="229"/>
      <c r="AV200" s="229"/>
      <c r="AW200" s="229"/>
      <c r="AY200" s="125">
        <v>2</v>
      </c>
      <c r="AZ200" s="125">
        <v>0</v>
      </c>
    </row>
    <row r="201" spans="1:52">
      <c r="A201" s="132" t="s">
        <v>249</v>
      </c>
      <c r="B201" s="54" t="s">
        <v>255</v>
      </c>
      <c r="C201" s="209" t="s">
        <v>436</v>
      </c>
      <c r="D201" s="6"/>
      <c r="E201" s="126"/>
      <c r="F201" s="126"/>
      <c r="G201" s="72">
        <v>1</v>
      </c>
      <c r="H201" s="72"/>
      <c r="I201" s="125">
        <f t="shared" si="9"/>
        <v>1</v>
      </c>
      <c r="J201" s="91">
        <v>1</v>
      </c>
      <c r="K201" s="91">
        <f t="shared" si="11"/>
        <v>1</v>
      </c>
      <c r="L201" s="125">
        <f t="shared" si="10"/>
        <v>0</v>
      </c>
      <c r="M201" s="190"/>
      <c r="N201" s="190"/>
      <c r="O201" s="190"/>
      <c r="P201" s="186"/>
      <c r="Q201" s="190"/>
      <c r="R201" s="190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  <c r="AI201" s="91"/>
      <c r="AJ201" s="91"/>
      <c r="AK201" s="91"/>
      <c r="AL201" s="91"/>
      <c r="AM201" s="91"/>
      <c r="AN201" s="229"/>
      <c r="AO201" s="229"/>
      <c r="AP201" s="229"/>
      <c r="AQ201" s="229"/>
      <c r="AR201" s="229"/>
      <c r="AS201" s="229"/>
      <c r="AT201" s="229"/>
      <c r="AU201" s="229"/>
      <c r="AV201" s="229"/>
      <c r="AW201" s="229"/>
      <c r="AY201" s="125">
        <v>1</v>
      </c>
      <c r="AZ201" s="125">
        <v>0</v>
      </c>
    </row>
    <row r="202" spans="1:52">
      <c r="A202" s="132" t="s">
        <v>249</v>
      </c>
      <c r="B202" s="54" t="s">
        <v>256</v>
      </c>
      <c r="C202" s="209" t="s">
        <v>436</v>
      </c>
      <c r="D202" s="6"/>
      <c r="E202" s="126"/>
      <c r="F202" s="126"/>
      <c r="G202" s="72">
        <v>2</v>
      </c>
      <c r="H202" s="72"/>
      <c r="I202" s="125">
        <f t="shared" si="9"/>
        <v>2</v>
      </c>
      <c r="J202" s="91">
        <v>2</v>
      </c>
      <c r="K202" s="91">
        <f t="shared" si="11"/>
        <v>2</v>
      </c>
      <c r="L202" s="125">
        <f t="shared" si="10"/>
        <v>0</v>
      </c>
      <c r="M202" s="190"/>
      <c r="N202" s="190"/>
      <c r="O202" s="190"/>
      <c r="P202" s="186"/>
      <c r="Q202" s="190"/>
      <c r="R202" s="190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229"/>
      <c r="AO202" s="229"/>
      <c r="AP202" s="229"/>
      <c r="AQ202" s="229"/>
      <c r="AR202" s="229"/>
      <c r="AS202" s="229"/>
      <c r="AT202" s="229"/>
      <c r="AU202" s="229"/>
      <c r="AV202" s="229"/>
      <c r="AW202" s="229"/>
      <c r="AY202" s="125">
        <v>2</v>
      </c>
      <c r="AZ202" s="125">
        <v>0</v>
      </c>
    </row>
    <row r="203" spans="1:52">
      <c r="A203" s="132" t="s">
        <v>249</v>
      </c>
      <c r="B203" s="54" t="s">
        <v>257</v>
      </c>
      <c r="C203" s="209" t="s">
        <v>436</v>
      </c>
      <c r="D203" s="6"/>
      <c r="E203" s="126"/>
      <c r="F203" s="126"/>
      <c r="G203" s="72">
        <v>3</v>
      </c>
      <c r="H203" s="72"/>
      <c r="I203" s="125">
        <f t="shared" si="9"/>
        <v>3</v>
      </c>
      <c r="J203" s="91">
        <v>3</v>
      </c>
      <c r="K203" s="91">
        <f t="shared" si="11"/>
        <v>3</v>
      </c>
      <c r="L203" s="125">
        <f t="shared" si="10"/>
        <v>0</v>
      </c>
      <c r="M203" s="190"/>
      <c r="N203" s="190"/>
      <c r="O203" s="190"/>
      <c r="P203" s="186"/>
      <c r="Q203" s="190"/>
      <c r="R203" s="190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229"/>
      <c r="AO203" s="229"/>
      <c r="AP203" s="229"/>
      <c r="AQ203" s="229"/>
      <c r="AR203" s="229"/>
      <c r="AS203" s="229"/>
      <c r="AT203" s="229"/>
      <c r="AU203" s="229"/>
      <c r="AV203" s="229"/>
      <c r="AW203" s="229"/>
      <c r="AY203" s="125">
        <v>3</v>
      </c>
      <c r="AZ203" s="125">
        <v>0</v>
      </c>
    </row>
    <row r="204" spans="1:52">
      <c r="A204" s="132" t="s">
        <v>249</v>
      </c>
      <c r="B204" s="54" t="s">
        <v>258</v>
      </c>
      <c r="C204" s="209" t="s">
        <v>436</v>
      </c>
      <c r="D204" s="6"/>
      <c r="E204" s="126"/>
      <c r="F204" s="126"/>
      <c r="G204" s="72">
        <v>2</v>
      </c>
      <c r="H204" s="72"/>
      <c r="I204" s="125">
        <f t="shared" si="9"/>
        <v>2</v>
      </c>
      <c r="J204" s="91">
        <v>2</v>
      </c>
      <c r="K204" s="91">
        <f t="shared" si="11"/>
        <v>2</v>
      </c>
      <c r="L204" s="125">
        <f t="shared" si="10"/>
        <v>0</v>
      </c>
      <c r="M204" s="190"/>
      <c r="N204" s="190"/>
      <c r="O204" s="190"/>
      <c r="P204" s="186"/>
      <c r="Q204" s="190"/>
      <c r="R204" s="190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229"/>
      <c r="AO204" s="229"/>
      <c r="AP204" s="229"/>
      <c r="AQ204" s="229"/>
      <c r="AR204" s="229"/>
      <c r="AS204" s="229"/>
      <c r="AT204" s="229"/>
      <c r="AU204" s="229"/>
      <c r="AV204" s="229"/>
      <c r="AW204" s="229"/>
      <c r="AY204" s="125">
        <v>2</v>
      </c>
      <c r="AZ204" s="125">
        <v>0</v>
      </c>
    </row>
    <row r="205" spans="1:52">
      <c r="A205" s="132" t="s">
        <v>249</v>
      </c>
      <c r="B205" s="54" t="s">
        <v>259</v>
      </c>
      <c r="C205" s="209" t="s">
        <v>436</v>
      </c>
      <c r="D205" s="6"/>
      <c r="E205" s="126"/>
      <c r="F205" s="126"/>
      <c r="G205" s="72">
        <v>4</v>
      </c>
      <c r="H205" s="72"/>
      <c r="I205" s="125">
        <f t="shared" si="9"/>
        <v>4</v>
      </c>
      <c r="J205" s="91">
        <v>4</v>
      </c>
      <c r="K205" s="91">
        <f t="shared" si="11"/>
        <v>4</v>
      </c>
      <c r="L205" s="125">
        <f t="shared" si="10"/>
        <v>0</v>
      </c>
      <c r="M205" s="190"/>
      <c r="N205" s="190"/>
      <c r="O205" s="190"/>
      <c r="P205" s="186"/>
      <c r="Q205" s="190"/>
      <c r="R205" s="190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229"/>
      <c r="AO205" s="229"/>
      <c r="AP205" s="229"/>
      <c r="AQ205" s="229"/>
      <c r="AR205" s="229"/>
      <c r="AS205" s="229"/>
      <c r="AT205" s="229"/>
      <c r="AU205" s="229"/>
      <c r="AV205" s="229"/>
      <c r="AW205" s="229"/>
      <c r="AY205" s="125">
        <v>4</v>
      </c>
      <c r="AZ205" s="125">
        <v>0</v>
      </c>
    </row>
    <row r="206" spans="1:52">
      <c r="A206" s="132" t="s">
        <v>249</v>
      </c>
      <c r="B206" s="54" t="s">
        <v>260</v>
      </c>
      <c r="C206" s="209" t="s">
        <v>436</v>
      </c>
      <c r="D206" s="6"/>
      <c r="E206" s="126"/>
      <c r="F206" s="126"/>
      <c r="G206" s="72">
        <v>1</v>
      </c>
      <c r="H206" s="72"/>
      <c r="I206" s="125">
        <f t="shared" si="9"/>
        <v>1</v>
      </c>
      <c r="J206" s="91">
        <v>1</v>
      </c>
      <c r="K206" s="91">
        <f t="shared" si="11"/>
        <v>1</v>
      </c>
      <c r="L206" s="125">
        <f t="shared" si="10"/>
        <v>0</v>
      </c>
      <c r="M206" s="190"/>
      <c r="N206" s="190"/>
      <c r="O206" s="190"/>
      <c r="P206" s="186"/>
      <c r="Q206" s="190"/>
      <c r="R206" s="190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229"/>
      <c r="AO206" s="229"/>
      <c r="AP206" s="229"/>
      <c r="AQ206" s="229"/>
      <c r="AR206" s="229"/>
      <c r="AS206" s="229"/>
      <c r="AT206" s="229"/>
      <c r="AU206" s="229"/>
      <c r="AV206" s="229"/>
      <c r="AW206" s="229"/>
      <c r="AY206" s="125">
        <v>1</v>
      </c>
      <c r="AZ206" s="125">
        <v>0</v>
      </c>
    </row>
    <row r="207" spans="1:52">
      <c r="A207" s="132" t="s">
        <v>249</v>
      </c>
      <c r="B207" s="54" t="s">
        <v>261</v>
      </c>
      <c r="C207" s="209" t="s">
        <v>436</v>
      </c>
      <c r="D207" s="6"/>
      <c r="E207" s="126"/>
      <c r="F207" s="126"/>
      <c r="G207" s="72">
        <v>1</v>
      </c>
      <c r="H207" s="72"/>
      <c r="I207" s="125">
        <f t="shared" si="9"/>
        <v>1</v>
      </c>
      <c r="J207" s="91">
        <v>1</v>
      </c>
      <c r="K207" s="91">
        <f t="shared" si="11"/>
        <v>1</v>
      </c>
      <c r="L207" s="125">
        <f t="shared" si="10"/>
        <v>0</v>
      </c>
      <c r="M207" s="190"/>
      <c r="N207" s="190"/>
      <c r="O207" s="190"/>
      <c r="P207" s="186"/>
      <c r="Q207" s="190"/>
      <c r="R207" s="190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  <c r="AI207" s="91"/>
      <c r="AJ207" s="91"/>
      <c r="AK207" s="91"/>
      <c r="AL207" s="91"/>
      <c r="AM207" s="91"/>
      <c r="AN207" s="229"/>
      <c r="AO207" s="229"/>
      <c r="AP207" s="229"/>
      <c r="AQ207" s="229"/>
      <c r="AR207" s="229"/>
      <c r="AS207" s="229"/>
      <c r="AT207" s="229"/>
      <c r="AU207" s="229"/>
      <c r="AV207" s="229"/>
      <c r="AW207" s="229"/>
      <c r="AY207" s="125">
        <v>1</v>
      </c>
      <c r="AZ207" s="125">
        <v>0</v>
      </c>
    </row>
    <row r="208" spans="1:52">
      <c r="A208" s="132" t="s">
        <v>249</v>
      </c>
      <c r="B208" s="54" t="s">
        <v>262</v>
      </c>
      <c r="C208" s="209" t="s">
        <v>436</v>
      </c>
      <c r="D208" s="6"/>
      <c r="E208" s="126"/>
      <c r="F208" s="126"/>
      <c r="G208" s="72">
        <v>1</v>
      </c>
      <c r="H208" s="72"/>
      <c r="I208" s="125">
        <f t="shared" si="9"/>
        <v>1</v>
      </c>
      <c r="J208" s="91">
        <v>1</v>
      </c>
      <c r="K208" s="91">
        <f t="shared" si="11"/>
        <v>1</v>
      </c>
      <c r="L208" s="125">
        <f t="shared" si="10"/>
        <v>0</v>
      </c>
      <c r="M208" s="190"/>
      <c r="N208" s="190"/>
      <c r="O208" s="190"/>
      <c r="P208" s="186"/>
      <c r="Q208" s="190"/>
      <c r="R208" s="190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  <c r="AL208" s="91"/>
      <c r="AM208" s="91"/>
      <c r="AN208" s="229"/>
      <c r="AO208" s="229"/>
      <c r="AP208" s="229"/>
      <c r="AQ208" s="229"/>
      <c r="AR208" s="229"/>
      <c r="AS208" s="229"/>
      <c r="AT208" s="229"/>
      <c r="AU208" s="229"/>
      <c r="AV208" s="229"/>
      <c r="AW208" s="229"/>
      <c r="AY208" s="125">
        <v>1</v>
      </c>
      <c r="AZ208" s="125">
        <v>0</v>
      </c>
    </row>
    <row r="209" spans="1:68">
      <c r="A209" s="132" t="s">
        <v>249</v>
      </c>
      <c r="B209" s="54" t="s">
        <v>263</v>
      </c>
      <c r="C209" s="209" t="s">
        <v>436</v>
      </c>
      <c r="D209" s="6"/>
      <c r="E209" s="126"/>
      <c r="F209" s="126"/>
      <c r="G209" s="72">
        <v>1</v>
      </c>
      <c r="H209" s="72"/>
      <c r="I209" s="125">
        <f t="shared" si="9"/>
        <v>1</v>
      </c>
      <c r="J209" s="91">
        <v>1</v>
      </c>
      <c r="K209" s="91">
        <f t="shared" si="11"/>
        <v>1</v>
      </c>
      <c r="L209" s="125">
        <f t="shared" si="10"/>
        <v>0</v>
      </c>
      <c r="M209" s="190"/>
      <c r="N209" s="190"/>
      <c r="O209" s="190"/>
      <c r="P209" s="186"/>
      <c r="Q209" s="190"/>
      <c r="R209" s="190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  <c r="AI209" s="91"/>
      <c r="AJ209" s="91"/>
      <c r="AK209" s="91"/>
      <c r="AL209" s="91"/>
      <c r="AM209" s="91"/>
      <c r="AN209" s="229"/>
      <c r="AO209" s="229"/>
      <c r="AP209" s="229"/>
      <c r="AQ209" s="229"/>
      <c r="AR209" s="229"/>
      <c r="AS209" s="229"/>
      <c r="AT209" s="229"/>
      <c r="AU209" s="229"/>
      <c r="AV209" s="229"/>
      <c r="AW209" s="229"/>
      <c r="AY209" s="125">
        <v>1</v>
      </c>
      <c r="AZ209" s="125">
        <v>0</v>
      </c>
    </row>
    <row r="210" spans="1:68">
      <c r="A210" s="132" t="s">
        <v>249</v>
      </c>
      <c r="B210" s="54" t="s">
        <v>481</v>
      </c>
      <c r="C210" s="209" t="s">
        <v>436</v>
      </c>
      <c r="D210" s="6"/>
      <c r="E210" s="126"/>
      <c r="F210" s="126"/>
      <c r="G210" s="72">
        <v>1</v>
      </c>
      <c r="H210" s="72"/>
      <c r="I210" s="125">
        <f t="shared" si="9"/>
        <v>1</v>
      </c>
      <c r="J210" s="91">
        <v>1</v>
      </c>
      <c r="K210" s="91">
        <f t="shared" si="11"/>
        <v>1</v>
      </c>
      <c r="L210" s="125">
        <f t="shared" si="10"/>
        <v>0</v>
      </c>
      <c r="M210" s="190"/>
      <c r="N210" s="190"/>
      <c r="O210" s="190"/>
      <c r="P210" s="186"/>
      <c r="Q210" s="190"/>
      <c r="R210" s="190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229"/>
      <c r="AO210" s="229"/>
      <c r="AP210" s="229"/>
      <c r="AQ210" s="229"/>
      <c r="AR210" s="229"/>
      <c r="AS210" s="229"/>
      <c r="AT210" s="229"/>
      <c r="AU210" s="229"/>
      <c r="AV210" s="229"/>
      <c r="AW210" s="229"/>
      <c r="AY210" s="125">
        <v>1</v>
      </c>
      <c r="AZ210" s="125">
        <v>0</v>
      </c>
    </row>
    <row r="211" spans="1:68">
      <c r="A211" s="132" t="s">
        <v>249</v>
      </c>
      <c r="B211" s="54" t="s">
        <v>264</v>
      </c>
      <c r="C211" s="209" t="s">
        <v>436</v>
      </c>
      <c r="D211" s="6"/>
      <c r="E211" s="126"/>
      <c r="F211" s="126"/>
      <c r="G211" s="72">
        <v>1</v>
      </c>
      <c r="H211" s="72"/>
      <c r="I211" s="125">
        <f t="shared" si="9"/>
        <v>1</v>
      </c>
      <c r="J211" s="91">
        <v>1</v>
      </c>
      <c r="K211" s="91">
        <f t="shared" si="11"/>
        <v>1</v>
      </c>
      <c r="L211" s="125">
        <f t="shared" si="10"/>
        <v>0</v>
      </c>
      <c r="M211" s="190"/>
      <c r="N211" s="190"/>
      <c r="O211" s="190"/>
      <c r="P211" s="186"/>
      <c r="Q211" s="190"/>
      <c r="R211" s="190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229"/>
      <c r="AO211" s="229"/>
      <c r="AP211" s="229"/>
      <c r="AQ211" s="229"/>
      <c r="AR211" s="229"/>
      <c r="AS211" s="229"/>
      <c r="AT211" s="229"/>
      <c r="AU211" s="229"/>
      <c r="AV211" s="229"/>
      <c r="AW211" s="229"/>
      <c r="AY211" s="125">
        <v>1</v>
      </c>
      <c r="AZ211" s="125">
        <v>0</v>
      </c>
    </row>
    <row r="212" spans="1:68">
      <c r="A212" s="132" t="s">
        <v>249</v>
      </c>
      <c r="B212" s="54" t="s">
        <v>265</v>
      </c>
      <c r="C212" s="209" t="s">
        <v>436</v>
      </c>
      <c r="D212" s="6"/>
      <c r="E212" s="126"/>
      <c r="F212" s="126"/>
      <c r="G212" s="72">
        <v>1</v>
      </c>
      <c r="H212" s="72"/>
      <c r="I212" s="125">
        <f t="shared" si="9"/>
        <v>1</v>
      </c>
      <c r="J212" s="91">
        <v>1</v>
      </c>
      <c r="K212" s="91">
        <f t="shared" si="11"/>
        <v>1</v>
      </c>
      <c r="L212" s="125">
        <f t="shared" si="10"/>
        <v>0</v>
      </c>
      <c r="M212" s="190"/>
      <c r="N212" s="190"/>
      <c r="O212" s="190"/>
      <c r="P212" s="186"/>
      <c r="Q212" s="190"/>
      <c r="R212" s="190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229"/>
      <c r="AO212" s="229"/>
      <c r="AP212" s="229"/>
      <c r="AQ212" s="229"/>
      <c r="AR212" s="229"/>
      <c r="AS212" s="229"/>
      <c r="AT212" s="229"/>
      <c r="AU212" s="229"/>
      <c r="AV212" s="229"/>
      <c r="AW212" s="229"/>
      <c r="AY212" s="125">
        <v>1</v>
      </c>
      <c r="AZ212" s="125">
        <v>0</v>
      </c>
    </row>
    <row r="213" spans="1:68">
      <c r="A213" s="132" t="s">
        <v>249</v>
      </c>
      <c r="B213" s="54" t="s">
        <v>266</v>
      </c>
      <c r="C213" s="209" t="s">
        <v>436</v>
      </c>
      <c r="D213" s="6"/>
      <c r="E213" s="126"/>
      <c r="F213" s="126"/>
      <c r="G213" s="72">
        <v>1</v>
      </c>
      <c r="H213" s="72"/>
      <c r="I213" s="125">
        <f t="shared" si="9"/>
        <v>1</v>
      </c>
      <c r="J213" s="91">
        <v>1</v>
      </c>
      <c r="K213" s="91">
        <f t="shared" si="11"/>
        <v>1</v>
      </c>
      <c r="L213" s="125">
        <f t="shared" si="10"/>
        <v>0</v>
      </c>
      <c r="M213" s="190"/>
      <c r="N213" s="190"/>
      <c r="O213" s="190"/>
      <c r="P213" s="186"/>
      <c r="Q213" s="190"/>
      <c r="R213" s="190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229"/>
      <c r="AO213" s="229"/>
      <c r="AP213" s="229"/>
      <c r="AQ213" s="229"/>
      <c r="AR213" s="229"/>
      <c r="AS213" s="229"/>
      <c r="AT213" s="229"/>
      <c r="AU213" s="229"/>
      <c r="AV213" s="229"/>
      <c r="AW213" s="229"/>
      <c r="AY213" s="125">
        <v>1</v>
      </c>
      <c r="AZ213" s="125">
        <v>0</v>
      </c>
    </row>
    <row r="214" spans="1:68">
      <c r="A214" s="132" t="s">
        <v>249</v>
      </c>
      <c r="B214" s="54" t="s">
        <v>267</v>
      </c>
      <c r="C214" s="209" t="s">
        <v>436</v>
      </c>
      <c r="D214" s="6"/>
      <c r="E214" s="126"/>
      <c r="F214" s="126"/>
      <c r="G214" s="72">
        <v>1</v>
      </c>
      <c r="H214" s="72"/>
      <c r="I214" s="125">
        <f t="shared" si="9"/>
        <v>1</v>
      </c>
      <c r="J214" s="91">
        <v>1</v>
      </c>
      <c r="K214" s="91">
        <f t="shared" si="11"/>
        <v>1</v>
      </c>
      <c r="L214" s="125">
        <f t="shared" si="10"/>
        <v>0</v>
      </c>
      <c r="M214" s="190"/>
      <c r="N214" s="190"/>
      <c r="O214" s="190"/>
      <c r="P214" s="186"/>
      <c r="Q214" s="190"/>
      <c r="R214" s="190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91"/>
      <c r="AN214" s="229"/>
      <c r="AO214" s="229"/>
      <c r="AP214" s="229"/>
      <c r="AQ214" s="229"/>
      <c r="AR214" s="229"/>
      <c r="AS214" s="229"/>
      <c r="AT214" s="229"/>
      <c r="AU214" s="229"/>
      <c r="AV214" s="229"/>
      <c r="AW214" s="229"/>
      <c r="AY214" s="125">
        <v>1</v>
      </c>
      <c r="AZ214" s="125">
        <v>0</v>
      </c>
    </row>
    <row r="215" spans="1:68">
      <c r="A215" s="59"/>
      <c r="B215" s="81" t="s">
        <v>203</v>
      </c>
      <c r="C215" s="217"/>
      <c r="D215" s="151"/>
      <c r="E215" s="153"/>
      <c r="F215" s="153"/>
      <c r="G215" s="105"/>
      <c r="H215" s="105"/>
      <c r="I215" s="125">
        <f t="shared" si="9"/>
        <v>0</v>
      </c>
      <c r="J215" s="105"/>
      <c r="K215" s="91">
        <f t="shared" si="11"/>
        <v>0</v>
      </c>
      <c r="L215" s="125">
        <f t="shared" si="10"/>
        <v>0</v>
      </c>
      <c r="M215" s="190"/>
      <c r="N215" s="190"/>
      <c r="O215" s="190"/>
      <c r="P215" s="194"/>
      <c r="Q215" s="125"/>
      <c r="R215" s="12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235"/>
      <c r="AO215" s="235"/>
      <c r="AP215" s="235"/>
      <c r="AQ215" s="235"/>
      <c r="AR215" s="235"/>
      <c r="AS215" s="235"/>
      <c r="AT215" s="235"/>
      <c r="AU215" s="235"/>
      <c r="AV215" s="235"/>
      <c r="AW215" s="235"/>
      <c r="AY215" s="125">
        <v>0</v>
      </c>
      <c r="AZ215" s="125">
        <v>0</v>
      </c>
    </row>
    <row r="216" spans="1:68">
      <c r="A216" s="110" t="s">
        <v>38</v>
      </c>
      <c r="B216" s="54" t="s">
        <v>119</v>
      </c>
      <c r="C216" s="209" t="s">
        <v>445</v>
      </c>
      <c r="D216" s="6"/>
      <c r="E216" s="126">
        <v>140</v>
      </c>
      <c r="F216" s="126"/>
      <c r="G216" s="72"/>
      <c r="H216" s="72"/>
      <c r="I216" s="125">
        <f t="shared" si="9"/>
        <v>140</v>
      </c>
      <c r="J216" s="91">
        <v>115</v>
      </c>
      <c r="K216" s="91">
        <f t="shared" si="11"/>
        <v>65</v>
      </c>
      <c r="L216" s="125">
        <f t="shared" si="10"/>
        <v>25</v>
      </c>
      <c r="M216" s="190"/>
      <c r="N216" s="190"/>
      <c r="O216" s="190"/>
      <c r="P216" s="186"/>
      <c r="Q216" s="190">
        <v>1</v>
      </c>
      <c r="R216" s="190"/>
      <c r="S216" s="91"/>
      <c r="T216" s="91"/>
      <c r="U216" s="91"/>
      <c r="V216" s="91">
        <v>1</v>
      </c>
      <c r="W216" s="91"/>
      <c r="X216" s="91">
        <v>7</v>
      </c>
      <c r="Y216" s="91">
        <v>14</v>
      </c>
      <c r="Z216" s="91"/>
      <c r="AA216" s="91">
        <v>20</v>
      </c>
      <c r="AB216" s="91">
        <v>9</v>
      </c>
      <c r="AC216" s="91"/>
      <c r="AD216" s="91"/>
      <c r="AE216" s="91">
        <v>17</v>
      </c>
      <c r="AF216" s="91"/>
      <c r="AG216" s="91"/>
      <c r="AH216" s="91"/>
      <c r="AI216" s="91"/>
      <c r="AJ216" s="91"/>
      <c r="AK216" s="91"/>
      <c r="AL216" s="91"/>
      <c r="AM216" s="91"/>
      <c r="AN216" s="229"/>
      <c r="AO216" s="229"/>
      <c r="AP216" s="229">
        <v>6</v>
      </c>
      <c r="AQ216" s="229">
        <v>5</v>
      </c>
      <c r="AR216" s="229">
        <v>15</v>
      </c>
      <c r="AS216" s="229"/>
      <c r="AT216" s="229"/>
      <c r="AU216" s="229"/>
      <c r="AV216" s="229"/>
      <c r="AW216" s="229"/>
      <c r="AY216" s="125">
        <v>45</v>
      </c>
      <c r="AZ216" s="125">
        <v>70</v>
      </c>
      <c r="BB216" s="242">
        <v>17</v>
      </c>
      <c r="BC216" s="243">
        <v>33</v>
      </c>
    </row>
    <row r="217" spans="1:68">
      <c r="A217" s="110" t="s">
        <v>38</v>
      </c>
      <c r="B217" s="197" t="s">
        <v>120</v>
      </c>
      <c r="C217" s="209" t="s">
        <v>445</v>
      </c>
      <c r="D217" s="6"/>
      <c r="E217" s="161">
        <v>120</v>
      </c>
      <c r="F217" s="126"/>
      <c r="G217" s="72"/>
      <c r="H217" s="72"/>
      <c r="I217" s="125">
        <f t="shared" si="9"/>
        <v>120</v>
      </c>
      <c r="J217" s="91">
        <v>110</v>
      </c>
      <c r="K217" s="91">
        <f t="shared" si="11"/>
        <v>110</v>
      </c>
      <c r="L217" s="125">
        <f t="shared" si="10"/>
        <v>10</v>
      </c>
      <c r="M217" s="190"/>
      <c r="N217" s="190"/>
      <c r="O217" s="190"/>
      <c r="P217" s="186"/>
      <c r="Q217" s="190"/>
      <c r="R217" s="190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229"/>
      <c r="AO217" s="229"/>
      <c r="AP217" s="229"/>
      <c r="AQ217" s="229"/>
      <c r="AR217" s="229"/>
      <c r="AS217" s="229"/>
      <c r="AT217" s="229"/>
      <c r="AU217" s="229"/>
      <c r="AV217" s="229"/>
      <c r="AW217" s="229"/>
      <c r="AY217" s="125">
        <v>120</v>
      </c>
      <c r="AZ217" s="196">
        <v>-10</v>
      </c>
      <c r="BK217" s="249">
        <v>3</v>
      </c>
    </row>
    <row r="218" spans="1:68">
      <c r="A218" s="110" t="s">
        <v>38</v>
      </c>
      <c r="B218" s="54" t="s">
        <v>123</v>
      </c>
      <c r="C218" s="209" t="s">
        <v>445</v>
      </c>
      <c r="D218" s="6"/>
      <c r="E218" s="161">
        <v>140</v>
      </c>
      <c r="F218" s="126"/>
      <c r="G218" s="72"/>
      <c r="H218" s="72"/>
      <c r="I218" s="125">
        <f t="shared" si="9"/>
        <v>140</v>
      </c>
      <c r="J218" s="91">
        <v>108</v>
      </c>
      <c r="K218" s="91">
        <f t="shared" si="11"/>
        <v>106</v>
      </c>
      <c r="L218" s="125">
        <f t="shared" si="10"/>
        <v>32</v>
      </c>
      <c r="M218" s="190"/>
      <c r="N218" s="190"/>
      <c r="O218" s="190"/>
      <c r="P218" s="186"/>
      <c r="Q218" s="190"/>
      <c r="R218" s="190"/>
      <c r="S218" s="91"/>
      <c r="T218" s="91"/>
      <c r="U218" s="91"/>
      <c r="V218" s="91"/>
      <c r="W218" s="91"/>
      <c r="X218" s="91">
        <v>1</v>
      </c>
      <c r="Y218" s="91">
        <v>5</v>
      </c>
      <c r="Z218" s="91">
        <v>5</v>
      </c>
      <c r="AA218" s="91"/>
      <c r="AB218" s="91"/>
      <c r="AC218" s="91">
        <v>10</v>
      </c>
      <c r="AD218" s="91"/>
      <c r="AE218" s="91"/>
      <c r="AF218" s="91">
        <v>13</v>
      </c>
      <c r="AG218" s="91"/>
      <c r="AH218" s="91"/>
      <c r="AI218" s="91"/>
      <c r="AJ218" s="91"/>
      <c r="AK218" s="91">
        <v>4</v>
      </c>
      <c r="AL218" s="91"/>
      <c r="AM218" s="91"/>
      <c r="AN218" s="229">
        <v>5</v>
      </c>
      <c r="AO218" s="229"/>
      <c r="AP218" s="229"/>
      <c r="AQ218" s="229"/>
      <c r="AR218" s="229"/>
      <c r="AS218" s="229"/>
      <c r="AT218" s="229"/>
      <c r="AU218" s="229"/>
      <c r="AV218" s="229"/>
      <c r="AW218" s="229"/>
      <c r="AY218" s="125">
        <v>97</v>
      </c>
      <c r="AZ218" s="125">
        <v>11</v>
      </c>
      <c r="BB218" s="242">
        <v>1</v>
      </c>
      <c r="BD218" s="243">
        <v>1</v>
      </c>
      <c r="BI218" s="242">
        <v>5</v>
      </c>
      <c r="BL218" s="247">
        <v>9</v>
      </c>
      <c r="BM218" s="257">
        <v>6</v>
      </c>
      <c r="BO218" s="249">
        <v>7</v>
      </c>
      <c r="BP218" s="249">
        <v>5</v>
      </c>
    </row>
    <row r="219" spans="1:68">
      <c r="A219" s="3" t="s">
        <v>38</v>
      </c>
      <c r="B219" s="197" t="s">
        <v>124</v>
      </c>
      <c r="C219" s="209" t="s">
        <v>445</v>
      </c>
      <c r="D219" s="6"/>
      <c r="E219" s="161">
        <v>120</v>
      </c>
      <c r="F219" s="126"/>
      <c r="G219" s="72"/>
      <c r="H219" s="72"/>
      <c r="I219" s="125">
        <f t="shared" si="9"/>
        <v>120</v>
      </c>
      <c r="J219" s="91">
        <v>65</v>
      </c>
      <c r="K219" s="91">
        <f t="shared" si="11"/>
        <v>64</v>
      </c>
      <c r="L219" s="125">
        <f t="shared" si="10"/>
        <v>55</v>
      </c>
      <c r="M219" s="190"/>
      <c r="N219" s="190"/>
      <c r="O219" s="190"/>
      <c r="P219" s="186">
        <v>1</v>
      </c>
      <c r="Q219" s="190"/>
      <c r="R219" s="190">
        <v>28</v>
      </c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>
        <v>5</v>
      </c>
      <c r="AG219" s="91"/>
      <c r="AH219" s="91"/>
      <c r="AI219" s="91"/>
      <c r="AJ219" s="91"/>
      <c r="AK219" s="91">
        <v>5</v>
      </c>
      <c r="AL219" s="91"/>
      <c r="AM219" s="91">
        <v>1</v>
      </c>
      <c r="AN219" s="229"/>
      <c r="AO219" s="229"/>
      <c r="AP219" s="229"/>
      <c r="AQ219" s="229"/>
      <c r="AR219" s="229"/>
      <c r="AS219" s="229"/>
      <c r="AT219" s="229"/>
      <c r="AU219" s="229"/>
      <c r="AV219" s="229"/>
      <c r="AW219" s="229"/>
      <c r="AY219" s="125">
        <v>80</v>
      </c>
      <c r="AZ219" s="196">
        <v>-15</v>
      </c>
      <c r="BB219" s="242">
        <v>1</v>
      </c>
      <c r="BI219" s="242">
        <v>7</v>
      </c>
      <c r="BJ219" s="252">
        <v>1</v>
      </c>
      <c r="BL219" s="247">
        <v>13</v>
      </c>
      <c r="BP219" s="249">
        <v>4</v>
      </c>
    </row>
    <row r="220" spans="1:68">
      <c r="A220" s="59"/>
      <c r="B220" s="49" t="s">
        <v>444</v>
      </c>
      <c r="C220" s="213"/>
      <c r="D220" s="151"/>
      <c r="E220" s="153"/>
      <c r="F220" s="153"/>
      <c r="G220" s="105"/>
      <c r="H220" s="105"/>
      <c r="I220" s="125">
        <f t="shared" si="9"/>
        <v>0</v>
      </c>
      <c r="J220" s="105"/>
      <c r="K220" s="91">
        <f t="shared" si="11"/>
        <v>0</v>
      </c>
      <c r="L220" s="125">
        <f t="shared" si="10"/>
        <v>0</v>
      </c>
      <c r="M220" s="190"/>
      <c r="N220" s="190"/>
      <c r="O220" s="190"/>
      <c r="P220" s="194"/>
      <c r="Q220" s="125"/>
      <c r="R220" s="12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235"/>
      <c r="AO220" s="235"/>
      <c r="AP220" s="235"/>
      <c r="AQ220" s="235"/>
      <c r="AR220" s="235"/>
      <c r="AS220" s="235"/>
      <c r="AT220" s="235"/>
      <c r="AU220" s="235"/>
      <c r="AV220" s="235"/>
      <c r="AW220" s="235"/>
      <c r="AY220" s="125">
        <v>0</v>
      </c>
      <c r="AZ220" s="125">
        <v>0</v>
      </c>
    </row>
    <row r="221" spans="1:68">
      <c r="A221" s="46" t="s">
        <v>35</v>
      </c>
      <c r="B221" s="198" t="s">
        <v>144</v>
      </c>
      <c r="C221" s="208" t="s">
        <v>446</v>
      </c>
      <c r="D221" s="6"/>
      <c r="E221" s="126">
        <v>600</v>
      </c>
      <c r="F221" s="126"/>
      <c r="G221" s="72"/>
      <c r="H221" s="72"/>
      <c r="I221" s="125">
        <f t="shared" si="9"/>
        <v>600</v>
      </c>
      <c r="J221" s="80">
        <v>463</v>
      </c>
      <c r="K221" s="91">
        <f t="shared" si="11"/>
        <v>428</v>
      </c>
      <c r="L221" s="125">
        <f t="shared" si="10"/>
        <v>137</v>
      </c>
      <c r="M221" s="190"/>
      <c r="N221" s="190"/>
      <c r="O221" s="190"/>
      <c r="P221" s="186"/>
      <c r="Q221" s="190"/>
      <c r="R221" s="190">
        <v>30</v>
      </c>
      <c r="S221" s="80"/>
      <c r="T221" s="80"/>
      <c r="U221" s="80"/>
      <c r="V221" s="80"/>
      <c r="W221" s="80"/>
      <c r="X221" s="80">
        <v>5</v>
      </c>
      <c r="Y221" s="80">
        <v>15</v>
      </c>
      <c r="Z221" s="80">
        <v>15</v>
      </c>
      <c r="AA221" s="80">
        <v>30</v>
      </c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>
        <v>4</v>
      </c>
      <c r="AN221" s="230">
        <v>8</v>
      </c>
      <c r="AO221" s="230">
        <v>30</v>
      </c>
      <c r="AP221" s="230">
        <v>6</v>
      </c>
      <c r="AQ221" s="230"/>
      <c r="AR221" s="230"/>
      <c r="AS221" s="230"/>
      <c r="AT221" s="230"/>
      <c r="AU221" s="230"/>
      <c r="AV221" s="230">
        <v>9</v>
      </c>
      <c r="AW221" s="230"/>
      <c r="AY221" s="125">
        <v>448</v>
      </c>
      <c r="AZ221" s="196">
        <v>15</v>
      </c>
      <c r="BB221" s="242">
        <v>15</v>
      </c>
      <c r="BC221" s="243">
        <v>20</v>
      </c>
      <c r="BI221" s="242">
        <v>5</v>
      </c>
      <c r="BL221" s="247">
        <v>20</v>
      </c>
    </row>
    <row r="222" spans="1:68">
      <c r="A222" s="46" t="s">
        <v>35</v>
      </c>
      <c r="B222" s="56" t="s">
        <v>145</v>
      </c>
      <c r="C222" s="214"/>
      <c r="D222" s="84"/>
      <c r="E222" s="72">
        <v>0</v>
      </c>
      <c r="F222" s="72"/>
      <c r="G222" s="72"/>
      <c r="H222" s="72"/>
      <c r="I222" s="125">
        <f t="shared" si="9"/>
        <v>0</v>
      </c>
      <c r="J222" s="79">
        <v>0</v>
      </c>
      <c r="K222" s="91">
        <f t="shared" si="11"/>
        <v>0</v>
      </c>
      <c r="L222" s="125">
        <f t="shared" si="10"/>
        <v>0</v>
      </c>
      <c r="M222" s="190"/>
      <c r="N222" s="190"/>
      <c r="O222" s="190"/>
      <c r="P222" s="186"/>
      <c r="Q222" s="190"/>
      <c r="R222" s="190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232"/>
      <c r="AO222" s="232"/>
      <c r="AP222" s="232"/>
      <c r="AQ222" s="232"/>
      <c r="AR222" s="232"/>
      <c r="AS222" s="232"/>
      <c r="AT222" s="232"/>
      <c r="AU222" s="232"/>
      <c r="AV222" s="232"/>
      <c r="AW222" s="232"/>
      <c r="AX222" s="90"/>
      <c r="AY222" s="125">
        <v>0</v>
      </c>
      <c r="AZ222" s="125">
        <v>0</v>
      </c>
    </row>
    <row r="223" spans="1:68">
      <c r="A223" s="46" t="s">
        <v>35</v>
      </c>
      <c r="B223" s="54" t="s">
        <v>146</v>
      </c>
      <c r="C223" s="208" t="s">
        <v>423</v>
      </c>
      <c r="D223" s="84"/>
      <c r="E223" s="72">
        <v>100</v>
      </c>
      <c r="F223" s="72"/>
      <c r="G223" s="72"/>
      <c r="H223" s="72"/>
      <c r="I223" s="125">
        <f t="shared" si="9"/>
        <v>100</v>
      </c>
      <c r="J223" s="91">
        <v>100</v>
      </c>
      <c r="K223" s="91">
        <f t="shared" si="11"/>
        <v>100</v>
      </c>
      <c r="L223" s="125">
        <f t="shared" si="10"/>
        <v>0</v>
      </c>
      <c r="M223" s="190"/>
      <c r="N223" s="190"/>
      <c r="O223" s="190"/>
      <c r="P223" s="186"/>
      <c r="Q223" s="190"/>
      <c r="R223" s="190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229"/>
      <c r="AO223" s="229"/>
      <c r="AP223" s="229"/>
      <c r="AQ223" s="229"/>
      <c r="AR223" s="229"/>
      <c r="AS223" s="229"/>
      <c r="AT223" s="229"/>
      <c r="AU223" s="229"/>
      <c r="AV223" s="229"/>
      <c r="AW223" s="229"/>
      <c r="AX223" s="90"/>
      <c r="AY223" s="125">
        <v>100</v>
      </c>
      <c r="AZ223" s="125">
        <v>0</v>
      </c>
    </row>
    <row r="224" spans="1:68">
      <c r="A224" s="46" t="s">
        <v>35</v>
      </c>
      <c r="B224" s="54" t="s">
        <v>60</v>
      </c>
      <c r="C224" s="208" t="s">
        <v>423</v>
      </c>
      <c r="D224" s="84"/>
      <c r="E224" s="72">
        <v>100</v>
      </c>
      <c r="F224" s="72"/>
      <c r="G224" s="72"/>
      <c r="H224" s="72"/>
      <c r="I224" s="125">
        <f t="shared" si="9"/>
        <v>100</v>
      </c>
      <c r="J224" s="91">
        <v>100</v>
      </c>
      <c r="K224" s="91">
        <f t="shared" si="11"/>
        <v>100</v>
      </c>
      <c r="L224" s="125">
        <f t="shared" si="10"/>
        <v>0</v>
      </c>
      <c r="M224" s="190"/>
      <c r="N224" s="190"/>
      <c r="O224" s="190"/>
      <c r="P224" s="186"/>
      <c r="Q224" s="190"/>
      <c r="R224" s="190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229"/>
      <c r="AO224" s="229"/>
      <c r="AP224" s="229"/>
      <c r="AQ224" s="229"/>
      <c r="AR224" s="229"/>
      <c r="AS224" s="229"/>
      <c r="AT224" s="229"/>
      <c r="AU224" s="229"/>
      <c r="AV224" s="229"/>
      <c r="AW224" s="229"/>
      <c r="AX224" s="90"/>
      <c r="AY224" s="125">
        <v>100</v>
      </c>
      <c r="AZ224" s="125">
        <v>0</v>
      </c>
    </row>
    <row r="225" spans="1:68">
      <c r="A225" s="46" t="s">
        <v>35</v>
      </c>
      <c r="B225" s="54" t="s">
        <v>61</v>
      </c>
      <c r="C225" s="208" t="s">
        <v>423</v>
      </c>
      <c r="D225" s="84"/>
      <c r="E225" s="72">
        <v>100</v>
      </c>
      <c r="F225" s="72"/>
      <c r="G225" s="72"/>
      <c r="H225" s="72"/>
      <c r="I225" s="125">
        <f t="shared" si="9"/>
        <v>100</v>
      </c>
      <c r="J225" s="91">
        <v>100</v>
      </c>
      <c r="K225" s="91">
        <f t="shared" si="11"/>
        <v>100</v>
      </c>
      <c r="L225" s="125">
        <f t="shared" si="10"/>
        <v>0</v>
      </c>
      <c r="M225" s="190"/>
      <c r="N225" s="190"/>
      <c r="O225" s="190"/>
      <c r="P225" s="186"/>
      <c r="Q225" s="190"/>
      <c r="R225" s="190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229"/>
      <c r="AO225" s="229"/>
      <c r="AP225" s="229"/>
      <c r="AQ225" s="229"/>
      <c r="AR225" s="229"/>
      <c r="AS225" s="229"/>
      <c r="AT225" s="229"/>
      <c r="AU225" s="229"/>
      <c r="AV225" s="229"/>
      <c r="AW225" s="229"/>
      <c r="AX225" s="90"/>
      <c r="AY225" s="125">
        <v>100</v>
      </c>
      <c r="AZ225" s="125">
        <v>0</v>
      </c>
    </row>
    <row r="226" spans="1:68">
      <c r="A226" s="251" t="s">
        <v>5</v>
      </c>
      <c r="B226" s="54" t="s">
        <v>508</v>
      </c>
      <c r="C226" s="208" t="s">
        <v>442</v>
      </c>
      <c r="D226" s="84"/>
      <c r="E226" s="72"/>
      <c r="F226" s="72"/>
      <c r="G226" s="72"/>
      <c r="H226" s="72"/>
      <c r="I226" s="125"/>
      <c r="J226" s="91"/>
      <c r="K226" s="91"/>
      <c r="L226" s="125"/>
      <c r="M226" s="190"/>
      <c r="N226" s="190"/>
      <c r="O226" s="190"/>
      <c r="P226" s="186"/>
      <c r="Q226" s="190"/>
      <c r="R226" s="190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229"/>
      <c r="AO226" s="229"/>
      <c r="AP226" s="229"/>
      <c r="AQ226" s="229"/>
      <c r="AR226" s="229"/>
      <c r="AS226" s="229"/>
      <c r="AT226" s="229"/>
      <c r="AU226" s="229"/>
      <c r="AV226" s="229"/>
      <c r="AW226" s="229"/>
      <c r="AX226" s="90"/>
      <c r="AY226" s="125"/>
      <c r="AZ226" s="125"/>
      <c r="BI226" s="242">
        <v>5</v>
      </c>
      <c r="BK226" s="249">
        <v>4</v>
      </c>
    </row>
    <row r="227" spans="1:68">
      <c r="A227" s="1" t="s">
        <v>5</v>
      </c>
      <c r="B227" s="54" t="s">
        <v>518</v>
      </c>
      <c r="C227" s="208" t="s">
        <v>447</v>
      </c>
      <c r="D227" s="6"/>
      <c r="E227" s="126"/>
      <c r="F227" s="126"/>
      <c r="G227" s="72">
        <v>14</v>
      </c>
      <c r="H227" s="72"/>
      <c r="I227" s="125">
        <f t="shared" si="9"/>
        <v>14</v>
      </c>
      <c r="J227" s="91">
        <v>14</v>
      </c>
      <c r="K227" s="91">
        <f t="shared" si="11"/>
        <v>14</v>
      </c>
      <c r="L227" s="125">
        <f t="shared" si="10"/>
        <v>0</v>
      </c>
      <c r="M227" s="190"/>
      <c r="N227" s="190"/>
      <c r="O227" s="190"/>
      <c r="P227" s="186"/>
      <c r="Q227" s="190"/>
      <c r="R227" s="190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229"/>
      <c r="AO227" s="229"/>
      <c r="AP227" s="229"/>
      <c r="AQ227" s="229"/>
      <c r="AR227" s="229"/>
      <c r="AS227" s="229"/>
      <c r="AT227" s="229"/>
      <c r="AU227" s="229"/>
      <c r="AV227" s="229"/>
      <c r="AW227" s="229"/>
      <c r="AY227" s="125">
        <v>14</v>
      </c>
      <c r="AZ227" s="125">
        <v>0</v>
      </c>
    </row>
    <row r="228" spans="1:68">
      <c r="A228" s="1" t="s">
        <v>5</v>
      </c>
      <c r="B228" s="54" t="s">
        <v>519</v>
      </c>
      <c r="C228" s="208" t="s">
        <v>447</v>
      </c>
      <c r="D228" s="6"/>
      <c r="E228" s="126"/>
      <c r="F228" s="126"/>
      <c r="G228" s="72">
        <v>3</v>
      </c>
      <c r="H228" s="72"/>
      <c r="I228" s="125">
        <f t="shared" si="9"/>
        <v>3</v>
      </c>
      <c r="J228" s="91">
        <v>3</v>
      </c>
      <c r="K228" s="91">
        <f t="shared" si="11"/>
        <v>3</v>
      </c>
      <c r="L228" s="125">
        <f t="shared" si="10"/>
        <v>0</v>
      </c>
      <c r="M228" s="190"/>
      <c r="N228" s="190"/>
      <c r="O228" s="190"/>
      <c r="P228" s="186"/>
      <c r="Q228" s="190"/>
      <c r="R228" s="190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91"/>
      <c r="AL228" s="91"/>
      <c r="AM228" s="91"/>
      <c r="AN228" s="229"/>
      <c r="AO228" s="229"/>
      <c r="AP228" s="229"/>
      <c r="AQ228" s="229"/>
      <c r="AR228" s="229"/>
      <c r="AS228" s="229"/>
      <c r="AT228" s="229"/>
      <c r="AU228" s="229"/>
      <c r="AV228" s="229"/>
      <c r="AW228" s="229"/>
      <c r="AY228" s="125">
        <v>3</v>
      </c>
      <c r="AZ228" s="125">
        <v>0</v>
      </c>
    </row>
    <row r="229" spans="1:68">
      <c r="A229" s="83" t="s">
        <v>83</v>
      </c>
      <c r="B229" s="54" t="s">
        <v>520</v>
      </c>
      <c r="C229" s="208" t="s">
        <v>447</v>
      </c>
      <c r="D229" s="6"/>
      <c r="E229" s="126"/>
      <c r="F229" s="126"/>
      <c r="G229" s="160"/>
      <c r="H229" s="72">
        <v>170</v>
      </c>
      <c r="I229" s="125">
        <f t="shared" si="9"/>
        <v>170</v>
      </c>
      <c r="J229" s="91">
        <v>250</v>
      </c>
      <c r="K229" s="91">
        <f t="shared" si="11"/>
        <v>162</v>
      </c>
      <c r="L229" s="125">
        <f t="shared" si="10"/>
        <v>-80</v>
      </c>
      <c r="M229" s="190"/>
      <c r="N229" s="190"/>
      <c r="O229" s="190"/>
      <c r="P229" s="186"/>
      <c r="Q229" s="190"/>
      <c r="R229" s="190">
        <v>25</v>
      </c>
      <c r="S229" s="91"/>
      <c r="T229" s="91"/>
      <c r="U229" s="91"/>
      <c r="V229" s="91"/>
      <c r="W229" s="91"/>
      <c r="X229" s="91">
        <v>20</v>
      </c>
      <c r="Y229" s="91">
        <v>38</v>
      </c>
      <c r="Z229" s="91"/>
      <c r="AA229" s="91">
        <v>50</v>
      </c>
      <c r="AB229" s="91">
        <v>25</v>
      </c>
      <c r="AC229" s="91"/>
      <c r="AD229" s="91"/>
      <c r="AE229" s="91">
        <v>46</v>
      </c>
      <c r="AF229" s="91">
        <v>44</v>
      </c>
      <c r="AG229" s="91"/>
      <c r="AH229" s="91"/>
      <c r="AI229" s="91"/>
      <c r="AJ229" s="91"/>
      <c r="AK229" s="91">
        <v>12</v>
      </c>
      <c r="AL229" s="91"/>
      <c r="AM229" s="91"/>
      <c r="AN229" s="229"/>
      <c r="AO229" s="229"/>
      <c r="AP229" s="229">
        <v>32</v>
      </c>
      <c r="AQ229" s="229">
        <v>25</v>
      </c>
      <c r="AR229" s="229">
        <v>46</v>
      </c>
      <c r="AS229" s="229"/>
      <c r="AT229" s="229"/>
      <c r="AU229" s="229"/>
      <c r="AV229" s="229"/>
      <c r="AW229" s="229"/>
      <c r="AY229" s="125">
        <v>-193</v>
      </c>
      <c r="AZ229" s="125">
        <v>443</v>
      </c>
      <c r="BC229" s="243">
        <v>88</v>
      </c>
      <c r="BK229" s="249">
        <v>6</v>
      </c>
      <c r="BL229" s="247">
        <v>7</v>
      </c>
      <c r="BM229" s="257">
        <v>10</v>
      </c>
    </row>
    <row r="230" spans="1:68">
      <c r="A230" s="83" t="s">
        <v>83</v>
      </c>
      <c r="B230" s="54" t="s">
        <v>519</v>
      </c>
      <c r="C230" s="208" t="s">
        <v>447</v>
      </c>
      <c r="D230" s="6"/>
      <c r="E230" s="126"/>
      <c r="F230" s="126"/>
      <c r="G230" s="160"/>
      <c r="H230" s="72">
        <v>170</v>
      </c>
      <c r="I230" s="125">
        <f t="shared" si="9"/>
        <v>170</v>
      </c>
      <c r="J230" s="91">
        <v>350</v>
      </c>
      <c r="K230" s="91">
        <f t="shared" si="11"/>
        <v>300</v>
      </c>
      <c r="L230" s="125">
        <f t="shared" si="10"/>
        <v>-180</v>
      </c>
      <c r="M230" s="190"/>
      <c r="N230" s="190"/>
      <c r="O230" s="190"/>
      <c r="P230" s="186"/>
      <c r="Q230" s="190"/>
      <c r="R230" s="190">
        <v>32</v>
      </c>
      <c r="S230" s="91"/>
      <c r="T230" s="91"/>
      <c r="U230" s="91"/>
      <c r="V230" s="91"/>
      <c r="W230" s="91"/>
      <c r="X230" s="91">
        <v>10</v>
      </c>
      <c r="Y230" s="91">
        <v>22</v>
      </c>
      <c r="Z230" s="91"/>
      <c r="AA230" s="91">
        <v>25</v>
      </c>
      <c r="AB230" s="91">
        <v>10</v>
      </c>
      <c r="AC230" s="91"/>
      <c r="AD230" s="91"/>
      <c r="AE230" s="91"/>
      <c r="AF230" s="91">
        <v>7</v>
      </c>
      <c r="AG230" s="91"/>
      <c r="AH230" s="91"/>
      <c r="AI230" s="91">
        <v>16</v>
      </c>
      <c r="AJ230" s="91"/>
      <c r="AK230" s="91">
        <v>3</v>
      </c>
      <c r="AL230" s="91"/>
      <c r="AM230" s="91"/>
      <c r="AN230" s="229"/>
      <c r="AO230" s="229"/>
      <c r="AP230" s="229"/>
      <c r="AQ230" s="229">
        <v>4</v>
      </c>
      <c r="AR230" s="229"/>
      <c r="AS230" s="229"/>
      <c r="AT230" s="229"/>
      <c r="AU230" s="229"/>
      <c r="AV230" s="229"/>
      <c r="AW230" s="229"/>
      <c r="AY230" s="125">
        <v>41</v>
      </c>
      <c r="AZ230" s="125">
        <v>309</v>
      </c>
      <c r="BB230" s="242">
        <v>42</v>
      </c>
      <c r="BC230" s="243">
        <v>8</v>
      </c>
      <c r="BI230" s="242">
        <v>20</v>
      </c>
      <c r="BL230" s="247">
        <v>25</v>
      </c>
      <c r="BM230" s="257">
        <v>10</v>
      </c>
      <c r="BO230" s="249">
        <v>12</v>
      </c>
      <c r="BP230" s="249">
        <v>5</v>
      </c>
    </row>
    <row r="231" spans="1:68">
      <c r="A231" s="93"/>
      <c r="B231" s="81" t="s">
        <v>151</v>
      </c>
      <c r="C231" s="213"/>
      <c r="D231" s="151"/>
      <c r="E231" s="153"/>
      <c r="F231" s="153"/>
      <c r="G231" s="105"/>
      <c r="H231" s="105"/>
      <c r="I231" s="125">
        <f t="shared" si="9"/>
        <v>0</v>
      </c>
      <c r="J231" s="105"/>
      <c r="K231" s="91">
        <f t="shared" si="11"/>
        <v>0</v>
      </c>
      <c r="L231" s="125">
        <f t="shared" si="10"/>
        <v>0</v>
      </c>
      <c r="M231" s="190"/>
      <c r="N231" s="190"/>
      <c r="O231" s="190"/>
      <c r="P231" s="194"/>
      <c r="Q231" s="125"/>
      <c r="R231" s="12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235"/>
      <c r="AO231" s="235"/>
      <c r="AP231" s="235"/>
      <c r="AQ231" s="235"/>
      <c r="AR231" s="235"/>
      <c r="AS231" s="235"/>
      <c r="AT231" s="235"/>
      <c r="AU231" s="235"/>
      <c r="AV231" s="235"/>
      <c r="AW231" s="235"/>
      <c r="AY231" s="125">
        <v>0</v>
      </c>
      <c r="AZ231" s="125">
        <v>0</v>
      </c>
    </row>
    <row r="232" spans="1:68">
      <c r="A232" s="106" t="s">
        <v>8</v>
      </c>
      <c r="B232" s="52" t="s">
        <v>149</v>
      </c>
      <c r="C232" s="214"/>
      <c r="D232" s="6"/>
      <c r="E232" s="126"/>
      <c r="F232" s="126"/>
      <c r="G232" s="72"/>
      <c r="H232" s="72"/>
      <c r="I232" s="125">
        <f t="shared" si="9"/>
        <v>0</v>
      </c>
      <c r="J232" s="96">
        <v>0</v>
      </c>
      <c r="K232" s="91">
        <f t="shared" si="11"/>
        <v>0</v>
      </c>
      <c r="L232" s="125">
        <f t="shared" si="10"/>
        <v>0</v>
      </c>
      <c r="M232" s="190"/>
      <c r="N232" s="190"/>
      <c r="O232" s="190"/>
      <c r="P232" s="186"/>
      <c r="Q232" s="190"/>
      <c r="R232" s="190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231"/>
      <c r="AO232" s="231"/>
      <c r="AP232" s="231"/>
      <c r="AQ232" s="231"/>
      <c r="AR232" s="231"/>
      <c r="AS232" s="231"/>
      <c r="AT232" s="231"/>
      <c r="AU232" s="231"/>
      <c r="AV232" s="231"/>
      <c r="AW232" s="231"/>
      <c r="AY232" s="125">
        <v>0</v>
      </c>
      <c r="AZ232" s="125">
        <v>0</v>
      </c>
    </row>
    <row r="233" spans="1:68">
      <c r="A233" s="46" t="s">
        <v>35</v>
      </c>
      <c r="B233" s="195" t="s">
        <v>148</v>
      </c>
      <c r="C233" s="208" t="s">
        <v>456</v>
      </c>
      <c r="D233" s="6"/>
      <c r="E233" s="126">
        <v>1000</v>
      </c>
      <c r="F233" s="126"/>
      <c r="G233" s="72"/>
      <c r="H233" s="72"/>
      <c r="I233" s="125">
        <f t="shared" si="9"/>
        <v>1000</v>
      </c>
      <c r="J233" s="80">
        <v>862</v>
      </c>
      <c r="K233" s="91">
        <f t="shared" si="11"/>
        <v>808</v>
      </c>
      <c r="L233" s="125">
        <f t="shared" si="10"/>
        <v>138</v>
      </c>
      <c r="M233" s="190"/>
      <c r="N233" s="190"/>
      <c r="O233" s="190"/>
      <c r="P233" s="186"/>
      <c r="Q233" s="190"/>
      <c r="R233" s="190">
        <v>22</v>
      </c>
      <c r="S233" s="80"/>
      <c r="T233" s="80"/>
      <c r="U233" s="80"/>
      <c r="V233" s="80"/>
      <c r="W233" s="80"/>
      <c r="X233" s="80">
        <v>8</v>
      </c>
      <c r="Y233" s="80">
        <v>11</v>
      </c>
      <c r="Z233" s="80"/>
      <c r="AA233" s="80">
        <v>20</v>
      </c>
      <c r="AB233" s="80">
        <v>10</v>
      </c>
      <c r="AC233" s="80"/>
      <c r="AD233" s="80"/>
      <c r="AE233" s="80">
        <v>23</v>
      </c>
      <c r="AF233" s="80">
        <v>26</v>
      </c>
      <c r="AG233" s="80"/>
      <c r="AH233" s="80"/>
      <c r="AI233" s="80"/>
      <c r="AJ233" s="80"/>
      <c r="AK233" s="80">
        <v>5</v>
      </c>
      <c r="AL233" s="80"/>
      <c r="AM233" s="80">
        <v>4</v>
      </c>
      <c r="AN233" s="230">
        <v>2</v>
      </c>
      <c r="AO233" s="230"/>
      <c r="AP233" s="230">
        <v>3</v>
      </c>
      <c r="AQ233" s="230"/>
      <c r="AR233" s="230">
        <v>24</v>
      </c>
      <c r="AS233" s="230"/>
      <c r="AT233" s="230"/>
      <c r="AU233" s="230"/>
      <c r="AV233" s="230"/>
      <c r="AW233" s="230"/>
      <c r="AY233" s="125">
        <v>842</v>
      </c>
      <c r="AZ233" s="196">
        <v>20</v>
      </c>
      <c r="BB233" s="242">
        <v>14</v>
      </c>
      <c r="BC233" s="243">
        <v>40</v>
      </c>
      <c r="BL233" s="247">
        <v>14</v>
      </c>
      <c r="BM233" s="257">
        <v>6</v>
      </c>
      <c r="BN233" s="247">
        <v>6</v>
      </c>
      <c r="BP233" s="249">
        <v>1</v>
      </c>
    </row>
    <row r="234" spans="1:68">
      <c r="A234" s="46" t="s">
        <v>35</v>
      </c>
      <c r="B234" s="52" t="s">
        <v>147</v>
      </c>
      <c r="C234" s="214"/>
      <c r="D234" s="6"/>
      <c r="E234" s="126"/>
      <c r="F234" s="126"/>
      <c r="G234" s="72"/>
      <c r="H234" s="72"/>
      <c r="I234" s="125">
        <f t="shared" si="9"/>
        <v>0</v>
      </c>
      <c r="J234" s="96">
        <v>0</v>
      </c>
      <c r="K234" s="91">
        <f t="shared" si="11"/>
        <v>0</v>
      </c>
      <c r="L234" s="125">
        <f t="shared" si="10"/>
        <v>0</v>
      </c>
      <c r="M234" s="190"/>
      <c r="N234" s="190"/>
      <c r="O234" s="190"/>
      <c r="P234" s="186"/>
      <c r="Q234" s="190"/>
      <c r="R234" s="190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231"/>
      <c r="AO234" s="231"/>
      <c r="AP234" s="231"/>
      <c r="AQ234" s="231"/>
      <c r="AR234" s="231"/>
      <c r="AS234" s="231"/>
      <c r="AT234" s="231"/>
      <c r="AU234" s="231"/>
      <c r="AV234" s="231"/>
      <c r="AW234" s="231"/>
      <c r="AY234" s="125">
        <v>0</v>
      </c>
      <c r="AZ234" s="125">
        <v>0</v>
      </c>
    </row>
    <row r="235" spans="1:68">
      <c r="A235" s="83" t="s">
        <v>83</v>
      </c>
      <c r="B235" s="51" t="s">
        <v>152</v>
      </c>
      <c r="C235" s="208" t="s">
        <v>417</v>
      </c>
      <c r="D235" s="6"/>
      <c r="E235" s="126"/>
      <c r="F235" s="126"/>
      <c r="G235" s="72">
        <v>25</v>
      </c>
      <c r="H235" s="72"/>
      <c r="I235" s="125">
        <f t="shared" si="9"/>
        <v>25</v>
      </c>
      <c r="J235" s="80">
        <v>25</v>
      </c>
      <c r="K235" s="91">
        <f t="shared" si="11"/>
        <v>21</v>
      </c>
      <c r="L235" s="125">
        <f t="shared" si="10"/>
        <v>0</v>
      </c>
      <c r="M235" s="190"/>
      <c r="N235" s="190"/>
      <c r="O235" s="190"/>
      <c r="P235" s="186"/>
      <c r="Q235" s="190"/>
      <c r="R235" s="19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230"/>
      <c r="AO235" s="230"/>
      <c r="AP235" s="230"/>
      <c r="AQ235" s="230"/>
      <c r="AR235" s="230"/>
      <c r="AS235" s="230"/>
      <c r="AT235" s="230"/>
      <c r="AU235" s="230"/>
      <c r="AV235" s="230"/>
      <c r="AW235" s="230"/>
      <c r="AY235" s="125">
        <v>25</v>
      </c>
      <c r="AZ235" s="125">
        <v>0</v>
      </c>
      <c r="BA235" s="242">
        <v>4</v>
      </c>
      <c r="BH235" s="247">
        <v>4</v>
      </c>
    </row>
    <row r="236" spans="1:68">
      <c r="A236" s="83" t="s">
        <v>83</v>
      </c>
      <c r="B236" s="51" t="s">
        <v>148</v>
      </c>
      <c r="C236" s="208" t="s">
        <v>417</v>
      </c>
      <c r="D236" s="6"/>
      <c r="E236" s="126"/>
      <c r="F236" s="126"/>
      <c r="G236" s="72">
        <v>23</v>
      </c>
      <c r="H236" s="72"/>
      <c r="I236" s="125">
        <f t="shared" si="9"/>
        <v>23</v>
      </c>
      <c r="J236" s="80">
        <v>23</v>
      </c>
      <c r="K236" s="91">
        <f t="shared" si="11"/>
        <v>20</v>
      </c>
      <c r="L236" s="125">
        <f t="shared" si="10"/>
        <v>0</v>
      </c>
      <c r="M236" s="190"/>
      <c r="N236" s="190"/>
      <c r="O236" s="190"/>
      <c r="P236" s="186"/>
      <c r="Q236" s="190"/>
      <c r="R236" s="19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230"/>
      <c r="AO236" s="230"/>
      <c r="AP236" s="230"/>
      <c r="AQ236" s="230"/>
      <c r="AR236" s="230"/>
      <c r="AS236" s="230"/>
      <c r="AT236" s="230"/>
      <c r="AU236" s="230"/>
      <c r="AV236" s="230"/>
      <c r="AW236" s="230"/>
      <c r="AY236" s="125">
        <v>23</v>
      </c>
      <c r="AZ236" s="125">
        <v>0</v>
      </c>
      <c r="BA236" s="242">
        <v>3</v>
      </c>
    </row>
    <row r="237" spans="1:68">
      <c r="A237" s="106" t="s">
        <v>8</v>
      </c>
      <c r="B237" s="53" t="s">
        <v>153</v>
      </c>
      <c r="C237" s="208" t="s">
        <v>417</v>
      </c>
      <c r="D237" s="6"/>
      <c r="E237" s="126"/>
      <c r="F237" s="126"/>
      <c r="G237" s="72">
        <v>20</v>
      </c>
      <c r="H237" s="72"/>
      <c r="I237" s="125">
        <f t="shared" si="9"/>
        <v>20</v>
      </c>
      <c r="J237" s="80">
        <v>20</v>
      </c>
      <c r="K237" s="91">
        <f t="shared" si="11"/>
        <v>20</v>
      </c>
      <c r="L237" s="125">
        <f t="shared" si="10"/>
        <v>0</v>
      </c>
      <c r="M237" s="190"/>
      <c r="N237" s="190"/>
      <c r="O237" s="190"/>
      <c r="P237" s="186"/>
      <c r="Q237" s="190"/>
      <c r="R237" s="19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230"/>
      <c r="AO237" s="230"/>
      <c r="AP237" s="230"/>
      <c r="AQ237" s="230"/>
      <c r="AR237" s="230"/>
      <c r="AS237" s="230"/>
      <c r="AT237" s="230"/>
      <c r="AU237" s="230"/>
      <c r="AV237" s="230"/>
      <c r="AW237" s="230"/>
      <c r="AY237" s="125">
        <v>20</v>
      </c>
      <c r="AZ237" s="125">
        <v>0</v>
      </c>
    </row>
    <row r="238" spans="1:68">
      <c r="A238" s="106" t="s">
        <v>8</v>
      </c>
      <c r="B238" s="53" t="s">
        <v>154</v>
      </c>
      <c r="C238" s="208" t="s">
        <v>417</v>
      </c>
      <c r="D238" s="6"/>
      <c r="E238" s="126"/>
      <c r="F238" s="126"/>
      <c r="G238" s="72">
        <v>3</v>
      </c>
      <c r="H238" s="72"/>
      <c r="I238" s="125">
        <f t="shared" si="9"/>
        <v>3</v>
      </c>
      <c r="J238" s="80">
        <v>3</v>
      </c>
      <c r="K238" s="91">
        <f t="shared" si="11"/>
        <v>3</v>
      </c>
      <c r="L238" s="125">
        <f t="shared" si="10"/>
        <v>0</v>
      </c>
      <c r="M238" s="190"/>
      <c r="N238" s="190"/>
      <c r="O238" s="190"/>
      <c r="P238" s="186"/>
      <c r="Q238" s="190"/>
      <c r="R238" s="19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230"/>
      <c r="AO238" s="230"/>
      <c r="AP238" s="230"/>
      <c r="AQ238" s="230"/>
      <c r="AR238" s="230"/>
      <c r="AS238" s="230"/>
      <c r="AT238" s="230"/>
      <c r="AU238" s="230"/>
      <c r="AV238" s="230"/>
      <c r="AW238" s="230"/>
      <c r="AY238" s="125">
        <v>3</v>
      </c>
      <c r="AZ238" s="125">
        <v>0</v>
      </c>
    </row>
    <row r="239" spans="1:68">
      <c r="A239" s="98" t="s">
        <v>83</v>
      </c>
      <c r="B239" s="51" t="s">
        <v>155</v>
      </c>
      <c r="C239" s="208" t="s">
        <v>447</v>
      </c>
      <c r="D239" s="6"/>
      <c r="E239" s="126"/>
      <c r="F239" s="126">
        <v>40</v>
      </c>
      <c r="G239" s="72">
        <v>18</v>
      </c>
      <c r="H239" s="72"/>
      <c r="I239" s="125">
        <f t="shared" si="9"/>
        <v>58</v>
      </c>
      <c r="J239" s="80">
        <v>34</v>
      </c>
      <c r="K239" s="91">
        <f t="shared" si="11"/>
        <v>29</v>
      </c>
      <c r="L239" s="125">
        <f t="shared" si="10"/>
        <v>24</v>
      </c>
      <c r="M239" s="190"/>
      <c r="N239" s="190"/>
      <c r="O239" s="190">
        <v>1</v>
      </c>
      <c r="P239" s="186"/>
      <c r="Q239" s="190"/>
      <c r="R239" s="190">
        <v>4</v>
      </c>
      <c r="S239" s="80"/>
      <c r="T239" s="80"/>
      <c r="U239" s="80"/>
      <c r="V239" s="80"/>
      <c r="W239" s="80"/>
      <c r="X239" s="80">
        <v>5</v>
      </c>
      <c r="Y239" s="80">
        <v>11</v>
      </c>
      <c r="Z239" s="80"/>
      <c r="AA239" s="80">
        <v>2</v>
      </c>
      <c r="AB239" s="80"/>
      <c r="AC239" s="80"/>
      <c r="AD239" s="80"/>
      <c r="AE239" s="80"/>
      <c r="AF239" s="80">
        <v>2</v>
      </c>
      <c r="AG239" s="80"/>
      <c r="AH239" s="80"/>
      <c r="AI239" s="80"/>
      <c r="AJ239" s="80"/>
      <c r="AK239" s="80"/>
      <c r="AL239" s="80"/>
      <c r="AM239" s="80"/>
      <c r="AN239" s="230"/>
      <c r="AO239" s="230"/>
      <c r="AP239" s="230"/>
      <c r="AQ239" s="230"/>
      <c r="AR239" s="230"/>
      <c r="AS239" s="230"/>
      <c r="AT239" s="230"/>
      <c r="AU239" s="230">
        <v>1</v>
      </c>
      <c r="AV239" s="230"/>
      <c r="AW239" s="230"/>
      <c r="AY239" s="125">
        <v>32</v>
      </c>
      <c r="AZ239" s="125">
        <v>2</v>
      </c>
      <c r="BB239" s="242">
        <v>1</v>
      </c>
      <c r="BC239" s="243">
        <v>4</v>
      </c>
    </row>
    <row r="240" spans="1:68">
      <c r="A240" s="98" t="s">
        <v>83</v>
      </c>
      <c r="B240" s="53" t="s">
        <v>156</v>
      </c>
      <c r="C240" s="208" t="s">
        <v>447</v>
      </c>
      <c r="D240" s="6"/>
      <c r="E240" s="126"/>
      <c r="F240" s="126"/>
      <c r="G240" s="72">
        <v>5</v>
      </c>
      <c r="H240" s="72"/>
      <c r="I240" s="125">
        <f t="shared" si="9"/>
        <v>5</v>
      </c>
      <c r="J240" s="80">
        <v>4</v>
      </c>
      <c r="K240" s="91">
        <f t="shared" si="11"/>
        <v>3</v>
      </c>
      <c r="L240" s="125">
        <f t="shared" si="10"/>
        <v>1</v>
      </c>
      <c r="M240" s="190"/>
      <c r="N240" s="190"/>
      <c r="O240" s="190"/>
      <c r="P240" s="186"/>
      <c r="Q240" s="190"/>
      <c r="R240" s="190"/>
      <c r="S240" s="80"/>
      <c r="T240" s="80">
        <v>1</v>
      </c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230"/>
      <c r="AO240" s="230"/>
      <c r="AP240" s="230"/>
      <c r="AQ240" s="230"/>
      <c r="AR240" s="230"/>
      <c r="AS240" s="230"/>
      <c r="AT240" s="230"/>
      <c r="AU240" s="230"/>
      <c r="AV240" s="230"/>
      <c r="AW240" s="230"/>
      <c r="AY240" s="125">
        <v>4</v>
      </c>
      <c r="AZ240" s="125">
        <v>0</v>
      </c>
      <c r="BE240" s="247">
        <v>1</v>
      </c>
    </row>
    <row r="241" spans="1:68">
      <c r="A241" s="98" t="s">
        <v>83</v>
      </c>
      <c r="B241" s="51" t="s">
        <v>157</v>
      </c>
      <c r="C241" s="208" t="s">
        <v>447</v>
      </c>
      <c r="D241" s="6"/>
      <c r="E241" s="126"/>
      <c r="F241" s="126">
        <v>20</v>
      </c>
      <c r="G241" s="72"/>
      <c r="H241" s="72"/>
      <c r="I241" s="125">
        <f t="shared" si="9"/>
        <v>20</v>
      </c>
      <c r="J241" s="80">
        <v>20</v>
      </c>
      <c r="K241" s="91">
        <f t="shared" si="11"/>
        <v>20</v>
      </c>
      <c r="L241" s="125">
        <f t="shared" si="10"/>
        <v>0</v>
      </c>
      <c r="M241" s="190"/>
      <c r="N241" s="190"/>
      <c r="O241" s="190"/>
      <c r="P241" s="186"/>
      <c r="Q241" s="190"/>
      <c r="R241" s="19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230"/>
      <c r="AO241" s="230"/>
      <c r="AP241" s="230"/>
      <c r="AQ241" s="230"/>
      <c r="AR241" s="230"/>
      <c r="AS241" s="230"/>
      <c r="AT241" s="230"/>
      <c r="AU241" s="230"/>
      <c r="AV241" s="230"/>
      <c r="AW241" s="230"/>
      <c r="AY241" s="125">
        <v>20</v>
      </c>
      <c r="AZ241" s="125">
        <v>0</v>
      </c>
      <c r="BK241" s="249">
        <v>1</v>
      </c>
      <c r="BL241" s="247">
        <v>3</v>
      </c>
      <c r="BO241" s="249">
        <v>3</v>
      </c>
    </row>
    <row r="242" spans="1:68">
      <c r="A242" s="98" t="s">
        <v>83</v>
      </c>
      <c r="B242" s="51" t="s">
        <v>158</v>
      </c>
      <c r="C242" s="208" t="s">
        <v>458</v>
      </c>
      <c r="D242" s="6"/>
      <c r="E242" s="126"/>
      <c r="F242" s="126"/>
      <c r="G242" s="72">
        <v>10</v>
      </c>
      <c r="H242" s="72"/>
      <c r="I242" s="125">
        <f t="shared" si="9"/>
        <v>10</v>
      </c>
      <c r="J242" s="80">
        <v>10</v>
      </c>
      <c r="K242" s="91">
        <f t="shared" si="11"/>
        <v>10</v>
      </c>
      <c r="L242" s="125">
        <f t="shared" si="10"/>
        <v>0</v>
      </c>
      <c r="M242" s="190"/>
      <c r="N242" s="190">
        <v>3</v>
      </c>
      <c r="O242" s="190"/>
      <c r="P242" s="186"/>
      <c r="Q242" s="190"/>
      <c r="R242" s="19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230"/>
      <c r="AO242" s="230"/>
      <c r="AP242" s="230"/>
      <c r="AQ242" s="230"/>
      <c r="AR242" s="230"/>
      <c r="AS242" s="230"/>
      <c r="AT242" s="230"/>
      <c r="AU242" s="230"/>
      <c r="AV242" s="230"/>
      <c r="AW242" s="230"/>
      <c r="AY242" s="125">
        <v>7</v>
      </c>
      <c r="AZ242" s="125">
        <v>3</v>
      </c>
      <c r="BL242" s="247">
        <v>6</v>
      </c>
    </row>
    <row r="243" spans="1:68">
      <c r="A243" s="98" t="s">
        <v>83</v>
      </c>
      <c r="B243" s="53" t="s">
        <v>159</v>
      </c>
      <c r="C243" s="208" t="s">
        <v>458</v>
      </c>
      <c r="D243" s="6"/>
      <c r="E243" s="126"/>
      <c r="F243" s="126"/>
      <c r="G243" s="72">
        <v>2</v>
      </c>
      <c r="H243" s="72"/>
      <c r="I243" s="125">
        <f t="shared" si="9"/>
        <v>2</v>
      </c>
      <c r="J243" s="80">
        <v>2</v>
      </c>
      <c r="K243" s="91">
        <f t="shared" si="11"/>
        <v>2</v>
      </c>
      <c r="L243" s="125">
        <f t="shared" si="10"/>
        <v>0</v>
      </c>
      <c r="M243" s="190"/>
      <c r="N243" s="190"/>
      <c r="O243" s="190"/>
      <c r="P243" s="186"/>
      <c r="Q243" s="190"/>
      <c r="R243" s="19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230"/>
      <c r="AO243" s="230"/>
      <c r="AP243" s="230"/>
      <c r="AQ243" s="230"/>
      <c r="AR243" s="230"/>
      <c r="AS243" s="230"/>
      <c r="AT243" s="230"/>
      <c r="AU243" s="230"/>
      <c r="AV243" s="230"/>
      <c r="AW243" s="230"/>
      <c r="AY243" s="125">
        <v>2</v>
      </c>
      <c r="AZ243" s="125">
        <v>0</v>
      </c>
    </row>
    <row r="244" spans="1:68">
      <c r="A244" s="98" t="s">
        <v>83</v>
      </c>
      <c r="B244" s="51" t="s">
        <v>160</v>
      </c>
      <c r="C244" s="208" t="s">
        <v>447</v>
      </c>
      <c r="D244" s="6"/>
      <c r="E244" s="126"/>
      <c r="F244" s="126">
        <v>25</v>
      </c>
      <c r="G244" s="72">
        <v>36</v>
      </c>
      <c r="H244" s="72"/>
      <c r="I244" s="125">
        <f t="shared" si="9"/>
        <v>61</v>
      </c>
      <c r="J244" s="80">
        <v>45</v>
      </c>
      <c r="K244" s="91">
        <f t="shared" si="11"/>
        <v>35</v>
      </c>
      <c r="L244" s="125">
        <f t="shared" si="10"/>
        <v>16</v>
      </c>
      <c r="M244" s="190"/>
      <c r="N244" s="190"/>
      <c r="O244" s="190"/>
      <c r="P244" s="186"/>
      <c r="Q244" s="190"/>
      <c r="R244" s="190"/>
      <c r="S244" s="80"/>
      <c r="T244" s="80"/>
      <c r="U244" s="80"/>
      <c r="V244" s="80"/>
      <c r="W244" s="80"/>
      <c r="X244" s="80"/>
      <c r="Y244" s="80">
        <v>8</v>
      </c>
      <c r="Z244" s="80"/>
      <c r="AA244" s="80">
        <v>9</v>
      </c>
      <c r="AB244" s="80">
        <v>6</v>
      </c>
      <c r="AC244" s="80"/>
      <c r="AD244" s="80"/>
      <c r="AE244" s="80"/>
      <c r="AF244" s="80">
        <v>5</v>
      </c>
      <c r="AG244" s="80"/>
      <c r="AH244" s="80"/>
      <c r="AI244" s="80"/>
      <c r="AJ244" s="80"/>
      <c r="AK244" s="80"/>
      <c r="AL244" s="80"/>
      <c r="AM244" s="80">
        <v>2</v>
      </c>
      <c r="AN244" s="230"/>
      <c r="AO244" s="230"/>
      <c r="AP244" s="230">
        <v>4</v>
      </c>
      <c r="AQ244" s="230"/>
      <c r="AR244" s="230"/>
      <c r="AS244" s="230"/>
      <c r="AT244" s="230"/>
      <c r="AU244" s="230"/>
      <c r="AV244" s="230"/>
      <c r="AW244" s="230"/>
      <c r="AY244" s="125">
        <v>27</v>
      </c>
      <c r="AZ244" s="125">
        <v>18</v>
      </c>
      <c r="BB244" s="242">
        <v>5</v>
      </c>
      <c r="BC244" s="243">
        <v>1</v>
      </c>
      <c r="BE244" s="247">
        <v>4</v>
      </c>
      <c r="BG244" s="247">
        <v>3</v>
      </c>
      <c r="BM244" s="257">
        <v>4</v>
      </c>
    </row>
    <row r="245" spans="1:68">
      <c r="A245" s="99" t="s">
        <v>161</v>
      </c>
      <c r="B245" s="53" t="s">
        <v>162</v>
      </c>
      <c r="C245" s="208" t="s">
        <v>458</v>
      </c>
      <c r="D245" s="6"/>
      <c r="E245" s="126"/>
      <c r="F245" s="126"/>
      <c r="G245" s="72">
        <v>6</v>
      </c>
      <c r="H245" s="72"/>
      <c r="I245" s="125">
        <f t="shared" si="9"/>
        <v>6</v>
      </c>
      <c r="J245" s="80">
        <v>6</v>
      </c>
      <c r="K245" s="91">
        <f t="shared" si="11"/>
        <v>6</v>
      </c>
      <c r="L245" s="125">
        <f t="shared" si="10"/>
        <v>0</v>
      </c>
      <c r="M245" s="190"/>
      <c r="N245" s="190"/>
      <c r="O245" s="190"/>
      <c r="P245" s="186"/>
      <c r="Q245" s="190"/>
      <c r="R245" s="19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230"/>
      <c r="AO245" s="230"/>
      <c r="AP245" s="230"/>
      <c r="AQ245" s="230"/>
      <c r="AR245" s="230"/>
      <c r="AS245" s="230"/>
      <c r="AT245" s="230"/>
      <c r="AU245" s="230"/>
      <c r="AV245" s="230"/>
      <c r="AW245" s="230"/>
      <c r="AY245" s="125">
        <v>6</v>
      </c>
      <c r="AZ245" s="125">
        <v>0</v>
      </c>
    </row>
    <row r="246" spans="1:68">
      <c r="A246" s="106" t="s">
        <v>8</v>
      </c>
      <c r="B246" s="53" t="s">
        <v>162</v>
      </c>
      <c r="C246" s="208" t="s">
        <v>458</v>
      </c>
      <c r="D246" s="6"/>
      <c r="E246" s="126"/>
      <c r="F246" s="126"/>
      <c r="G246" s="72">
        <v>2</v>
      </c>
      <c r="H246" s="72"/>
      <c r="I246" s="125">
        <f t="shared" si="9"/>
        <v>2</v>
      </c>
      <c r="J246" s="80">
        <v>2</v>
      </c>
      <c r="K246" s="91">
        <f t="shared" si="11"/>
        <v>2</v>
      </c>
      <c r="L246" s="125">
        <f t="shared" si="10"/>
        <v>0</v>
      </c>
      <c r="M246" s="190"/>
      <c r="N246" s="190"/>
      <c r="O246" s="190"/>
      <c r="P246" s="186"/>
      <c r="Q246" s="190"/>
      <c r="R246" s="19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230"/>
      <c r="AO246" s="230"/>
      <c r="AP246" s="230"/>
      <c r="AQ246" s="230"/>
      <c r="AR246" s="230"/>
      <c r="AS246" s="230"/>
      <c r="AT246" s="230"/>
      <c r="AU246" s="230"/>
      <c r="AV246" s="230"/>
      <c r="AW246" s="230"/>
      <c r="AY246" s="125">
        <v>2</v>
      </c>
      <c r="AZ246" s="125">
        <v>0</v>
      </c>
    </row>
    <row r="247" spans="1:68">
      <c r="A247" s="106" t="s">
        <v>8</v>
      </c>
      <c r="B247" s="53" t="s">
        <v>163</v>
      </c>
      <c r="C247" s="208" t="s">
        <v>458</v>
      </c>
      <c r="D247" s="6"/>
      <c r="E247" s="126"/>
      <c r="F247" s="126"/>
      <c r="G247" s="72">
        <v>9</v>
      </c>
      <c r="H247" s="72"/>
      <c r="I247" s="125">
        <f t="shared" si="9"/>
        <v>9</v>
      </c>
      <c r="J247" s="80">
        <v>9</v>
      </c>
      <c r="K247" s="91">
        <f t="shared" si="11"/>
        <v>9</v>
      </c>
      <c r="L247" s="125">
        <f t="shared" si="10"/>
        <v>0</v>
      </c>
      <c r="M247" s="190"/>
      <c r="N247" s="190"/>
      <c r="O247" s="190"/>
      <c r="P247" s="186"/>
      <c r="Q247" s="190"/>
      <c r="R247" s="19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230"/>
      <c r="AO247" s="230"/>
      <c r="AP247" s="230"/>
      <c r="AQ247" s="230"/>
      <c r="AR247" s="230"/>
      <c r="AS247" s="230"/>
      <c r="AT247" s="230"/>
      <c r="AU247" s="230"/>
      <c r="AV247" s="230"/>
      <c r="AW247" s="230"/>
      <c r="AY247" s="125">
        <v>9</v>
      </c>
      <c r="AZ247" s="125">
        <v>0</v>
      </c>
    </row>
    <row r="248" spans="1:68">
      <c r="A248" s="106" t="s">
        <v>8</v>
      </c>
      <c r="B248" s="51" t="s">
        <v>164</v>
      </c>
      <c r="C248" s="208" t="s">
        <v>461</v>
      </c>
      <c r="D248" s="6"/>
      <c r="E248" s="126"/>
      <c r="F248" s="126"/>
      <c r="G248" s="72"/>
      <c r="H248" s="72"/>
      <c r="I248" s="125">
        <f t="shared" si="9"/>
        <v>0</v>
      </c>
      <c r="J248" s="96">
        <v>20</v>
      </c>
      <c r="K248" s="91">
        <f t="shared" si="11"/>
        <v>20</v>
      </c>
      <c r="L248" s="125">
        <f t="shared" si="10"/>
        <v>-20</v>
      </c>
      <c r="M248" s="190"/>
      <c r="N248" s="190"/>
      <c r="O248" s="190"/>
      <c r="P248" s="186"/>
      <c r="Q248" s="190"/>
      <c r="R248" s="190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231"/>
      <c r="AO248" s="231"/>
      <c r="AP248" s="231"/>
      <c r="AQ248" s="231"/>
      <c r="AR248" s="231"/>
      <c r="AS248" s="231"/>
      <c r="AT248" s="231"/>
      <c r="AU248" s="231"/>
      <c r="AV248" s="231"/>
      <c r="AW248" s="231"/>
      <c r="AY248" s="125">
        <v>0</v>
      </c>
      <c r="AZ248" s="125">
        <v>0</v>
      </c>
      <c r="BI248" s="242">
        <v>10</v>
      </c>
      <c r="BP248" s="249">
        <v>2</v>
      </c>
    </row>
    <row r="249" spans="1:68">
      <c r="A249" s="106" t="s">
        <v>8</v>
      </c>
      <c r="B249" s="52" t="s">
        <v>165</v>
      </c>
      <c r="C249" s="214"/>
      <c r="D249" s="6"/>
      <c r="E249" s="126"/>
      <c r="F249" s="126"/>
      <c r="G249" s="72"/>
      <c r="H249" s="72"/>
      <c r="I249" s="125">
        <f t="shared" si="9"/>
        <v>0</v>
      </c>
      <c r="J249" s="96">
        <v>0</v>
      </c>
      <c r="K249" s="91">
        <f t="shared" si="11"/>
        <v>0</v>
      </c>
      <c r="L249" s="125">
        <f t="shared" si="10"/>
        <v>0</v>
      </c>
      <c r="M249" s="190"/>
      <c r="N249" s="190"/>
      <c r="O249" s="190"/>
      <c r="P249" s="186"/>
      <c r="Q249" s="190"/>
      <c r="R249" s="190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231"/>
      <c r="AO249" s="231"/>
      <c r="AP249" s="231"/>
      <c r="AQ249" s="231"/>
      <c r="AR249" s="231"/>
      <c r="AS249" s="231"/>
      <c r="AT249" s="231"/>
      <c r="AU249" s="231"/>
      <c r="AV249" s="231"/>
      <c r="AW249" s="231"/>
      <c r="AY249" s="125">
        <v>0</v>
      </c>
      <c r="AZ249" s="125">
        <v>0</v>
      </c>
    </row>
    <row r="250" spans="1:68">
      <c r="A250" s="106" t="s">
        <v>8</v>
      </c>
      <c r="B250" s="51" t="s">
        <v>167</v>
      </c>
      <c r="C250" s="208" t="s">
        <v>447</v>
      </c>
      <c r="D250" s="6"/>
      <c r="E250" s="126"/>
      <c r="F250" s="126"/>
      <c r="G250" s="72"/>
      <c r="H250" s="72"/>
      <c r="I250" s="125">
        <f t="shared" si="9"/>
        <v>0</v>
      </c>
      <c r="J250" s="96">
        <v>25</v>
      </c>
      <c r="K250" s="91">
        <f t="shared" si="11"/>
        <v>25</v>
      </c>
      <c r="L250" s="125">
        <f t="shared" si="10"/>
        <v>-25</v>
      </c>
      <c r="M250" s="190"/>
      <c r="N250" s="190"/>
      <c r="O250" s="190"/>
      <c r="P250" s="186"/>
      <c r="Q250" s="190"/>
      <c r="R250" s="190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231"/>
      <c r="AO250" s="231"/>
      <c r="AP250" s="231"/>
      <c r="AQ250" s="231"/>
      <c r="AR250" s="231"/>
      <c r="AS250" s="231"/>
      <c r="AT250" s="231"/>
      <c r="AU250" s="231"/>
      <c r="AV250" s="231"/>
      <c r="AW250" s="231"/>
      <c r="AY250" s="125">
        <v>0</v>
      </c>
      <c r="AZ250" s="125">
        <v>0</v>
      </c>
    </row>
    <row r="251" spans="1:68">
      <c r="A251" s="99" t="s">
        <v>161</v>
      </c>
      <c r="B251" s="52" t="s">
        <v>166</v>
      </c>
      <c r="C251" s="214"/>
      <c r="D251" s="6"/>
      <c r="E251" s="126"/>
      <c r="F251" s="126"/>
      <c r="G251" s="72"/>
      <c r="H251" s="72"/>
      <c r="I251" s="125">
        <f t="shared" si="9"/>
        <v>0</v>
      </c>
      <c r="J251" s="96">
        <v>0</v>
      </c>
      <c r="K251" s="91">
        <f t="shared" si="11"/>
        <v>0</v>
      </c>
      <c r="L251" s="125">
        <f t="shared" si="10"/>
        <v>0</v>
      </c>
      <c r="M251" s="190"/>
      <c r="N251" s="190"/>
      <c r="O251" s="190"/>
      <c r="P251" s="186"/>
      <c r="Q251" s="190"/>
      <c r="R251" s="190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231"/>
      <c r="AO251" s="231"/>
      <c r="AP251" s="231"/>
      <c r="AQ251" s="231"/>
      <c r="AR251" s="231"/>
      <c r="AS251" s="231"/>
      <c r="AT251" s="231"/>
      <c r="AU251" s="231"/>
      <c r="AV251" s="231"/>
      <c r="AW251" s="231"/>
      <c r="AY251" s="125">
        <v>0</v>
      </c>
      <c r="AZ251" s="125">
        <v>0</v>
      </c>
    </row>
    <row r="252" spans="1:68">
      <c r="A252" s="99" t="s">
        <v>161</v>
      </c>
      <c r="B252" s="52" t="s">
        <v>168</v>
      </c>
      <c r="C252" s="214"/>
      <c r="D252" s="6"/>
      <c r="E252" s="126"/>
      <c r="F252" s="126"/>
      <c r="G252" s="72"/>
      <c r="H252" s="72"/>
      <c r="I252" s="125">
        <f t="shared" si="9"/>
        <v>0</v>
      </c>
      <c r="J252" s="96">
        <v>0</v>
      </c>
      <c r="K252" s="91">
        <f t="shared" si="11"/>
        <v>0</v>
      </c>
      <c r="L252" s="125">
        <f t="shared" si="10"/>
        <v>0</v>
      </c>
      <c r="M252" s="190"/>
      <c r="N252" s="190"/>
      <c r="O252" s="190"/>
      <c r="P252" s="186"/>
      <c r="Q252" s="190"/>
      <c r="R252" s="190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231"/>
      <c r="AO252" s="231"/>
      <c r="AP252" s="231"/>
      <c r="AQ252" s="231"/>
      <c r="AR252" s="231"/>
      <c r="AS252" s="231"/>
      <c r="AT252" s="231"/>
      <c r="AU252" s="231"/>
      <c r="AV252" s="231"/>
      <c r="AW252" s="231"/>
      <c r="AY252" s="125">
        <v>0</v>
      </c>
      <c r="AZ252" s="125">
        <v>0</v>
      </c>
    </row>
    <row r="253" spans="1:68">
      <c r="A253" s="157" t="s">
        <v>35</v>
      </c>
      <c r="B253" s="51" t="s">
        <v>380</v>
      </c>
      <c r="C253" s="208" t="s">
        <v>438</v>
      </c>
      <c r="D253" s="6"/>
      <c r="E253" s="126">
        <v>100</v>
      </c>
      <c r="F253" s="126"/>
      <c r="G253" s="72"/>
      <c r="H253" s="72"/>
      <c r="I253" s="125">
        <f t="shared" si="9"/>
        <v>100</v>
      </c>
      <c r="J253" s="80">
        <v>100</v>
      </c>
      <c r="K253" s="91">
        <f t="shared" si="11"/>
        <v>100</v>
      </c>
      <c r="L253" s="125">
        <f t="shared" si="10"/>
        <v>0</v>
      </c>
      <c r="M253" s="190"/>
      <c r="N253" s="190"/>
      <c r="O253" s="190"/>
      <c r="P253" s="186"/>
      <c r="Q253" s="190"/>
      <c r="R253" s="19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230"/>
      <c r="AO253" s="230"/>
      <c r="AP253" s="230"/>
      <c r="AQ253" s="230"/>
      <c r="AR253" s="230"/>
      <c r="AS253" s="230"/>
      <c r="AT253" s="230"/>
      <c r="AU253" s="230"/>
      <c r="AV253" s="230"/>
      <c r="AW253" s="230"/>
      <c r="AY253" s="125">
        <v>100</v>
      </c>
      <c r="AZ253" s="125">
        <v>0</v>
      </c>
    </row>
    <row r="254" spans="1:68">
      <c r="A254" s="100" t="s">
        <v>169</v>
      </c>
      <c r="B254" s="49" t="s">
        <v>183</v>
      </c>
      <c r="C254" s="213"/>
      <c r="D254" s="151"/>
      <c r="E254" s="153"/>
      <c r="F254" s="153"/>
      <c r="G254" s="105"/>
      <c r="H254" s="105"/>
      <c r="I254" s="125">
        <f t="shared" si="9"/>
        <v>0</v>
      </c>
      <c r="J254" s="104"/>
      <c r="K254" s="91">
        <f t="shared" si="11"/>
        <v>0</v>
      </c>
      <c r="L254" s="125">
        <f t="shared" si="10"/>
        <v>0</v>
      </c>
      <c r="M254" s="190"/>
      <c r="N254" s="190"/>
      <c r="O254" s="190"/>
      <c r="P254" s="186"/>
      <c r="Q254" s="190"/>
      <c r="R254" s="190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233"/>
      <c r="AO254" s="233"/>
      <c r="AP254" s="233"/>
      <c r="AQ254" s="233"/>
      <c r="AR254" s="233"/>
      <c r="AS254" s="233"/>
      <c r="AT254" s="233"/>
      <c r="AU254" s="233"/>
      <c r="AV254" s="233"/>
      <c r="AW254" s="233"/>
      <c r="AY254" s="125">
        <v>0</v>
      </c>
      <c r="AZ254" s="125">
        <v>0</v>
      </c>
    </row>
    <row r="255" spans="1:68">
      <c r="A255" s="107" t="s">
        <v>8</v>
      </c>
      <c r="B255" s="51" t="s">
        <v>172</v>
      </c>
      <c r="C255" s="208" t="s">
        <v>438</v>
      </c>
      <c r="D255" s="6"/>
      <c r="E255" s="126"/>
      <c r="F255" s="126">
        <v>20</v>
      </c>
      <c r="G255" s="72">
        <v>3</v>
      </c>
      <c r="H255" s="72"/>
      <c r="I255" s="125">
        <f t="shared" si="9"/>
        <v>23</v>
      </c>
      <c r="J255" s="80">
        <v>42</v>
      </c>
      <c r="K255" s="91">
        <f t="shared" si="11"/>
        <v>34</v>
      </c>
      <c r="L255" s="125">
        <f t="shared" si="10"/>
        <v>-19</v>
      </c>
      <c r="M255" s="190"/>
      <c r="N255" s="190"/>
      <c r="O255" s="190"/>
      <c r="P255" s="186"/>
      <c r="Q255" s="190"/>
      <c r="R255" s="190"/>
      <c r="S255" s="80"/>
      <c r="T255" s="80"/>
      <c r="U255" s="80"/>
      <c r="V255" s="80"/>
      <c r="W255" s="80"/>
      <c r="X255" s="80">
        <v>7</v>
      </c>
      <c r="Y255" s="80">
        <v>10</v>
      </c>
      <c r="Z255" s="80">
        <v>1</v>
      </c>
      <c r="AA255" s="80"/>
      <c r="AB255" s="80"/>
      <c r="AC255" s="80"/>
      <c r="AD255" s="80"/>
      <c r="AE255" s="80"/>
      <c r="AF255" s="80"/>
      <c r="AG255" s="80"/>
      <c r="AH255" s="80"/>
      <c r="AI255" s="80"/>
      <c r="AJ255" s="80">
        <v>1</v>
      </c>
      <c r="AK255" s="80"/>
      <c r="AL255" s="80"/>
      <c r="AM255" s="80">
        <v>1</v>
      </c>
      <c r="AN255" s="230"/>
      <c r="AO255" s="230"/>
      <c r="AP255" s="230"/>
      <c r="AQ255" s="230"/>
      <c r="AR255" s="230"/>
      <c r="AS255" s="230"/>
      <c r="AT255" s="230"/>
      <c r="AU255" s="230"/>
      <c r="AV255" s="230"/>
      <c r="AW255" s="230"/>
      <c r="AY255" s="125">
        <v>3</v>
      </c>
      <c r="AZ255" s="196">
        <v>0</v>
      </c>
      <c r="BA255" s="242">
        <v>1</v>
      </c>
      <c r="BB255" s="242">
        <v>1</v>
      </c>
      <c r="BC255" s="243">
        <v>6</v>
      </c>
    </row>
    <row r="256" spans="1:68">
      <c r="A256" s="107" t="s">
        <v>8</v>
      </c>
      <c r="B256" s="51" t="s">
        <v>384</v>
      </c>
      <c r="C256" s="208" t="s">
        <v>438</v>
      </c>
      <c r="D256" s="6"/>
      <c r="E256" s="126"/>
      <c r="F256" s="126">
        <v>10</v>
      </c>
      <c r="G256" s="72">
        <v>10</v>
      </c>
      <c r="H256" s="72"/>
      <c r="I256" s="125">
        <f t="shared" si="9"/>
        <v>20</v>
      </c>
      <c r="J256" s="80">
        <v>19</v>
      </c>
      <c r="K256" s="91">
        <f t="shared" si="11"/>
        <v>19</v>
      </c>
      <c r="L256" s="125">
        <f t="shared" si="10"/>
        <v>1</v>
      </c>
      <c r="M256" s="190"/>
      <c r="N256" s="190"/>
      <c r="O256" s="190"/>
      <c r="P256" s="186"/>
      <c r="Q256" s="190"/>
      <c r="R256" s="190"/>
      <c r="S256" s="80"/>
      <c r="T256" s="80"/>
      <c r="U256" s="80"/>
      <c r="V256" s="80"/>
      <c r="W256" s="80"/>
      <c r="X256" s="80"/>
      <c r="Y256" s="80">
        <v>1</v>
      </c>
      <c r="Z256" s="80">
        <v>1</v>
      </c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230"/>
      <c r="AO256" s="230"/>
      <c r="AP256" s="230"/>
      <c r="AQ256" s="230"/>
      <c r="AR256" s="230"/>
      <c r="AS256" s="230"/>
      <c r="AT256" s="230"/>
      <c r="AU256" s="230"/>
      <c r="AV256" s="230"/>
      <c r="AW256" s="230"/>
      <c r="AY256" s="125">
        <v>18</v>
      </c>
      <c r="AZ256" s="125">
        <v>2</v>
      </c>
      <c r="BO256" s="249">
        <v>1</v>
      </c>
    </row>
    <row r="257" spans="1:67">
      <c r="A257" s="107" t="s">
        <v>8</v>
      </c>
      <c r="B257" s="51" t="s">
        <v>385</v>
      </c>
      <c r="C257" s="208" t="s">
        <v>438</v>
      </c>
      <c r="D257" s="6"/>
      <c r="E257" s="126"/>
      <c r="F257" s="126">
        <v>10</v>
      </c>
      <c r="G257" s="72">
        <v>12</v>
      </c>
      <c r="H257" s="72"/>
      <c r="I257" s="125">
        <f t="shared" ref="I257:I322" si="12">SUM(D257:H257)</f>
        <v>22</v>
      </c>
      <c r="J257" s="80">
        <v>21</v>
      </c>
      <c r="K257" s="91">
        <f t="shared" si="11"/>
        <v>21</v>
      </c>
      <c r="L257" s="125">
        <f t="shared" si="10"/>
        <v>1</v>
      </c>
      <c r="M257" s="190"/>
      <c r="N257" s="190"/>
      <c r="O257" s="190"/>
      <c r="P257" s="186"/>
      <c r="Q257" s="190"/>
      <c r="R257" s="190"/>
      <c r="S257" s="80"/>
      <c r="T257" s="80"/>
      <c r="U257" s="80"/>
      <c r="V257" s="80"/>
      <c r="W257" s="80"/>
      <c r="X257" s="80"/>
      <c r="Y257" s="80">
        <v>1</v>
      </c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230"/>
      <c r="AO257" s="230"/>
      <c r="AP257" s="230"/>
      <c r="AQ257" s="230"/>
      <c r="AR257" s="230"/>
      <c r="AS257" s="230"/>
      <c r="AT257" s="230"/>
      <c r="AU257" s="230"/>
      <c r="AV257" s="230"/>
      <c r="AW257" s="230"/>
      <c r="AY257" s="125">
        <v>21</v>
      </c>
      <c r="AZ257" s="125">
        <v>0</v>
      </c>
      <c r="BO257" s="249">
        <v>1</v>
      </c>
    </row>
    <row r="258" spans="1:67">
      <c r="A258" s="106" t="s">
        <v>8</v>
      </c>
      <c r="B258" s="51" t="s">
        <v>170</v>
      </c>
      <c r="C258" s="208" t="s">
        <v>438</v>
      </c>
      <c r="D258" s="6"/>
      <c r="E258" s="126"/>
      <c r="F258" s="126">
        <v>10</v>
      </c>
      <c r="G258" s="72">
        <v>3</v>
      </c>
      <c r="H258" s="72"/>
      <c r="I258" s="125">
        <f t="shared" si="12"/>
        <v>13</v>
      </c>
      <c r="J258" s="80">
        <v>28</v>
      </c>
      <c r="K258" s="91">
        <f t="shared" si="11"/>
        <v>18</v>
      </c>
      <c r="L258" s="125">
        <f t="shared" si="10"/>
        <v>-15</v>
      </c>
      <c r="M258" s="190"/>
      <c r="N258" s="190"/>
      <c r="O258" s="190"/>
      <c r="P258" s="186"/>
      <c r="Q258" s="190"/>
      <c r="R258" s="190"/>
      <c r="S258" s="80"/>
      <c r="T258" s="80"/>
      <c r="U258" s="80"/>
      <c r="V258" s="80"/>
      <c r="W258" s="80"/>
      <c r="X258" s="80"/>
      <c r="Y258" s="80">
        <v>2</v>
      </c>
      <c r="Z258" s="80">
        <v>2</v>
      </c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230"/>
      <c r="AO258" s="230"/>
      <c r="AP258" s="230"/>
      <c r="AQ258" s="230"/>
      <c r="AR258" s="230"/>
      <c r="AS258" s="230"/>
      <c r="AT258" s="230"/>
      <c r="AU258" s="230"/>
      <c r="AV258" s="230"/>
      <c r="AW258" s="230"/>
      <c r="AY258" s="125">
        <v>9</v>
      </c>
      <c r="AZ258" s="125">
        <v>4</v>
      </c>
      <c r="BB258" s="242">
        <v>2</v>
      </c>
      <c r="BC258" s="243">
        <v>8</v>
      </c>
    </row>
    <row r="259" spans="1:67">
      <c r="A259" s="106" t="s">
        <v>8</v>
      </c>
      <c r="B259" s="51" t="s">
        <v>171</v>
      </c>
      <c r="C259" s="208" t="s">
        <v>438</v>
      </c>
      <c r="D259" s="6"/>
      <c r="E259" s="126"/>
      <c r="F259" s="126"/>
      <c r="G259" s="72">
        <v>19</v>
      </c>
      <c r="H259" s="72"/>
      <c r="I259" s="125">
        <f t="shared" si="12"/>
        <v>19</v>
      </c>
      <c r="J259" s="80">
        <v>25</v>
      </c>
      <c r="K259" s="91">
        <f t="shared" si="11"/>
        <v>25</v>
      </c>
      <c r="L259" s="125">
        <f t="shared" ref="L259:L266" si="13">I259-J259</f>
        <v>-6</v>
      </c>
      <c r="M259" s="190"/>
      <c r="N259" s="190"/>
      <c r="O259" s="190"/>
      <c r="P259" s="186"/>
      <c r="Q259" s="190"/>
      <c r="R259" s="19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230"/>
      <c r="AO259" s="230"/>
      <c r="AP259" s="230"/>
      <c r="AQ259" s="230"/>
      <c r="AR259" s="230"/>
      <c r="AS259" s="230"/>
      <c r="AT259" s="230"/>
      <c r="AU259" s="230"/>
      <c r="AV259" s="230"/>
      <c r="AW259" s="230"/>
      <c r="AY259" s="125">
        <v>19</v>
      </c>
      <c r="AZ259" s="196">
        <v>-1</v>
      </c>
      <c r="BO259" s="249">
        <v>1</v>
      </c>
    </row>
    <row r="260" spans="1:67">
      <c r="A260" s="106" t="s">
        <v>8</v>
      </c>
      <c r="B260" s="51" t="s">
        <v>173</v>
      </c>
      <c r="C260" s="208" t="s">
        <v>438</v>
      </c>
      <c r="D260" s="6"/>
      <c r="E260" s="126"/>
      <c r="F260" s="126">
        <v>10</v>
      </c>
      <c r="G260" s="72">
        <v>3</v>
      </c>
      <c r="H260" s="72"/>
      <c r="I260" s="125">
        <f t="shared" si="12"/>
        <v>13</v>
      </c>
      <c r="J260" s="80">
        <v>13</v>
      </c>
      <c r="K260" s="91">
        <f t="shared" ref="K260:K324" si="14">J260 - SUM(BA260:BE260)</f>
        <v>10</v>
      </c>
      <c r="L260" s="125">
        <f t="shared" si="13"/>
        <v>0</v>
      </c>
      <c r="M260" s="190"/>
      <c r="N260" s="190"/>
      <c r="O260" s="190"/>
      <c r="P260" s="186"/>
      <c r="Q260" s="190"/>
      <c r="R260" s="19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230"/>
      <c r="AO260" s="230"/>
      <c r="AP260" s="230"/>
      <c r="AQ260" s="230"/>
      <c r="AR260" s="230"/>
      <c r="AS260" s="230"/>
      <c r="AT260" s="230"/>
      <c r="AU260" s="230"/>
      <c r="AV260" s="230"/>
      <c r="AW260" s="230"/>
      <c r="AY260" s="125">
        <v>13</v>
      </c>
      <c r="AZ260" s="125">
        <v>0</v>
      </c>
      <c r="BC260" s="243">
        <v>3</v>
      </c>
      <c r="BH260" s="247">
        <v>1</v>
      </c>
    </row>
    <row r="261" spans="1:67">
      <c r="A261" s="106" t="s">
        <v>8</v>
      </c>
      <c r="B261" s="51" t="s">
        <v>174</v>
      </c>
      <c r="C261" s="208" t="s">
        <v>438</v>
      </c>
      <c r="D261" s="6"/>
      <c r="E261" s="126"/>
      <c r="F261" s="126"/>
      <c r="G261" s="72">
        <v>17</v>
      </c>
      <c r="H261" s="72"/>
      <c r="I261" s="125">
        <f t="shared" si="12"/>
        <v>17</v>
      </c>
      <c r="J261" s="80">
        <v>17</v>
      </c>
      <c r="K261" s="91">
        <f t="shared" si="14"/>
        <v>17</v>
      </c>
      <c r="L261" s="125">
        <f t="shared" si="13"/>
        <v>0</v>
      </c>
      <c r="M261" s="190"/>
      <c r="N261" s="190"/>
      <c r="O261" s="190"/>
      <c r="P261" s="186"/>
      <c r="Q261" s="190"/>
      <c r="R261" s="19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230"/>
      <c r="AO261" s="230"/>
      <c r="AP261" s="230"/>
      <c r="AQ261" s="230"/>
      <c r="AR261" s="230"/>
      <c r="AS261" s="230"/>
      <c r="AT261" s="230"/>
      <c r="AU261" s="230"/>
      <c r="AV261" s="230"/>
      <c r="AW261" s="230"/>
      <c r="AY261" s="125">
        <v>17</v>
      </c>
      <c r="AZ261" s="125">
        <v>0</v>
      </c>
    </row>
    <row r="262" spans="1:67">
      <c r="A262" s="106" t="s">
        <v>8</v>
      </c>
      <c r="B262" s="51" t="s">
        <v>175</v>
      </c>
      <c r="C262" s="208" t="s">
        <v>438</v>
      </c>
      <c r="D262" s="6"/>
      <c r="E262" s="126"/>
      <c r="F262" s="126"/>
      <c r="G262" s="72">
        <v>15</v>
      </c>
      <c r="H262" s="72">
        <v>10</v>
      </c>
      <c r="I262" s="125">
        <f t="shared" si="12"/>
        <v>25</v>
      </c>
      <c r="J262" s="80">
        <v>7</v>
      </c>
      <c r="K262" s="91">
        <f t="shared" si="14"/>
        <v>-1</v>
      </c>
      <c r="L262" s="125">
        <f t="shared" si="13"/>
        <v>18</v>
      </c>
      <c r="M262" s="190"/>
      <c r="N262" s="190"/>
      <c r="O262" s="190"/>
      <c r="P262" s="186"/>
      <c r="Q262" s="190"/>
      <c r="R262" s="190"/>
      <c r="S262" s="80"/>
      <c r="T262" s="80"/>
      <c r="U262" s="80"/>
      <c r="V262" s="80"/>
      <c r="W262" s="80"/>
      <c r="X262" s="80"/>
      <c r="Y262" s="80">
        <v>1</v>
      </c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230"/>
      <c r="AO262" s="230"/>
      <c r="AP262" s="230"/>
      <c r="AQ262" s="230"/>
      <c r="AR262" s="230"/>
      <c r="AS262" s="230"/>
      <c r="AT262" s="230"/>
      <c r="AU262" s="230"/>
      <c r="AV262" s="230"/>
      <c r="AW262" s="230"/>
      <c r="AY262" s="125">
        <v>24</v>
      </c>
      <c r="AZ262" s="196">
        <v>-17</v>
      </c>
      <c r="BC262" s="243">
        <v>8</v>
      </c>
      <c r="BH262" s="247">
        <v>1</v>
      </c>
    </row>
    <row r="263" spans="1:67">
      <c r="A263" s="106" t="s">
        <v>8</v>
      </c>
      <c r="B263" s="51" t="s">
        <v>176</v>
      </c>
      <c r="C263" s="208" t="s">
        <v>438</v>
      </c>
      <c r="D263" s="6"/>
      <c r="E263" s="126"/>
      <c r="F263" s="126"/>
      <c r="G263" s="72">
        <v>9</v>
      </c>
      <c r="H263" s="72">
        <v>30</v>
      </c>
      <c r="I263" s="125">
        <f t="shared" si="12"/>
        <v>39</v>
      </c>
      <c r="J263" s="80">
        <v>46</v>
      </c>
      <c r="K263" s="91">
        <f t="shared" si="14"/>
        <v>10</v>
      </c>
      <c r="L263" s="125">
        <f t="shared" si="13"/>
        <v>-7</v>
      </c>
      <c r="M263" s="190"/>
      <c r="N263" s="190"/>
      <c r="O263" s="190"/>
      <c r="P263" s="186"/>
      <c r="Q263" s="190"/>
      <c r="R263" s="190">
        <v>18</v>
      </c>
      <c r="S263" s="80"/>
      <c r="T263" s="80"/>
      <c r="U263" s="80"/>
      <c r="V263" s="80"/>
      <c r="W263" s="80"/>
      <c r="X263" s="80"/>
      <c r="Y263" s="80">
        <v>2</v>
      </c>
      <c r="Z263" s="80">
        <v>2</v>
      </c>
      <c r="AA263" s="80"/>
      <c r="AB263" s="80"/>
      <c r="AC263" s="80"/>
      <c r="AD263" s="80"/>
      <c r="AE263" s="80"/>
      <c r="AF263" s="80"/>
      <c r="AG263" s="80"/>
      <c r="AH263" s="80"/>
      <c r="AI263" s="80"/>
      <c r="AJ263" s="80">
        <v>3</v>
      </c>
      <c r="AK263" s="80"/>
      <c r="AL263" s="80"/>
      <c r="AM263" s="80">
        <v>1</v>
      </c>
      <c r="AN263" s="230"/>
      <c r="AO263" s="230"/>
      <c r="AP263" s="230"/>
      <c r="AQ263" s="230"/>
      <c r="AR263" s="230"/>
      <c r="AS263" s="230"/>
      <c r="AT263" s="230"/>
      <c r="AU263" s="230"/>
      <c r="AV263" s="230"/>
      <c r="AW263" s="230"/>
      <c r="AY263" s="125">
        <v>13</v>
      </c>
      <c r="AZ263" s="125">
        <v>23</v>
      </c>
      <c r="BB263" s="242">
        <v>7</v>
      </c>
      <c r="BC263" s="243">
        <v>29</v>
      </c>
      <c r="BI263" s="242">
        <v>1</v>
      </c>
    </row>
    <row r="264" spans="1:67">
      <c r="A264" s="106" t="s">
        <v>8</v>
      </c>
      <c r="B264" s="51" t="s">
        <v>177</v>
      </c>
      <c r="C264" s="208" t="s">
        <v>438</v>
      </c>
      <c r="D264" s="6"/>
      <c r="E264" s="126"/>
      <c r="F264" s="126"/>
      <c r="G264" s="72">
        <v>16</v>
      </c>
      <c r="H264" s="72"/>
      <c r="I264" s="125">
        <f t="shared" si="12"/>
        <v>16</v>
      </c>
      <c r="J264" s="80">
        <v>19</v>
      </c>
      <c r="K264" s="91">
        <f t="shared" si="14"/>
        <v>18</v>
      </c>
      <c r="L264" s="125">
        <f t="shared" si="13"/>
        <v>-3</v>
      </c>
      <c r="M264" s="190"/>
      <c r="N264" s="190"/>
      <c r="O264" s="190"/>
      <c r="P264" s="186"/>
      <c r="Q264" s="190"/>
      <c r="R264" s="190"/>
      <c r="S264" s="80"/>
      <c r="T264" s="80"/>
      <c r="U264" s="80"/>
      <c r="V264" s="80"/>
      <c r="W264" s="80"/>
      <c r="X264" s="80">
        <v>1</v>
      </c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>
        <v>1</v>
      </c>
      <c r="AK264" s="80">
        <v>1</v>
      </c>
      <c r="AL264" s="80"/>
      <c r="AM264" s="80"/>
      <c r="AN264" s="230"/>
      <c r="AO264" s="230"/>
      <c r="AP264" s="230"/>
      <c r="AQ264" s="230"/>
      <c r="AR264" s="230"/>
      <c r="AS264" s="230"/>
      <c r="AT264" s="230"/>
      <c r="AU264" s="230"/>
      <c r="AV264" s="230"/>
      <c r="AW264" s="230"/>
      <c r="AY264" s="125">
        <v>13</v>
      </c>
      <c r="AZ264" s="196">
        <v>-4</v>
      </c>
      <c r="BB264" s="242">
        <v>1</v>
      </c>
    </row>
    <row r="265" spans="1:67">
      <c r="A265" s="106" t="s">
        <v>8</v>
      </c>
      <c r="B265" s="51" t="s">
        <v>178</v>
      </c>
      <c r="C265" s="208" t="s">
        <v>438</v>
      </c>
      <c r="D265" s="6"/>
      <c r="E265" s="126"/>
      <c r="F265" s="126"/>
      <c r="G265" s="72">
        <v>36</v>
      </c>
      <c r="H265" s="72"/>
      <c r="I265" s="125">
        <f t="shared" si="12"/>
        <v>36</v>
      </c>
      <c r="J265" s="80">
        <v>34</v>
      </c>
      <c r="K265" s="91">
        <f t="shared" si="14"/>
        <v>31</v>
      </c>
      <c r="L265" s="125">
        <f t="shared" si="13"/>
        <v>2</v>
      </c>
      <c r="M265" s="190"/>
      <c r="N265" s="190"/>
      <c r="O265" s="190"/>
      <c r="P265" s="186"/>
      <c r="Q265" s="190"/>
      <c r="R265" s="190"/>
      <c r="S265" s="80"/>
      <c r="T265" s="80"/>
      <c r="U265" s="80"/>
      <c r="V265" s="80"/>
      <c r="W265" s="80"/>
      <c r="X265" s="80">
        <v>1</v>
      </c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230"/>
      <c r="AO265" s="230"/>
      <c r="AP265" s="230"/>
      <c r="AQ265" s="230"/>
      <c r="AR265" s="230"/>
      <c r="AS265" s="230"/>
      <c r="AT265" s="230"/>
      <c r="AU265" s="230"/>
      <c r="AV265" s="230"/>
      <c r="AW265" s="230"/>
      <c r="AY265" s="125">
        <v>35</v>
      </c>
      <c r="AZ265" s="196">
        <v>-1</v>
      </c>
      <c r="BB265" s="242">
        <v>3</v>
      </c>
    </row>
    <row r="266" spans="1:67">
      <c r="A266" s="106" t="s">
        <v>8</v>
      </c>
      <c r="B266" s="51" t="s">
        <v>179</v>
      </c>
      <c r="C266" s="208" t="s">
        <v>438</v>
      </c>
      <c r="D266" s="6"/>
      <c r="E266" s="126"/>
      <c r="F266" s="126"/>
      <c r="G266" s="72">
        <v>25</v>
      </c>
      <c r="H266" s="72"/>
      <c r="I266" s="125">
        <f t="shared" si="12"/>
        <v>25</v>
      </c>
      <c r="J266" s="80">
        <v>25</v>
      </c>
      <c r="K266" s="91">
        <f t="shared" si="14"/>
        <v>25</v>
      </c>
      <c r="L266" s="125">
        <f t="shared" si="13"/>
        <v>0</v>
      </c>
      <c r="M266" s="190"/>
      <c r="N266" s="190"/>
      <c r="O266" s="190"/>
      <c r="P266" s="186"/>
      <c r="Q266" s="190"/>
      <c r="R266" s="19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230"/>
      <c r="AO266" s="230"/>
      <c r="AP266" s="230"/>
      <c r="AQ266" s="230"/>
      <c r="AR266" s="230"/>
      <c r="AS266" s="230"/>
      <c r="AT266" s="230"/>
      <c r="AU266" s="230"/>
      <c r="AV266" s="230"/>
      <c r="AW266" s="230"/>
      <c r="AY266" s="125">
        <v>25</v>
      </c>
      <c r="AZ266" s="125">
        <v>0</v>
      </c>
    </row>
    <row r="267" spans="1:67">
      <c r="A267" s="106" t="s">
        <v>8</v>
      </c>
      <c r="B267" s="245" t="s">
        <v>498</v>
      </c>
      <c r="C267" s="218" t="s">
        <v>438</v>
      </c>
      <c r="D267" s="6"/>
      <c r="E267" s="126"/>
      <c r="F267" s="126"/>
      <c r="G267" s="72"/>
      <c r="H267" s="72"/>
      <c r="I267" s="125"/>
      <c r="J267" s="80"/>
      <c r="K267" s="91">
        <f t="shared" si="14"/>
        <v>-1</v>
      </c>
      <c r="L267" s="125"/>
      <c r="M267" s="190"/>
      <c r="N267" s="190"/>
      <c r="O267" s="190"/>
      <c r="P267" s="186"/>
      <c r="Q267" s="190"/>
      <c r="R267" s="19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230"/>
      <c r="AO267" s="230"/>
      <c r="AP267" s="230"/>
      <c r="AQ267" s="230"/>
      <c r="AR267" s="230"/>
      <c r="AS267" s="230"/>
      <c r="AT267" s="230"/>
      <c r="AU267" s="230"/>
      <c r="AV267" s="230"/>
      <c r="AW267" s="230"/>
      <c r="AY267" s="125"/>
      <c r="AZ267" s="125"/>
      <c r="BC267" s="243">
        <v>1</v>
      </c>
    </row>
    <row r="268" spans="1:67">
      <c r="A268" s="106" t="s">
        <v>8</v>
      </c>
      <c r="B268" s="102" t="s">
        <v>180</v>
      </c>
      <c r="C268" s="210" t="s">
        <v>438</v>
      </c>
      <c r="D268" s="6"/>
      <c r="E268" s="126"/>
      <c r="F268" s="126"/>
      <c r="G268" s="72">
        <v>25</v>
      </c>
      <c r="H268" s="72"/>
      <c r="I268" s="125">
        <f t="shared" si="12"/>
        <v>25</v>
      </c>
      <c r="J268" s="80">
        <v>24</v>
      </c>
      <c r="K268" s="91">
        <f t="shared" si="14"/>
        <v>24</v>
      </c>
      <c r="L268" s="125">
        <f t="shared" ref="L268:L300" si="15">I268-J268</f>
        <v>1</v>
      </c>
      <c r="M268" s="190"/>
      <c r="N268" s="190"/>
      <c r="O268" s="190"/>
      <c r="P268" s="186"/>
      <c r="Q268" s="190">
        <v>1</v>
      </c>
      <c r="R268" s="190"/>
      <c r="S268" s="80"/>
      <c r="T268" s="80"/>
      <c r="U268" s="80"/>
      <c r="V268" s="80">
        <v>1</v>
      </c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230"/>
      <c r="AO268" s="230"/>
      <c r="AP268" s="230"/>
      <c r="AQ268" s="230"/>
      <c r="AR268" s="230"/>
      <c r="AS268" s="230"/>
      <c r="AT268" s="230"/>
      <c r="AU268" s="230"/>
      <c r="AV268" s="230"/>
      <c r="AW268" s="230"/>
      <c r="AY268" s="125">
        <v>23</v>
      </c>
      <c r="AZ268" s="125">
        <v>1</v>
      </c>
    </row>
    <row r="269" spans="1:67">
      <c r="A269" s="83" t="s">
        <v>83</v>
      </c>
      <c r="B269" s="103" t="s">
        <v>181</v>
      </c>
      <c r="C269" s="211" t="s">
        <v>438</v>
      </c>
      <c r="D269" s="6"/>
      <c r="E269" s="126"/>
      <c r="F269" s="126"/>
      <c r="G269" s="72">
        <v>9</v>
      </c>
      <c r="H269" s="72"/>
      <c r="I269" s="125">
        <f t="shared" si="12"/>
        <v>9</v>
      </c>
      <c r="J269" s="80">
        <v>9</v>
      </c>
      <c r="K269" s="91">
        <f t="shared" si="14"/>
        <v>9</v>
      </c>
      <c r="L269" s="125">
        <f t="shared" si="15"/>
        <v>0</v>
      </c>
      <c r="M269" s="190"/>
      <c r="N269" s="190"/>
      <c r="O269" s="190"/>
      <c r="P269" s="186"/>
      <c r="Q269" s="190"/>
      <c r="R269" s="19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230"/>
      <c r="AO269" s="230"/>
      <c r="AP269" s="230"/>
      <c r="AQ269" s="230"/>
      <c r="AR269" s="230"/>
      <c r="AS269" s="230"/>
      <c r="AT269" s="230"/>
      <c r="AU269" s="230"/>
      <c r="AV269" s="230"/>
      <c r="AW269" s="230"/>
      <c r="AY269" s="125">
        <v>9</v>
      </c>
      <c r="AZ269" s="125">
        <v>0</v>
      </c>
    </row>
    <row r="270" spans="1:67">
      <c r="A270" s="83" t="s">
        <v>83</v>
      </c>
      <c r="B270" s="51" t="s">
        <v>182</v>
      </c>
      <c r="C270" s="208" t="s">
        <v>438</v>
      </c>
      <c r="D270" s="6"/>
      <c r="E270" s="126"/>
      <c r="F270" s="126"/>
      <c r="G270" s="72">
        <v>3</v>
      </c>
      <c r="H270" s="72"/>
      <c r="I270" s="125">
        <f t="shared" si="12"/>
        <v>3</v>
      </c>
      <c r="J270" s="80">
        <v>3</v>
      </c>
      <c r="K270" s="91">
        <f t="shared" si="14"/>
        <v>3</v>
      </c>
      <c r="L270" s="125">
        <f t="shared" si="15"/>
        <v>0</v>
      </c>
      <c r="M270" s="190"/>
      <c r="N270" s="190"/>
      <c r="O270" s="190"/>
      <c r="P270" s="186"/>
      <c r="Q270" s="190"/>
      <c r="R270" s="19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230"/>
      <c r="AO270" s="230"/>
      <c r="AP270" s="230"/>
      <c r="AQ270" s="230"/>
      <c r="AR270" s="230"/>
      <c r="AS270" s="230"/>
      <c r="AT270" s="230"/>
      <c r="AU270" s="230"/>
      <c r="AV270" s="230"/>
      <c r="AW270" s="230"/>
      <c r="AY270" s="125">
        <v>3</v>
      </c>
      <c r="AZ270" s="125">
        <v>0</v>
      </c>
    </row>
    <row r="271" spans="1:67">
      <c r="A271" s="106" t="s">
        <v>8</v>
      </c>
      <c r="B271" s="51" t="s">
        <v>190</v>
      </c>
      <c r="C271" s="208" t="s">
        <v>420</v>
      </c>
      <c r="D271" s="6"/>
      <c r="E271" s="126"/>
      <c r="F271" s="126"/>
      <c r="G271" s="72">
        <v>1</v>
      </c>
      <c r="H271" s="72"/>
      <c r="I271" s="125">
        <f t="shared" si="12"/>
        <v>1</v>
      </c>
      <c r="J271" s="80">
        <v>1</v>
      </c>
      <c r="K271" s="91">
        <f t="shared" si="14"/>
        <v>1</v>
      </c>
      <c r="L271" s="125">
        <f t="shared" si="15"/>
        <v>0</v>
      </c>
      <c r="M271" s="190"/>
      <c r="N271" s="190"/>
      <c r="O271" s="190"/>
      <c r="P271" s="186"/>
      <c r="Q271" s="190"/>
      <c r="R271" s="19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230"/>
      <c r="AO271" s="230"/>
      <c r="AP271" s="230"/>
      <c r="AQ271" s="230"/>
      <c r="AR271" s="230"/>
      <c r="AS271" s="230"/>
      <c r="AT271" s="230"/>
      <c r="AU271" s="230"/>
      <c r="AV271" s="230"/>
      <c r="AW271" s="230"/>
      <c r="AY271" s="125">
        <v>1</v>
      </c>
      <c r="AZ271" s="125">
        <v>0</v>
      </c>
      <c r="BH271" s="247">
        <v>4</v>
      </c>
    </row>
    <row r="272" spans="1:67">
      <c r="A272" s="106" t="s">
        <v>8</v>
      </c>
      <c r="B272" s="51" t="s">
        <v>191</v>
      </c>
      <c r="C272" s="208" t="s">
        <v>420</v>
      </c>
      <c r="D272" s="6"/>
      <c r="E272" s="126"/>
      <c r="F272" s="126"/>
      <c r="G272" s="72">
        <v>20</v>
      </c>
      <c r="H272" s="72"/>
      <c r="I272" s="125">
        <f t="shared" si="12"/>
        <v>20</v>
      </c>
      <c r="J272" s="80">
        <v>20</v>
      </c>
      <c r="K272" s="91">
        <f t="shared" si="14"/>
        <v>20</v>
      </c>
      <c r="L272" s="125">
        <f t="shared" si="15"/>
        <v>0</v>
      </c>
      <c r="M272" s="190"/>
      <c r="N272" s="190"/>
      <c r="O272" s="190"/>
      <c r="P272" s="186"/>
      <c r="Q272" s="190"/>
      <c r="R272" s="19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230"/>
      <c r="AO272" s="230"/>
      <c r="AP272" s="230"/>
      <c r="AQ272" s="230"/>
      <c r="AR272" s="230"/>
      <c r="AS272" s="230"/>
      <c r="AT272" s="230"/>
      <c r="AU272" s="230"/>
      <c r="AV272" s="230"/>
      <c r="AW272" s="230"/>
      <c r="AY272" s="125">
        <v>20</v>
      </c>
      <c r="AZ272" s="125">
        <v>0</v>
      </c>
      <c r="BH272" s="247">
        <v>4</v>
      </c>
      <c r="BN272" s="247">
        <v>8</v>
      </c>
    </row>
    <row r="273" spans="1:66">
      <c r="A273" s="106" t="s">
        <v>8</v>
      </c>
      <c r="B273" s="51" t="s">
        <v>192</v>
      </c>
      <c r="C273" s="208" t="s">
        <v>420</v>
      </c>
      <c r="D273" s="6"/>
      <c r="E273" s="126"/>
      <c r="F273" s="126"/>
      <c r="G273" s="72">
        <v>50</v>
      </c>
      <c r="H273" s="72"/>
      <c r="I273" s="125">
        <f t="shared" si="12"/>
        <v>50</v>
      </c>
      <c r="J273" s="80">
        <v>50</v>
      </c>
      <c r="K273" s="91">
        <f t="shared" si="14"/>
        <v>50</v>
      </c>
      <c r="L273" s="125">
        <f t="shared" si="15"/>
        <v>0</v>
      </c>
      <c r="M273" s="190"/>
      <c r="N273" s="190"/>
      <c r="O273" s="190"/>
      <c r="P273" s="186"/>
      <c r="Q273" s="190"/>
      <c r="R273" s="19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230"/>
      <c r="AO273" s="230"/>
      <c r="AP273" s="230"/>
      <c r="AQ273" s="230"/>
      <c r="AR273" s="230"/>
      <c r="AS273" s="230"/>
      <c r="AT273" s="230"/>
      <c r="AU273" s="230"/>
      <c r="AV273" s="230"/>
      <c r="AW273" s="230"/>
      <c r="AY273" s="125">
        <v>50</v>
      </c>
      <c r="AZ273" s="125">
        <v>0</v>
      </c>
    </row>
    <row r="274" spans="1:66">
      <c r="A274" s="106" t="s">
        <v>8</v>
      </c>
      <c r="B274" s="51" t="s">
        <v>193</v>
      </c>
      <c r="C274" s="208" t="s">
        <v>420</v>
      </c>
      <c r="D274" s="6"/>
      <c r="E274" s="126"/>
      <c r="F274" s="126"/>
      <c r="G274" s="72">
        <v>7</v>
      </c>
      <c r="H274" s="72"/>
      <c r="I274" s="125">
        <f t="shared" si="12"/>
        <v>7</v>
      </c>
      <c r="J274" s="80">
        <v>32</v>
      </c>
      <c r="K274" s="91">
        <f t="shared" si="14"/>
        <v>32</v>
      </c>
      <c r="L274" s="125">
        <f t="shared" si="15"/>
        <v>-25</v>
      </c>
      <c r="M274" s="190"/>
      <c r="N274" s="190"/>
      <c r="O274" s="190"/>
      <c r="P274" s="186"/>
      <c r="Q274" s="190"/>
      <c r="R274" s="19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230"/>
      <c r="AO274" s="230"/>
      <c r="AP274" s="230"/>
      <c r="AQ274" s="230"/>
      <c r="AR274" s="230"/>
      <c r="AS274" s="230"/>
      <c r="AT274" s="230"/>
      <c r="AU274" s="230"/>
      <c r="AV274" s="230"/>
      <c r="AW274" s="230"/>
      <c r="AY274" s="125">
        <v>7</v>
      </c>
      <c r="AZ274" s="125">
        <v>0</v>
      </c>
    </row>
    <row r="275" spans="1:66">
      <c r="A275" s="106" t="s">
        <v>8</v>
      </c>
      <c r="B275" s="51" t="s">
        <v>194</v>
      </c>
      <c r="C275" s="208" t="s">
        <v>420</v>
      </c>
      <c r="D275" s="6"/>
      <c r="E275" s="126"/>
      <c r="F275" s="126"/>
      <c r="G275" s="72">
        <v>78</v>
      </c>
      <c r="H275" s="72"/>
      <c r="I275" s="125">
        <f t="shared" si="12"/>
        <v>78</v>
      </c>
      <c r="J275" s="80">
        <v>78</v>
      </c>
      <c r="K275" s="91">
        <f t="shared" si="14"/>
        <v>78</v>
      </c>
      <c r="L275" s="125">
        <f t="shared" si="15"/>
        <v>0</v>
      </c>
      <c r="M275" s="190"/>
      <c r="N275" s="190"/>
      <c r="O275" s="190"/>
      <c r="P275" s="186"/>
      <c r="Q275" s="190"/>
      <c r="R275" s="19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230"/>
      <c r="AO275" s="230"/>
      <c r="AP275" s="230"/>
      <c r="AQ275" s="230"/>
      <c r="AR275" s="230"/>
      <c r="AS275" s="230"/>
      <c r="AT275" s="230"/>
      <c r="AU275" s="230"/>
      <c r="AV275" s="230"/>
      <c r="AW275" s="230"/>
      <c r="AY275" s="125">
        <v>78</v>
      </c>
      <c r="AZ275" s="125">
        <v>0</v>
      </c>
    </row>
    <row r="276" spans="1:66">
      <c r="A276" s="106" t="s">
        <v>8</v>
      </c>
      <c r="B276" s="51" t="s">
        <v>195</v>
      </c>
      <c r="C276" s="208" t="s">
        <v>420</v>
      </c>
      <c r="D276" s="6"/>
      <c r="E276" s="126"/>
      <c r="F276" s="126"/>
      <c r="G276" s="72">
        <v>54</v>
      </c>
      <c r="H276" s="72"/>
      <c r="I276" s="125">
        <f t="shared" si="12"/>
        <v>54</v>
      </c>
      <c r="J276" s="80">
        <v>54</v>
      </c>
      <c r="K276" s="91">
        <f t="shared" si="14"/>
        <v>54</v>
      </c>
      <c r="L276" s="125">
        <f t="shared" si="15"/>
        <v>0</v>
      </c>
      <c r="M276" s="190"/>
      <c r="N276" s="190"/>
      <c r="O276" s="190"/>
      <c r="P276" s="186"/>
      <c r="Q276" s="190"/>
      <c r="R276" s="19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230"/>
      <c r="AO276" s="230"/>
      <c r="AP276" s="230"/>
      <c r="AQ276" s="230"/>
      <c r="AR276" s="230"/>
      <c r="AS276" s="230"/>
      <c r="AT276" s="230"/>
      <c r="AU276" s="230"/>
      <c r="AV276" s="230"/>
      <c r="AW276" s="230"/>
      <c r="AY276" s="125">
        <v>54</v>
      </c>
      <c r="AZ276" s="125">
        <v>0</v>
      </c>
    </row>
    <row r="277" spans="1:66">
      <c r="A277" s="106" t="s">
        <v>8</v>
      </c>
      <c r="B277" s="51" t="s">
        <v>184</v>
      </c>
      <c r="C277" s="208" t="s">
        <v>420</v>
      </c>
      <c r="D277" s="6"/>
      <c r="E277" s="126"/>
      <c r="F277" s="126"/>
      <c r="G277" s="72">
        <v>29</v>
      </c>
      <c r="H277" s="72"/>
      <c r="I277" s="125">
        <f t="shared" si="12"/>
        <v>29</v>
      </c>
      <c r="J277" s="80">
        <v>39</v>
      </c>
      <c r="K277" s="91">
        <f t="shared" si="14"/>
        <v>39</v>
      </c>
      <c r="L277" s="125">
        <f t="shared" si="15"/>
        <v>-10</v>
      </c>
      <c r="M277" s="190"/>
      <c r="N277" s="190"/>
      <c r="O277" s="190"/>
      <c r="P277" s="186"/>
      <c r="Q277" s="190"/>
      <c r="R277" s="190">
        <v>1</v>
      </c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>
        <v>2</v>
      </c>
      <c r="AK277" s="80">
        <v>1</v>
      </c>
      <c r="AL277" s="80"/>
      <c r="AM277" s="80"/>
      <c r="AN277" s="230"/>
      <c r="AO277" s="230"/>
      <c r="AP277" s="230"/>
      <c r="AQ277" s="230"/>
      <c r="AR277" s="230"/>
      <c r="AS277" s="230"/>
      <c r="AT277" s="230"/>
      <c r="AU277" s="230"/>
      <c r="AV277" s="230"/>
      <c r="AW277" s="230"/>
      <c r="AY277" s="125">
        <v>25</v>
      </c>
      <c r="AZ277" s="125">
        <v>2</v>
      </c>
    </row>
    <row r="278" spans="1:66">
      <c r="A278" s="106" t="s">
        <v>8</v>
      </c>
      <c r="B278" s="51" t="s">
        <v>185</v>
      </c>
      <c r="C278" s="208" t="s">
        <v>420</v>
      </c>
      <c r="D278" s="6"/>
      <c r="E278" s="126"/>
      <c r="F278" s="126"/>
      <c r="G278" s="72">
        <v>21</v>
      </c>
      <c r="H278" s="72"/>
      <c r="I278" s="125">
        <f t="shared" si="12"/>
        <v>21</v>
      </c>
      <c r="J278" s="80">
        <v>45</v>
      </c>
      <c r="K278" s="91">
        <f t="shared" si="14"/>
        <v>45</v>
      </c>
      <c r="L278" s="125">
        <f t="shared" si="15"/>
        <v>-24</v>
      </c>
      <c r="M278" s="190"/>
      <c r="N278" s="190"/>
      <c r="O278" s="190"/>
      <c r="P278" s="186"/>
      <c r="Q278" s="190"/>
      <c r="R278" s="190">
        <v>1</v>
      </c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>
        <v>2</v>
      </c>
      <c r="AK278" s="80">
        <v>1</v>
      </c>
      <c r="AL278" s="80"/>
      <c r="AM278" s="80"/>
      <c r="AN278" s="230"/>
      <c r="AO278" s="230"/>
      <c r="AP278" s="230"/>
      <c r="AQ278" s="230"/>
      <c r="AR278" s="230"/>
      <c r="AS278" s="230"/>
      <c r="AT278" s="230"/>
      <c r="AU278" s="230"/>
      <c r="AV278" s="230"/>
      <c r="AW278" s="230"/>
      <c r="AY278" s="125">
        <v>17</v>
      </c>
      <c r="AZ278" s="125">
        <v>2</v>
      </c>
    </row>
    <row r="279" spans="1:66">
      <c r="A279" s="106" t="s">
        <v>8</v>
      </c>
      <c r="B279" s="51" t="s">
        <v>186</v>
      </c>
      <c r="C279" s="208" t="s">
        <v>420</v>
      </c>
      <c r="D279" s="6"/>
      <c r="E279" s="126"/>
      <c r="F279" s="126"/>
      <c r="G279" s="72">
        <v>23</v>
      </c>
      <c r="H279" s="72"/>
      <c r="I279" s="125">
        <f t="shared" si="12"/>
        <v>23</v>
      </c>
      <c r="J279" s="80">
        <v>22</v>
      </c>
      <c r="K279" s="91">
        <f t="shared" si="14"/>
        <v>22</v>
      </c>
      <c r="L279" s="125">
        <f t="shared" si="15"/>
        <v>1</v>
      </c>
      <c r="M279" s="190"/>
      <c r="N279" s="190"/>
      <c r="O279" s="190"/>
      <c r="P279" s="186"/>
      <c r="Q279" s="190"/>
      <c r="R279" s="19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230"/>
      <c r="AO279" s="230"/>
      <c r="AP279" s="230"/>
      <c r="AQ279" s="230"/>
      <c r="AR279" s="230"/>
      <c r="AS279" s="230"/>
      <c r="AT279" s="230"/>
      <c r="AU279" s="230"/>
      <c r="AV279" s="230"/>
      <c r="AW279" s="230"/>
      <c r="AY279" s="125">
        <v>23</v>
      </c>
      <c r="AZ279" s="125">
        <v>0</v>
      </c>
    </row>
    <row r="280" spans="1:66">
      <c r="A280" s="106" t="s">
        <v>8</v>
      </c>
      <c r="B280" s="51" t="s">
        <v>503</v>
      </c>
      <c r="C280" s="208" t="s">
        <v>420</v>
      </c>
      <c r="D280" s="6"/>
      <c r="E280" s="126"/>
      <c r="F280" s="126"/>
      <c r="G280" s="72"/>
      <c r="H280" s="72"/>
      <c r="I280" s="125"/>
      <c r="J280" s="80">
        <v>25</v>
      </c>
      <c r="K280" s="91">
        <f t="shared" si="14"/>
        <v>25</v>
      </c>
      <c r="L280" s="125"/>
      <c r="M280" s="190"/>
      <c r="N280" s="190"/>
      <c r="O280" s="190"/>
      <c r="P280" s="186"/>
      <c r="Q280" s="190"/>
      <c r="R280" s="19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230"/>
      <c r="AO280" s="230"/>
      <c r="AP280" s="230"/>
      <c r="AQ280" s="230"/>
      <c r="AR280" s="230"/>
      <c r="AS280" s="230"/>
      <c r="AT280" s="230"/>
      <c r="AU280" s="230"/>
      <c r="AV280" s="230"/>
      <c r="AW280" s="230"/>
      <c r="AY280" s="125"/>
      <c r="AZ280" s="125"/>
    </row>
    <row r="281" spans="1:66">
      <c r="A281" s="106" t="s">
        <v>8</v>
      </c>
      <c r="B281" s="51" t="s">
        <v>187</v>
      </c>
      <c r="C281" s="208" t="s">
        <v>420</v>
      </c>
      <c r="D281" s="6"/>
      <c r="E281" s="126"/>
      <c r="F281" s="126"/>
      <c r="G281" s="72">
        <v>27</v>
      </c>
      <c r="H281" s="72"/>
      <c r="I281" s="125">
        <f t="shared" si="12"/>
        <v>27</v>
      </c>
      <c r="J281" s="80">
        <v>26</v>
      </c>
      <c r="K281" s="91">
        <f t="shared" si="14"/>
        <v>26</v>
      </c>
      <c r="L281" s="125">
        <f t="shared" si="15"/>
        <v>1</v>
      </c>
      <c r="M281" s="190"/>
      <c r="N281" s="190"/>
      <c r="O281" s="190"/>
      <c r="P281" s="186"/>
      <c r="Q281" s="190"/>
      <c r="R281" s="190">
        <v>1</v>
      </c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230"/>
      <c r="AO281" s="230"/>
      <c r="AP281" s="230"/>
      <c r="AQ281" s="230"/>
      <c r="AR281" s="230"/>
      <c r="AS281" s="230"/>
      <c r="AT281" s="230"/>
      <c r="AU281" s="230"/>
      <c r="AV281" s="230"/>
      <c r="AW281" s="230"/>
      <c r="AY281" s="125">
        <v>26</v>
      </c>
      <c r="AZ281" s="125">
        <v>1</v>
      </c>
    </row>
    <row r="282" spans="1:66">
      <c r="A282" s="83" t="s">
        <v>83</v>
      </c>
      <c r="B282" s="51" t="s">
        <v>188</v>
      </c>
      <c r="C282" s="208" t="s">
        <v>420</v>
      </c>
      <c r="D282" s="6"/>
      <c r="E282" s="126"/>
      <c r="F282" s="126"/>
      <c r="G282" s="72">
        <v>25</v>
      </c>
      <c r="H282" s="72"/>
      <c r="I282" s="125">
        <f t="shared" si="12"/>
        <v>25</v>
      </c>
      <c r="J282" s="80">
        <v>25</v>
      </c>
      <c r="K282" s="91">
        <f t="shared" si="14"/>
        <v>25</v>
      </c>
      <c r="L282" s="125">
        <f t="shared" si="15"/>
        <v>0</v>
      </c>
      <c r="M282" s="190"/>
      <c r="N282" s="190"/>
      <c r="O282" s="190"/>
      <c r="P282" s="186"/>
      <c r="Q282" s="190"/>
      <c r="R282" s="19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230"/>
      <c r="AO282" s="230"/>
      <c r="AP282" s="230"/>
      <c r="AQ282" s="230"/>
      <c r="AR282" s="230"/>
      <c r="AS282" s="230"/>
      <c r="AT282" s="230"/>
      <c r="AU282" s="230"/>
      <c r="AV282" s="230"/>
      <c r="AW282" s="230"/>
      <c r="AY282" s="125">
        <v>25</v>
      </c>
      <c r="AZ282" s="125">
        <v>0</v>
      </c>
    </row>
    <row r="283" spans="1:66">
      <c r="A283" s="83" t="s">
        <v>83</v>
      </c>
      <c r="B283" s="51" t="s">
        <v>189</v>
      </c>
      <c r="C283" s="208" t="s">
        <v>420</v>
      </c>
      <c r="D283" s="6"/>
      <c r="E283" s="126"/>
      <c r="F283" s="126"/>
      <c r="G283" s="72">
        <v>15</v>
      </c>
      <c r="H283" s="72"/>
      <c r="I283" s="125">
        <f t="shared" si="12"/>
        <v>15</v>
      </c>
      <c r="J283" s="80">
        <v>15</v>
      </c>
      <c r="K283" s="91">
        <f t="shared" si="14"/>
        <v>15</v>
      </c>
      <c r="L283" s="125">
        <f t="shared" si="15"/>
        <v>0</v>
      </c>
      <c r="M283" s="190"/>
      <c r="N283" s="190"/>
      <c r="O283" s="190"/>
      <c r="P283" s="186"/>
      <c r="Q283" s="190"/>
      <c r="R283" s="19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230"/>
      <c r="AO283" s="230"/>
      <c r="AP283" s="230"/>
      <c r="AQ283" s="230"/>
      <c r="AR283" s="230"/>
      <c r="AS283" s="230"/>
      <c r="AT283" s="230"/>
      <c r="AU283" s="230"/>
      <c r="AV283" s="230"/>
      <c r="AW283" s="230"/>
      <c r="AY283" s="125">
        <v>15</v>
      </c>
      <c r="AZ283" s="125">
        <v>0</v>
      </c>
    </row>
    <row r="284" spans="1:66">
      <c r="A284" s="83" t="s">
        <v>83</v>
      </c>
      <c r="B284" s="51" t="s">
        <v>213</v>
      </c>
      <c r="C284" s="208" t="s">
        <v>420</v>
      </c>
      <c r="D284" s="6"/>
      <c r="E284" s="126"/>
      <c r="F284" s="126">
        <v>20</v>
      </c>
      <c r="G284" s="72"/>
      <c r="H284" s="72"/>
      <c r="I284" s="125">
        <f t="shared" si="12"/>
        <v>20</v>
      </c>
      <c r="J284" s="80">
        <v>20</v>
      </c>
      <c r="K284" s="91">
        <f t="shared" si="14"/>
        <v>20</v>
      </c>
      <c r="L284" s="125">
        <f t="shared" si="15"/>
        <v>0</v>
      </c>
      <c r="M284" s="190"/>
      <c r="N284" s="190"/>
      <c r="O284" s="190"/>
      <c r="P284" s="186"/>
      <c r="Q284" s="190"/>
      <c r="R284" s="19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230"/>
      <c r="AO284" s="230"/>
      <c r="AP284" s="230"/>
      <c r="AQ284" s="230"/>
      <c r="AR284" s="230"/>
      <c r="AS284" s="230"/>
      <c r="AT284" s="230"/>
      <c r="AU284" s="230"/>
      <c r="AV284" s="230"/>
      <c r="AW284" s="230"/>
      <c r="AY284" s="125">
        <v>20</v>
      </c>
      <c r="AZ284" s="125">
        <v>0</v>
      </c>
    </row>
    <row r="285" spans="1:66">
      <c r="A285" s="101" t="s">
        <v>35</v>
      </c>
      <c r="B285" s="51" t="s">
        <v>190</v>
      </c>
      <c r="C285" s="208" t="s">
        <v>420</v>
      </c>
      <c r="D285" s="6"/>
      <c r="E285" s="126">
        <v>200</v>
      </c>
      <c r="F285" s="126"/>
      <c r="G285" s="72"/>
      <c r="H285" s="72"/>
      <c r="I285" s="125">
        <f t="shared" si="12"/>
        <v>200</v>
      </c>
      <c r="J285" s="80">
        <v>195</v>
      </c>
      <c r="K285" s="91">
        <f t="shared" si="14"/>
        <v>195</v>
      </c>
      <c r="L285" s="125">
        <f t="shared" si="15"/>
        <v>5</v>
      </c>
      <c r="M285" s="190"/>
      <c r="N285" s="190"/>
      <c r="O285" s="190"/>
      <c r="P285" s="186"/>
      <c r="Q285" s="190"/>
      <c r="R285" s="19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>
        <v>1</v>
      </c>
      <c r="AG285" s="80"/>
      <c r="AH285" s="80"/>
      <c r="AI285" s="80"/>
      <c r="AJ285" s="80">
        <v>5</v>
      </c>
      <c r="AK285" s="80"/>
      <c r="AL285" s="80"/>
      <c r="AM285" s="80"/>
      <c r="AN285" s="230"/>
      <c r="AO285" s="230"/>
      <c r="AP285" s="230"/>
      <c r="AQ285" s="230"/>
      <c r="AR285" s="230"/>
      <c r="AS285" s="230"/>
      <c r="AT285" s="230"/>
      <c r="AU285" s="230"/>
      <c r="AV285" s="230"/>
      <c r="AW285" s="230"/>
      <c r="AY285" s="125">
        <v>194</v>
      </c>
      <c r="AZ285" s="125">
        <v>1</v>
      </c>
    </row>
    <row r="286" spans="1:66">
      <c r="A286" s="101" t="s">
        <v>35</v>
      </c>
      <c r="B286" s="51" t="s">
        <v>196</v>
      </c>
      <c r="C286" s="208" t="s">
        <v>420</v>
      </c>
      <c r="D286" s="6"/>
      <c r="E286" s="126">
        <v>200</v>
      </c>
      <c r="F286" s="126"/>
      <c r="G286" s="72"/>
      <c r="H286" s="72"/>
      <c r="I286" s="125">
        <f t="shared" si="12"/>
        <v>200</v>
      </c>
      <c r="J286" s="80">
        <v>178</v>
      </c>
      <c r="K286" s="91">
        <f t="shared" si="14"/>
        <v>178</v>
      </c>
      <c r="L286" s="125">
        <f t="shared" si="15"/>
        <v>22</v>
      </c>
      <c r="M286" s="190"/>
      <c r="N286" s="190"/>
      <c r="O286" s="190"/>
      <c r="P286" s="186"/>
      <c r="Q286" s="190"/>
      <c r="R286" s="19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>
        <v>2</v>
      </c>
      <c r="AH286" s="80"/>
      <c r="AI286" s="80"/>
      <c r="AJ286" s="80">
        <v>2</v>
      </c>
      <c r="AK286" s="80"/>
      <c r="AL286" s="80"/>
      <c r="AM286" s="80"/>
      <c r="AN286" s="230"/>
      <c r="AO286" s="230"/>
      <c r="AP286" s="230"/>
      <c r="AQ286" s="230">
        <v>25</v>
      </c>
      <c r="AR286" s="230">
        <v>25</v>
      </c>
      <c r="AS286" s="230"/>
      <c r="AT286" s="230"/>
      <c r="AU286" s="230"/>
      <c r="AV286" s="230"/>
      <c r="AW286" s="230"/>
      <c r="AY286" s="125">
        <v>146</v>
      </c>
      <c r="AZ286" s="196">
        <v>32</v>
      </c>
      <c r="BN286" s="247">
        <v>4</v>
      </c>
    </row>
    <row r="287" spans="1:66">
      <c r="A287" s="101" t="s">
        <v>35</v>
      </c>
      <c r="B287" s="51" t="s">
        <v>192</v>
      </c>
      <c r="C287" s="208" t="s">
        <v>420</v>
      </c>
      <c r="D287" s="6"/>
      <c r="E287" s="126">
        <v>200</v>
      </c>
      <c r="F287" s="126"/>
      <c r="G287" s="72"/>
      <c r="H287" s="72"/>
      <c r="I287" s="125">
        <f t="shared" si="12"/>
        <v>200</v>
      </c>
      <c r="J287" s="80">
        <v>191</v>
      </c>
      <c r="K287" s="91">
        <f t="shared" si="14"/>
        <v>191</v>
      </c>
      <c r="L287" s="125">
        <f t="shared" si="15"/>
        <v>9</v>
      </c>
      <c r="M287" s="190"/>
      <c r="N287" s="190"/>
      <c r="O287" s="190"/>
      <c r="P287" s="186"/>
      <c r="Q287" s="190"/>
      <c r="R287" s="19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>
        <v>6</v>
      </c>
      <c r="AK287" s="80">
        <v>1</v>
      </c>
      <c r="AL287" s="80"/>
      <c r="AM287" s="80"/>
      <c r="AN287" s="230"/>
      <c r="AO287" s="230"/>
      <c r="AP287" s="230"/>
      <c r="AQ287" s="230">
        <v>18</v>
      </c>
      <c r="AR287" s="230">
        <v>25</v>
      </c>
      <c r="AS287" s="230"/>
      <c r="AT287" s="230"/>
      <c r="AU287" s="230"/>
      <c r="AV287" s="230"/>
      <c r="AW287" s="230"/>
      <c r="AY287" s="125">
        <v>150</v>
      </c>
      <c r="AZ287" s="196">
        <v>41</v>
      </c>
    </row>
    <row r="288" spans="1:66">
      <c r="A288" s="101" t="s">
        <v>35</v>
      </c>
      <c r="B288" s="51" t="s">
        <v>193</v>
      </c>
      <c r="C288" s="208" t="s">
        <v>420</v>
      </c>
      <c r="D288" s="6"/>
      <c r="E288" s="126">
        <v>200</v>
      </c>
      <c r="F288" s="126"/>
      <c r="G288" s="72"/>
      <c r="H288" s="72"/>
      <c r="I288" s="125">
        <f t="shared" si="12"/>
        <v>200</v>
      </c>
      <c r="J288" s="80">
        <v>198</v>
      </c>
      <c r="K288" s="91">
        <f t="shared" si="14"/>
        <v>198</v>
      </c>
      <c r="L288" s="125">
        <f t="shared" si="15"/>
        <v>2</v>
      </c>
      <c r="M288" s="190"/>
      <c r="N288" s="190"/>
      <c r="O288" s="190"/>
      <c r="P288" s="186"/>
      <c r="Q288" s="190"/>
      <c r="R288" s="19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>
        <v>1</v>
      </c>
      <c r="AL288" s="80"/>
      <c r="AM288" s="80"/>
      <c r="AN288" s="230"/>
      <c r="AO288" s="230"/>
      <c r="AP288" s="230"/>
      <c r="AQ288" s="230"/>
      <c r="AR288" s="230"/>
      <c r="AS288" s="230"/>
      <c r="AT288" s="230"/>
      <c r="AU288" s="230"/>
      <c r="AV288" s="230"/>
      <c r="AW288" s="230"/>
      <c r="AY288" s="125">
        <v>199</v>
      </c>
      <c r="AZ288" s="196">
        <v>-1</v>
      </c>
      <c r="BN288" s="247">
        <v>4</v>
      </c>
    </row>
    <row r="289" spans="1:68">
      <c r="A289" s="101" t="s">
        <v>35</v>
      </c>
      <c r="B289" s="51" t="s">
        <v>194</v>
      </c>
      <c r="C289" s="208" t="s">
        <v>420</v>
      </c>
      <c r="D289" s="6"/>
      <c r="E289" s="126">
        <v>200</v>
      </c>
      <c r="F289" s="126"/>
      <c r="G289" s="72"/>
      <c r="H289" s="72"/>
      <c r="I289" s="125">
        <f t="shared" si="12"/>
        <v>200</v>
      </c>
      <c r="J289" s="80">
        <v>189</v>
      </c>
      <c r="K289" s="91">
        <f t="shared" si="14"/>
        <v>189</v>
      </c>
      <c r="L289" s="125">
        <f t="shared" si="15"/>
        <v>11</v>
      </c>
      <c r="M289" s="190"/>
      <c r="N289" s="190"/>
      <c r="O289" s="190"/>
      <c r="P289" s="186"/>
      <c r="Q289" s="190"/>
      <c r="R289" s="19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>
        <v>6</v>
      </c>
      <c r="AK289" s="80">
        <v>6</v>
      </c>
      <c r="AL289" s="80"/>
      <c r="AM289" s="80">
        <v>2</v>
      </c>
      <c r="AN289" s="230">
        <v>2</v>
      </c>
      <c r="AO289" s="230"/>
      <c r="AP289" s="230"/>
      <c r="AQ289" s="230"/>
      <c r="AR289" s="230"/>
      <c r="AS289" s="230"/>
      <c r="AT289" s="230"/>
      <c r="AU289" s="230"/>
      <c r="AV289" s="230"/>
      <c r="AW289" s="230"/>
      <c r="AY289" s="125">
        <v>184</v>
      </c>
      <c r="AZ289" s="196">
        <v>5</v>
      </c>
    </row>
    <row r="290" spans="1:68">
      <c r="A290" s="101" t="s">
        <v>35</v>
      </c>
      <c r="B290" s="51" t="s">
        <v>195</v>
      </c>
      <c r="C290" s="208" t="s">
        <v>420</v>
      </c>
      <c r="D290" s="6"/>
      <c r="E290" s="126">
        <v>25</v>
      </c>
      <c r="F290" s="126"/>
      <c r="G290" s="72"/>
      <c r="H290" s="72"/>
      <c r="I290" s="125">
        <f t="shared" si="12"/>
        <v>25</v>
      </c>
      <c r="J290" s="96">
        <v>0</v>
      </c>
      <c r="K290" s="91">
        <f t="shared" si="14"/>
        <v>0</v>
      </c>
      <c r="L290" s="125">
        <f t="shared" si="15"/>
        <v>25</v>
      </c>
      <c r="M290" s="190"/>
      <c r="N290" s="190"/>
      <c r="O290" s="190"/>
      <c r="P290" s="186"/>
      <c r="Q290" s="190"/>
      <c r="R290" s="190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>
        <v>17</v>
      </c>
      <c r="AG290" s="96"/>
      <c r="AH290" s="96"/>
      <c r="AI290" s="96"/>
      <c r="AJ290" s="96"/>
      <c r="AK290" s="96">
        <v>25</v>
      </c>
      <c r="AL290" s="96"/>
      <c r="AM290" s="96"/>
      <c r="AN290" s="231"/>
      <c r="AO290" s="231"/>
      <c r="AP290" s="231"/>
      <c r="AQ290" s="231"/>
      <c r="AR290" s="231"/>
      <c r="AS290" s="231"/>
      <c r="AT290" s="231"/>
      <c r="AU290" s="231"/>
      <c r="AV290" s="231"/>
      <c r="AW290" s="231"/>
      <c r="AY290" s="125">
        <v>-17</v>
      </c>
      <c r="AZ290" s="196">
        <v>17</v>
      </c>
      <c r="BL290" s="247">
        <v>11</v>
      </c>
      <c r="BM290" s="257">
        <v>6</v>
      </c>
      <c r="BP290" s="249">
        <v>5</v>
      </c>
    </row>
    <row r="291" spans="1:68">
      <c r="A291" s="108"/>
      <c r="B291" s="109" t="s">
        <v>212</v>
      </c>
      <c r="C291" s="220"/>
      <c r="D291" s="108"/>
      <c r="E291" s="154"/>
      <c r="F291" s="154"/>
      <c r="G291" s="150"/>
      <c r="H291" s="150"/>
      <c r="I291" s="125">
        <f t="shared" si="12"/>
        <v>0</v>
      </c>
      <c r="J291" s="149"/>
      <c r="K291" s="91">
        <f t="shared" si="14"/>
        <v>0</v>
      </c>
      <c r="L291" s="125">
        <f t="shared" si="15"/>
        <v>0</v>
      </c>
      <c r="M291" s="191"/>
      <c r="N291" s="191"/>
      <c r="O291" s="191"/>
      <c r="P291" s="187"/>
      <c r="Q291" s="191"/>
      <c r="R291" s="191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236"/>
      <c r="AO291" s="236"/>
      <c r="AP291" s="236"/>
      <c r="AQ291" s="236"/>
      <c r="AR291" s="236"/>
      <c r="AS291" s="236"/>
      <c r="AT291" s="236"/>
      <c r="AU291" s="236"/>
      <c r="AV291" s="236"/>
      <c r="AW291" s="236"/>
      <c r="AY291" s="125">
        <v>0</v>
      </c>
      <c r="AZ291" s="125">
        <v>0</v>
      </c>
    </row>
    <row r="292" spans="1:68">
      <c r="A292" s="3" t="s">
        <v>38</v>
      </c>
      <c r="B292" s="197" t="s">
        <v>66</v>
      </c>
      <c r="C292" s="208" t="s">
        <v>459</v>
      </c>
      <c r="D292" s="6"/>
      <c r="E292" s="126">
        <v>4500</v>
      </c>
      <c r="F292" s="126"/>
      <c r="G292" s="72"/>
      <c r="H292" s="72"/>
      <c r="I292" s="125">
        <f t="shared" si="12"/>
        <v>4500</v>
      </c>
      <c r="J292" s="91">
        <v>3450</v>
      </c>
      <c r="K292" s="91">
        <f t="shared" si="14"/>
        <v>3300</v>
      </c>
      <c r="L292" s="125">
        <f t="shared" si="15"/>
        <v>1050</v>
      </c>
      <c r="M292" s="190">
        <v>100</v>
      </c>
      <c r="N292" s="190"/>
      <c r="O292" s="190">
        <v>56</v>
      </c>
      <c r="P292" s="186"/>
      <c r="Q292" s="190"/>
      <c r="R292" s="190">
        <v>100</v>
      </c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>
        <v>200</v>
      </c>
      <c r="AG292" s="91"/>
      <c r="AH292" s="91">
        <v>80</v>
      </c>
      <c r="AI292" s="91"/>
      <c r="AJ292" s="91"/>
      <c r="AK292" s="91">
        <v>39</v>
      </c>
      <c r="AL292" s="91"/>
      <c r="AM292" s="91"/>
      <c r="AN292" s="229"/>
      <c r="AO292" s="229">
        <v>200</v>
      </c>
      <c r="AP292" s="229"/>
      <c r="AQ292" s="229"/>
      <c r="AR292" s="229"/>
      <c r="AS292" s="229">
        <v>100</v>
      </c>
      <c r="AT292" s="229">
        <v>550</v>
      </c>
      <c r="AU292" s="229"/>
      <c r="AV292" s="229"/>
      <c r="AW292" s="229"/>
      <c r="AY292" s="125">
        <v>3075</v>
      </c>
      <c r="AZ292" s="196">
        <v>375</v>
      </c>
      <c r="BC292" s="243">
        <v>150</v>
      </c>
      <c r="BL292" s="247">
        <v>200</v>
      </c>
      <c r="BM292" s="257">
        <v>300</v>
      </c>
    </row>
    <row r="293" spans="1:68">
      <c r="A293" s="3" t="s">
        <v>38</v>
      </c>
      <c r="B293" s="197" t="s">
        <v>67</v>
      </c>
      <c r="C293" s="208" t="s">
        <v>460</v>
      </c>
      <c r="D293" s="6"/>
      <c r="E293" s="126">
        <v>4500</v>
      </c>
      <c r="F293" s="126"/>
      <c r="G293" s="72"/>
      <c r="H293" s="72"/>
      <c r="I293" s="125">
        <f t="shared" si="12"/>
        <v>4500</v>
      </c>
      <c r="J293" s="91">
        <v>2962</v>
      </c>
      <c r="K293" s="91">
        <f t="shared" si="14"/>
        <v>2762</v>
      </c>
      <c r="L293" s="125">
        <f t="shared" si="15"/>
        <v>1538</v>
      </c>
      <c r="M293" s="190"/>
      <c r="N293" s="190"/>
      <c r="O293" s="190"/>
      <c r="P293" s="186"/>
      <c r="Q293" s="190"/>
      <c r="R293" s="190"/>
      <c r="S293" s="91"/>
      <c r="T293" s="91"/>
      <c r="U293" s="91"/>
      <c r="V293" s="91"/>
      <c r="W293" s="91">
        <v>500</v>
      </c>
      <c r="X293" s="91"/>
      <c r="Y293" s="91"/>
      <c r="Z293" s="91"/>
      <c r="AA293" s="91"/>
      <c r="AB293" s="91"/>
      <c r="AC293" s="91"/>
      <c r="AD293" s="91">
        <v>600</v>
      </c>
      <c r="AE293" s="91"/>
      <c r="AF293" s="91"/>
      <c r="AG293" s="91"/>
      <c r="AH293" s="91">
        <v>200</v>
      </c>
      <c r="AI293" s="91"/>
      <c r="AJ293" s="91"/>
      <c r="AK293" s="91">
        <v>29</v>
      </c>
      <c r="AL293" s="91"/>
      <c r="AM293" s="91"/>
      <c r="AN293" s="229"/>
      <c r="AO293" s="229"/>
      <c r="AP293" s="229"/>
      <c r="AQ293" s="229"/>
      <c r="AR293" s="229"/>
      <c r="AS293" s="229"/>
      <c r="AT293" s="229"/>
      <c r="AU293" s="229"/>
      <c r="AV293" s="229"/>
      <c r="AW293" s="229"/>
      <c r="AY293" s="125">
        <v>3171</v>
      </c>
      <c r="AZ293" s="196">
        <v>-209</v>
      </c>
      <c r="BB293" s="242">
        <v>200</v>
      </c>
    </row>
    <row r="294" spans="1:68">
      <c r="A294" s="3" t="s">
        <v>38</v>
      </c>
      <c r="B294" s="54" t="s">
        <v>76</v>
      </c>
      <c r="C294" s="208" t="s">
        <v>461</v>
      </c>
      <c r="D294" s="6"/>
      <c r="E294" s="126">
        <v>500</v>
      </c>
      <c r="F294" s="126"/>
      <c r="G294" s="72"/>
      <c r="H294" s="72"/>
      <c r="I294" s="125">
        <f t="shared" si="12"/>
        <v>500</v>
      </c>
      <c r="J294" s="91">
        <v>495</v>
      </c>
      <c r="K294" s="91">
        <f t="shared" si="14"/>
        <v>487</v>
      </c>
      <c r="L294" s="125">
        <f t="shared" si="15"/>
        <v>5</v>
      </c>
      <c r="M294" s="190"/>
      <c r="N294" s="190"/>
      <c r="O294" s="190">
        <v>12</v>
      </c>
      <c r="P294" s="186"/>
      <c r="Q294" s="190"/>
      <c r="R294" s="190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>
        <v>5</v>
      </c>
      <c r="AG294" s="91"/>
      <c r="AH294" s="91"/>
      <c r="AI294" s="91"/>
      <c r="AJ294" s="91"/>
      <c r="AK294" s="91">
        <v>5</v>
      </c>
      <c r="AL294" s="91">
        <v>50</v>
      </c>
      <c r="AM294" s="91"/>
      <c r="AN294" s="229"/>
      <c r="AO294" s="229"/>
      <c r="AP294" s="229"/>
      <c r="AQ294" s="229"/>
      <c r="AR294" s="229"/>
      <c r="AS294" s="229"/>
      <c r="AT294" s="229"/>
      <c r="AU294" s="229"/>
      <c r="AV294" s="229"/>
      <c r="AW294" s="229"/>
      <c r="AY294" s="125">
        <v>428</v>
      </c>
      <c r="AZ294" s="125">
        <v>67</v>
      </c>
      <c r="BC294" s="243">
        <v>8</v>
      </c>
    </row>
    <row r="295" spans="1:68">
      <c r="A295" s="3" t="s">
        <v>38</v>
      </c>
      <c r="B295" s="197" t="s">
        <v>68</v>
      </c>
      <c r="C295" s="208" t="s">
        <v>462</v>
      </c>
      <c r="D295" s="6"/>
      <c r="E295" s="126">
        <v>1000</v>
      </c>
      <c r="F295" s="126"/>
      <c r="G295" s="72"/>
      <c r="H295" s="72"/>
      <c r="I295" s="125">
        <f t="shared" si="12"/>
        <v>1000</v>
      </c>
      <c r="J295" s="91">
        <v>959</v>
      </c>
      <c r="K295" s="91">
        <f t="shared" si="14"/>
        <v>946</v>
      </c>
      <c r="L295" s="125">
        <f t="shared" si="15"/>
        <v>41</v>
      </c>
      <c r="M295" s="190"/>
      <c r="N295" s="190"/>
      <c r="O295" s="190"/>
      <c r="P295" s="186">
        <v>10</v>
      </c>
      <c r="Q295" s="190"/>
      <c r="R295" s="190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>
        <v>5</v>
      </c>
      <c r="AD295" s="91"/>
      <c r="AE295" s="91"/>
      <c r="AF295" s="91"/>
      <c r="AG295" s="91"/>
      <c r="AH295" s="91">
        <v>6</v>
      </c>
      <c r="AI295" s="91">
        <v>10</v>
      </c>
      <c r="AJ295" s="91"/>
      <c r="AK295" s="91"/>
      <c r="AL295" s="91"/>
      <c r="AM295" s="91"/>
      <c r="AN295" s="229">
        <v>6</v>
      </c>
      <c r="AO295" s="229"/>
      <c r="AP295" s="229"/>
      <c r="AQ295" s="229"/>
      <c r="AR295" s="229"/>
      <c r="AS295" s="229"/>
      <c r="AT295" s="229">
        <v>20</v>
      </c>
      <c r="AU295" s="229"/>
      <c r="AV295" s="229"/>
      <c r="AW295" s="229"/>
      <c r="AY295" s="125">
        <v>943</v>
      </c>
      <c r="AZ295" s="196">
        <v>16</v>
      </c>
      <c r="BB295" s="242">
        <v>7</v>
      </c>
      <c r="BC295" s="243">
        <v>6</v>
      </c>
      <c r="BL295" s="247">
        <v>7</v>
      </c>
      <c r="BM295" s="257">
        <v>2</v>
      </c>
    </row>
    <row r="296" spans="1:68">
      <c r="A296" s="3" t="s">
        <v>38</v>
      </c>
      <c r="B296" s="54" t="s">
        <v>69</v>
      </c>
      <c r="C296" s="208" t="s">
        <v>463</v>
      </c>
      <c r="D296" s="6"/>
      <c r="E296" s="126">
        <v>500</v>
      </c>
      <c r="F296" s="126"/>
      <c r="G296" s="72"/>
      <c r="H296" s="72"/>
      <c r="I296" s="125">
        <f t="shared" si="12"/>
        <v>500</v>
      </c>
      <c r="J296" s="91">
        <v>490</v>
      </c>
      <c r="K296" s="91">
        <f t="shared" si="14"/>
        <v>475</v>
      </c>
      <c r="L296" s="125">
        <f t="shared" si="15"/>
        <v>10</v>
      </c>
      <c r="M296" s="190"/>
      <c r="N296" s="190"/>
      <c r="O296" s="190"/>
      <c r="P296" s="186">
        <v>3</v>
      </c>
      <c r="Q296" s="190"/>
      <c r="R296" s="190"/>
      <c r="S296" s="91">
        <v>10</v>
      </c>
      <c r="T296" s="91"/>
      <c r="U296" s="91"/>
      <c r="V296" s="91"/>
      <c r="W296" s="91"/>
      <c r="X296" s="91"/>
      <c r="Y296" s="91"/>
      <c r="Z296" s="91"/>
      <c r="AA296" s="91"/>
      <c r="AB296" s="91"/>
      <c r="AC296" s="91">
        <v>5</v>
      </c>
      <c r="AD296" s="91">
        <v>100</v>
      </c>
      <c r="AE296" s="91"/>
      <c r="AF296" s="91">
        <v>2</v>
      </c>
      <c r="AG296" s="91"/>
      <c r="AH296" s="91"/>
      <c r="AI296" s="91"/>
      <c r="AJ296" s="91"/>
      <c r="AK296" s="91">
        <v>1</v>
      </c>
      <c r="AL296" s="91"/>
      <c r="AM296" s="91"/>
      <c r="AN296" s="229"/>
      <c r="AO296" s="229"/>
      <c r="AP296" s="229"/>
      <c r="AQ296" s="229"/>
      <c r="AR296" s="229"/>
      <c r="AS296" s="229"/>
      <c r="AT296" s="229">
        <v>1</v>
      </c>
      <c r="AU296" s="229"/>
      <c r="AV296" s="229"/>
      <c r="AW296" s="229"/>
      <c r="AY296" s="125">
        <v>378</v>
      </c>
      <c r="AZ296" s="125">
        <v>112</v>
      </c>
      <c r="BB296" s="242">
        <v>7</v>
      </c>
      <c r="BC296" s="243">
        <v>3</v>
      </c>
      <c r="BD296" s="243">
        <v>5</v>
      </c>
      <c r="BL296" s="247">
        <v>3</v>
      </c>
      <c r="BM296" s="257">
        <v>1</v>
      </c>
    </row>
    <row r="297" spans="1:68">
      <c r="A297" s="3" t="s">
        <v>38</v>
      </c>
      <c r="B297" s="54" t="s">
        <v>70</v>
      </c>
      <c r="C297" s="208" t="s">
        <v>464</v>
      </c>
      <c r="D297" s="6"/>
      <c r="E297" s="126">
        <v>300</v>
      </c>
      <c r="F297" s="126"/>
      <c r="G297" s="72"/>
      <c r="H297" s="72"/>
      <c r="I297" s="125">
        <f t="shared" si="12"/>
        <v>300</v>
      </c>
      <c r="J297" s="91">
        <v>300</v>
      </c>
      <c r="K297" s="91">
        <f t="shared" si="14"/>
        <v>300</v>
      </c>
      <c r="L297" s="125">
        <f t="shared" si="15"/>
        <v>0</v>
      </c>
      <c r="M297" s="190"/>
      <c r="N297" s="190"/>
      <c r="O297" s="190"/>
      <c r="P297" s="186"/>
      <c r="Q297" s="190"/>
      <c r="R297" s="190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1"/>
      <c r="AL297" s="91"/>
      <c r="AM297" s="91"/>
      <c r="AN297" s="229"/>
      <c r="AO297" s="229"/>
      <c r="AP297" s="229"/>
      <c r="AQ297" s="229"/>
      <c r="AR297" s="229"/>
      <c r="AS297" s="229"/>
      <c r="AT297" s="229">
        <v>2</v>
      </c>
      <c r="AU297" s="229"/>
      <c r="AV297" s="229"/>
      <c r="AW297" s="229"/>
      <c r="AY297" s="125">
        <v>298</v>
      </c>
      <c r="AZ297" s="125">
        <v>2</v>
      </c>
    </row>
    <row r="298" spans="1:68">
      <c r="A298" s="3" t="s">
        <v>38</v>
      </c>
      <c r="B298" s="54" t="s">
        <v>71</v>
      </c>
      <c r="C298" s="208" t="s">
        <v>419</v>
      </c>
      <c r="D298" s="6"/>
      <c r="E298" s="126">
        <v>500</v>
      </c>
      <c r="F298" s="126"/>
      <c r="G298" s="72"/>
      <c r="H298" s="72"/>
      <c r="I298" s="125">
        <f t="shared" si="12"/>
        <v>500</v>
      </c>
      <c r="J298" s="91">
        <v>472</v>
      </c>
      <c r="K298" s="91">
        <f t="shared" si="14"/>
        <v>472</v>
      </c>
      <c r="L298" s="125">
        <f t="shared" si="15"/>
        <v>28</v>
      </c>
      <c r="M298" s="190"/>
      <c r="N298" s="190"/>
      <c r="O298" s="190"/>
      <c r="P298" s="186"/>
      <c r="Q298" s="190"/>
      <c r="R298" s="190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>
        <v>100</v>
      </c>
      <c r="AE298" s="91"/>
      <c r="AF298" s="91">
        <v>4</v>
      </c>
      <c r="AG298" s="91"/>
      <c r="AH298" s="91"/>
      <c r="AI298" s="91"/>
      <c r="AJ298" s="91"/>
      <c r="AK298" s="91">
        <v>3</v>
      </c>
      <c r="AL298" s="91"/>
      <c r="AM298" s="91"/>
      <c r="AN298" s="229"/>
      <c r="AO298" s="229"/>
      <c r="AP298" s="229"/>
      <c r="AQ298" s="229"/>
      <c r="AR298" s="229"/>
      <c r="AS298" s="229"/>
      <c r="AT298" s="229">
        <v>15</v>
      </c>
      <c r="AU298" s="229"/>
      <c r="AV298" s="229"/>
      <c r="AW298" s="229"/>
      <c r="AY298" s="125">
        <v>378</v>
      </c>
      <c r="AZ298" s="125">
        <v>94</v>
      </c>
      <c r="BL298" s="247">
        <v>4</v>
      </c>
      <c r="BM298" s="257">
        <v>3</v>
      </c>
    </row>
    <row r="299" spans="1:68">
      <c r="A299" s="3" t="s">
        <v>38</v>
      </c>
      <c r="B299" s="197" t="s">
        <v>72</v>
      </c>
      <c r="C299" s="208" t="s">
        <v>457</v>
      </c>
      <c r="D299" s="6"/>
      <c r="E299" s="126">
        <v>500</v>
      </c>
      <c r="F299" s="126"/>
      <c r="G299" s="72"/>
      <c r="H299" s="72"/>
      <c r="I299" s="125">
        <f t="shared" si="12"/>
        <v>500</v>
      </c>
      <c r="J299" s="91">
        <v>377</v>
      </c>
      <c r="K299" s="91">
        <f t="shared" si="14"/>
        <v>375</v>
      </c>
      <c r="L299" s="125">
        <f t="shared" si="15"/>
        <v>123</v>
      </c>
      <c r="M299" s="190"/>
      <c r="N299" s="190"/>
      <c r="O299" s="190">
        <v>7</v>
      </c>
      <c r="P299" s="186"/>
      <c r="Q299" s="190"/>
      <c r="R299" s="190">
        <v>15</v>
      </c>
      <c r="S299" s="91">
        <v>10</v>
      </c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>
        <v>50</v>
      </c>
      <c r="AE299" s="91"/>
      <c r="AF299" s="91">
        <v>36</v>
      </c>
      <c r="AG299" s="91"/>
      <c r="AH299" s="91"/>
      <c r="AI299" s="91"/>
      <c r="AJ299" s="91"/>
      <c r="AK299" s="91">
        <v>16</v>
      </c>
      <c r="AL299" s="91"/>
      <c r="AM299" s="91"/>
      <c r="AN299" s="229">
        <v>1</v>
      </c>
      <c r="AO299" s="229"/>
      <c r="AP299" s="229"/>
      <c r="AQ299" s="229"/>
      <c r="AR299" s="229"/>
      <c r="AS299" s="229"/>
      <c r="AT299" s="229">
        <v>42</v>
      </c>
      <c r="AU299" s="229"/>
      <c r="AV299" s="229"/>
      <c r="AW299" s="229"/>
      <c r="AY299" s="125">
        <v>323</v>
      </c>
      <c r="AZ299" s="196">
        <v>54</v>
      </c>
      <c r="BB299" s="242">
        <v>2</v>
      </c>
      <c r="BL299" s="247">
        <v>5</v>
      </c>
    </row>
    <row r="300" spans="1:68">
      <c r="A300" s="3" t="s">
        <v>38</v>
      </c>
      <c r="B300" s="197" t="s">
        <v>73</v>
      </c>
      <c r="C300" s="208" t="s">
        <v>457</v>
      </c>
      <c r="D300" s="6"/>
      <c r="E300" s="126">
        <v>500</v>
      </c>
      <c r="F300" s="126"/>
      <c r="G300" s="72"/>
      <c r="H300" s="72"/>
      <c r="I300" s="125">
        <f t="shared" si="12"/>
        <v>500</v>
      </c>
      <c r="J300" s="91">
        <v>499</v>
      </c>
      <c r="K300" s="91">
        <f t="shared" si="14"/>
        <v>499</v>
      </c>
      <c r="L300" s="125">
        <f t="shared" si="15"/>
        <v>1</v>
      </c>
      <c r="M300" s="190"/>
      <c r="N300" s="190"/>
      <c r="O300" s="190"/>
      <c r="P300" s="186"/>
      <c r="Q300" s="190"/>
      <c r="R300" s="190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229"/>
      <c r="AO300" s="229"/>
      <c r="AP300" s="229"/>
      <c r="AQ300" s="229"/>
      <c r="AR300" s="229"/>
      <c r="AS300" s="229"/>
      <c r="AT300" s="229"/>
      <c r="AU300" s="229"/>
      <c r="AV300" s="229"/>
      <c r="AW300" s="229"/>
      <c r="AY300" s="125">
        <v>500</v>
      </c>
      <c r="AZ300" s="196">
        <v>-1</v>
      </c>
    </row>
    <row r="301" spans="1:68">
      <c r="A301" s="3" t="s">
        <v>38</v>
      </c>
      <c r="B301" s="197" t="s">
        <v>74</v>
      </c>
      <c r="C301" s="208" t="s">
        <v>419</v>
      </c>
      <c r="D301" s="6"/>
      <c r="E301" s="126">
        <v>500</v>
      </c>
      <c r="F301" s="126"/>
      <c r="G301" s="72"/>
      <c r="H301" s="72"/>
      <c r="I301" s="125">
        <f t="shared" si="12"/>
        <v>500</v>
      </c>
      <c r="J301" s="91">
        <v>439</v>
      </c>
      <c r="K301" s="91">
        <f t="shared" si="14"/>
        <v>439</v>
      </c>
      <c r="L301" s="125">
        <f t="shared" ref="L301:L332" si="16">I301-J301</f>
        <v>61</v>
      </c>
      <c r="M301" s="190"/>
      <c r="N301" s="190"/>
      <c r="O301" s="190">
        <v>1</v>
      </c>
      <c r="P301" s="186">
        <v>3</v>
      </c>
      <c r="Q301" s="190"/>
      <c r="R301" s="190">
        <v>5</v>
      </c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229"/>
      <c r="AO301" s="229"/>
      <c r="AP301" s="229"/>
      <c r="AQ301" s="229"/>
      <c r="AR301" s="229"/>
      <c r="AS301" s="229"/>
      <c r="AT301" s="229">
        <v>2</v>
      </c>
      <c r="AU301" s="229"/>
      <c r="AV301" s="229"/>
      <c r="AW301" s="229"/>
      <c r="AY301" s="125">
        <v>489</v>
      </c>
      <c r="AZ301" s="196">
        <v>-50</v>
      </c>
    </row>
    <row r="302" spans="1:68">
      <c r="A302" s="3" t="s">
        <v>38</v>
      </c>
      <c r="B302" s="197" t="s">
        <v>75</v>
      </c>
      <c r="C302" s="208" t="s">
        <v>448</v>
      </c>
      <c r="D302" s="6"/>
      <c r="E302" s="126">
        <v>500</v>
      </c>
      <c r="F302" s="126"/>
      <c r="G302" s="72"/>
      <c r="H302" s="72"/>
      <c r="I302" s="125">
        <f t="shared" si="12"/>
        <v>500</v>
      </c>
      <c r="J302" s="91">
        <v>388</v>
      </c>
      <c r="K302" s="91">
        <f t="shared" si="14"/>
        <v>388</v>
      </c>
      <c r="L302" s="125">
        <f t="shared" si="16"/>
        <v>112</v>
      </c>
      <c r="M302" s="190"/>
      <c r="N302" s="190"/>
      <c r="O302" s="190"/>
      <c r="P302" s="186"/>
      <c r="Q302" s="190"/>
      <c r="R302" s="190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>
        <v>4</v>
      </c>
      <c r="AG302" s="91"/>
      <c r="AH302" s="91"/>
      <c r="AI302" s="91"/>
      <c r="AJ302" s="91"/>
      <c r="AK302" s="91">
        <v>4</v>
      </c>
      <c r="AL302" s="91"/>
      <c r="AM302" s="91"/>
      <c r="AN302" s="229"/>
      <c r="AO302" s="229"/>
      <c r="AP302" s="229"/>
      <c r="AQ302" s="229"/>
      <c r="AR302" s="229"/>
      <c r="AS302" s="229"/>
      <c r="AT302" s="229"/>
      <c r="AU302" s="229"/>
      <c r="AV302" s="229"/>
      <c r="AW302" s="229"/>
      <c r="AY302" s="125">
        <v>492</v>
      </c>
      <c r="AZ302" s="196">
        <v>-104</v>
      </c>
    </row>
    <row r="303" spans="1:68">
      <c r="A303" s="3" t="s">
        <v>38</v>
      </c>
      <c r="B303" s="197" t="s">
        <v>204</v>
      </c>
      <c r="C303" s="208" t="s">
        <v>465</v>
      </c>
      <c r="D303" s="6"/>
      <c r="E303" s="126">
        <v>100</v>
      </c>
      <c r="F303" s="126"/>
      <c r="G303" s="72"/>
      <c r="H303" s="72"/>
      <c r="I303" s="125">
        <f t="shared" si="12"/>
        <v>100</v>
      </c>
      <c r="J303" s="91">
        <v>90</v>
      </c>
      <c r="K303" s="91">
        <f t="shared" si="14"/>
        <v>90</v>
      </c>
      <c r="L303" s="125">
        <f t="shared" si="16"/>
        <v>10</v>
      </c>
      <c r="M303" s="190"/>
      <c r="N303" s="190"/>
      <c r="O303" s="190"/>
      <c r="P303" s="186"/>
      <c r="Q303" s="190"/>
      <c r="R303" s="190">
        <v>7</v>
      </c>
      <c r="S303" s="91"/>
      <c r="T303" s="91">
        <v>3</v>
      </c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>
        <v>6</v>
      </c>
      <c r="AI303" s="91"/>
      <c r="AJ303" s="91"/>
      <c r="AK303" s="91"/>
      <c r="AL303" s="91"/>
      <c r="AM303" s="91"/>
      <c r="AN303" s="229"/>
      <c r="AO303" s="229"/>
      <c r="AP303" s="229"/>
      <c r="AQ303" s="229"/>
      <c r="AR303" s="229"/>
      <c r="AS303" s="229"/>
      <c r="AT303" s="229"/>
      <c r="AU303" s="229"/>
      <c r="AV303" s="229"/>
      <c r="AW303" s="229"/>
      <c r="AY303" s="125">
        <v>84</v>
      </c>
      <c r="AZ303" s="196">
        <v>6</v>
      </c>
    </row>
    <row r="304" spans="1:68">
      <c r="A304" s="3" t="s">
        <v>38</v>
      </c>
      <c r="B304" s="197" t="s">
        <v>205</v>
      </c>
      <c r="C304" s="208" t="s">
        <v>465</v>
      </c>
      <c r="D304" s="6"/>
      <c r="E304" s="126">
        <v>100</v>
      </c>
      <c r="F304" s="126"/>
      <c r="G304" s="72"/>
      <c r="H304" s="72"/>
      <c r="I304" s="125">
        <f t="shared" si="12"/>
        <v>100</v>
      </c>
      <c r="J304" s="91">
        <v>99</v>
      </c>
      <c r="K304" s="91">
        <f t="shared" si="14"/>
        <v>99</v>
      </c>
      <c r="L304" s="125">
        <f t="shared" si="16"/>
        <v>1</v>
      </c>
      <c r="M304" s="190"/>
      <c r="N304" s="190"/>
      <c r="O304" s="190"/>
      <c r="P304" s="186"/>
      <c r="Q304" s="190"/>
      <c r="R304" s="190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229"/>
      <c r="AO304" s="229"/>
      <c r="AP304" s="229"/>
      <c r="AQ304" s="229"/>
      <c r="AR304" s="229"/>
      <c r="AS304" s="229"/>
      <c r="AT304" s="229"/>
      <c r="AU304" s="229"/>
      <c r="AV304" s="229"/>
      <c r="AW304" s="229"/>
      <c r="AY304" s="125">
        <v>100</v>
      </c>
      <c r="AZ304" s="196">
        <v>-1</v>
      </c>
    </row>
    <row r="305" spans="1:65">
      <c r="A305" s="3" t="s">
        <v>38</v>
      </c>
      <c r="B305" s="54" t="s">
        <v>206</v>
      </c>
      <c r="C305" s="208" t="s">
        <v>465</v>
      </c>
      <c r="D305" s="6"/>
      <c r="E305" s="126">
        <v>100</v>
      </c>
      <c r="F305" s="126"/>
      <c r="G305" s="72"/>
      <c r="H305" s="72"/>
      <c r="I305" s="125">
        <f t="shared" si="12"/>
        <v>100</v>
      </c>
      <c r="J305" s="91">
        <v>90</v>
      </c>
      <c r="K305" s="91">
        <f t="shared" si="14"/>
        <v>90</v>
      </c>
      <c r="L305" s="125">
        <f t="shared" si="16"/>
        <v>10</v>
      </c>
      <c r="M305" s="190"/>
      <c r="N305" s="190"/>
      <c r="O305" s="190"/>
      <c r="P305" s="186"/>
      <c r="Q305" s="190"/>
      <c r="R305" s="190"/>
      <c r="S305" s="91"/>
      <c r="T305" s="91">
        <v>3</v>
      </c>
      <c r="U305" s="91">
        <v>1</v>
      </c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>
        <v>6</v>
      </c>
      <c r="AI305" s="91"/>
      <c r="AJ305" s="91"/>
      <c r="AK305" s="91"/>
      <c r="AL305" s="91"/>
      <c r="AM305" s="91"/>
      <c r="AN305" s="229"/>
      <c r="AO305" s="229"/>
      <c r="AP305" s="229"/>
      <c r="AQ305" s="229"/>
      <c r="AR305" s="229"/>
      <c r="AS305" s="229"/>
      <c r="AT305" s="229"/>
      <c r="AU305" s="229"/>
      <c r="AV305" s="229"/>
      <c r="AW305" s="229"/>
      <c r="AY305" s="125">
        <v>90</v>
      </c>
      <c r="AZ305" s="125">
        <v>0</v>
      </c>
    </row>
    <row r="306" spans="1:65">
      <c r="A306" s="3" t="s">
        <v>38</v>
      </c>
      <c r="B306" s="197" t="s">
        <v>207</v>
      </c>
      <c r="C306" s="208" t="s">
        <v>465</v>
      </c>
      <c r="D306" s="6"/>
      <c r="E306" s="126">
        <v>100</v>
      </c>
      <c r="F306" s="126"/>
      <c r="G306" s="72"/>
      <c r="H306" s="72"/>
      <c r="I306" s="125">
        <f t="shared" si="12"/>
        <v>100</v>
      </c>
      <c r="J306" s="91">
        <v>94</v>
      </c>
      <c r="K306" s="91">
        <f t="shared" si="14"/>
        <v>94</v>
      </c>
      <c r="L306" s="125">
        <f t="shared" si="16"/>
        <v>6</v>
      </c>
      <c r="M306" s="190"/>
      <c r="N306" s="190"/>
      <c r="O306" s="190"/>
      <c r="P306" s="186"/>
      <c r="Q306" s="190"/>
      <c r="R306" s="190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1"/>
      <c r="AM306" s="91"/>
      <c r="AN306" s="229"/>
      <c r="AO306" s="229"/>
      <c r="AP306" s="229"/>
      <c r="AQ306" s="229"/>
      <c r="AR306" s="229"/>
      <c r="AS306" s="229"/>
      <c r="AT306" s="229"/>
      <c r="AU306" s="229"/>
      <c r="AV306" s="229"/>
      <c r="AW306" s="229"/>
      <c r="AY306" s="125">
        <v>100</v>
      </c>
      <c r="AZ306" s="196">
        <v>-6</v>
      </c>
    </row>
    <row r="307" spans="1:65">
      <c r="A307" s="3" t="s">
        <v>38</v>
      </c>
      <c r="B307" s="197" t="s">
        <v>208</v>
      </c>
      <c r="C307" s="208" t="s">
        <v>449</v>
      </c>
      <c r="D307" s="6"/>
      <c r="E307" s="126">
        <v>50</v>
      </c>
      <c r="F307" s="126"/>
      <c r="G307" s="72"/>
      <c r="H307" s="72"/>
      <c r="I307" s="125">
        <f t="shared" si="12"/>
        <v>50</v>
      </c>
      <c r="J307" s="160">
        <v>35</v>
      </c>
      <c r="K307" s="91">
        <f t="shared" si="14"/>
        <v>28</v>
      </c>
      <c r="L307" s="125">
        <f t="shared" si="16"/>
        <v>15</v>
      </c>
      <c r="M307" s="190">
        <v>1</v>
      </c>
      <c r="N307" s="190"/>
      <c r="O307" s="190"/>
      <c r="P307" s="186"/>
      <c r="Q307" s="190"/>
      <c r="R307" s="190">
        <v>1</v>
      </c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>
        <v>4</v>
      </c>
      <c r="AE307" s="91"/>
      <c r="AF307" s="91"/>
      <c r="AG307" s="91"/>
      <c r="AH307" s="91">
        <v>2</v>
      </c>
      <c r="AI307" s="91"/>
      <c r="AJ307" s="91"/>
      <c r="AK307" s="91"/>
      <c r="AL307" s="91"/>
      <c r="AM307" s="91"/>
      <c r="AN307" s="229"/>
      <c r="AO307" s="229">
        <v>2</v>
      </c>
      <c r="AP307" s="229"/>
      <c r="AQ307" s="229"/>
      <c r="AR307" s="229"/>
      <c r="AS307" s="229">
        <v>1</v>
      </c>
      <c r="AT307" s="229">
        <v>3</v>
      </c>
      <c r="AU307" s="229"/>
      <c r="AV307" s="229"/>
      <c r="AW307" s="229"/>
      <c r="AY307" s="125">
        <v>36</v>
      </c>
      <c r="AZ307" s="196">
        <v>-1</v>
      </c>
      <c r="BB307" s="242">
        <v>5</v>
      </c>
      <c r="BC307" s="243">
        <v>2</v>
      </c>
      <c r="BL307" s="247">
        <v>2</v>
      </c>
      <c r="BM307" s="257">
        <v>3</v>
      </c>
    </row>
    <row r="308" spans="1:65">
      <c r="A308" s="3" t="s">
        <v>38</v>
      </c>
      <c r="B308" s="197" t="s">
        <v>209</v>
      </c>
      <c r="C308" s="208" t="s">
        <v>449</v>
      </c>
      <c r="D308" s="6"/>
      <c r="E308" s="126">
        <v>20</v>
      </c>
      <c r="F308" s="126"/>
      <c r="G308" s="72"/>
      <c r="H308" s="72"/>
      <c r="I308" s="125">
        <f t="shared" si="12"/>
        <v>20</v>
      </c>
      <c r="J308" s="91">
        <v>18</v>
      </c>
      <c r="K308" s="91">
        <f t="shared" si="14"/>
        <v>18</v>
      </c>
      <c r="L308" s="125">
        <f t="shared" si="16"/>
        <v>2</v>
      </c>
      <c r="M308" s="190"/>
      <c r="N308" s="190"/>
      <c r="O308" s="190"/>
      <c r="P308" s="186"/>
      <c r="Q308" s="190"/>
      <c r="R308" s="190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156">
        <v>1</v>
      </c>
      <c r="AF308" s="156"/>
      <c r="AG308" s="91"/>
      <c r="AH308" s="91"/>
      <c r="AI308" s="91"/>
      <c r="AJ308" s="91"/>
      <c r="AK308" s="91"/>
      <c r="AL308" s="91"/>
      <c r="AM308" s="91"/>
      <c r="AN308" s="229"/>
      <c r="AO308" s="229"/>
      <c r="AP308" s="229"/>
      <c r="AQ308" s="229"/>
      <c r="AR308" s="229"/>
      <c r="AS308" s="229"/>
      <c r="AT308" s="229"/>
      <c r="AU308" s="229"/>
      <c r="AV308" s="229"/>
      <c r="AW308" s="229"/>
      <c r="AY308" s="125">
        <v>19</v>
      </c>
      <c r="AZ308" s="196">
        <v>-1</v>
      </c>
    </row>
    <row r="309" spans="1:65">
      <c r="A309" s="3" t="s">
        <v>38</v>
      </c>
      <c r="B309" s="197" t="s">
        <v>210</v>
      </c>
      <c r="C309" s="208" t="s">
        <v>449</v>
      </c>
      <c r="D309" s="6"/>
      <c r="E309" s="126">
        <v>20</v>
      </c>
      <c r="F309" s="126"/>
      <c r="G309" s="72"/>
      <c r="H309" s="72"/>
      <c r="I309" s="125">
        <f t="shared" si="12"/>
        <v>20</v>
      </c>
      <c r="J309" s="91">
        <v>19</v>
      </c>
      <c r="K309" s="91">
        <f t="shared" si="14"/>
        <v>19</v>
      </c>
      <c r="L309" s="125">
        <f t="shared" si="16"/>
        <v>1</v>
      </c>
      <c r="M309" s="190"/>
      <c r="N309" s="190"/>
      <c r="O309" s="190"/>
      <c r="P309" s="186"/>
      <c r="Q309" s="190"/>
      <c r="R309" s="190"/>
      <c r="S309" s="91"/>
      <c r="T309" s="91"/>
      <c r="U309" s="91"/>
      <c r="V309" s="91"/>
      <c r="W309" s="91">
        <v>2</v>
      </c>
      <c r="X309" s="91"/>
      <c r="Y309" s="91"/>
      <c r="Z309" s="91"/>
      <c r="AA309" s="91"/>
      <c r="AB309" s="91"/>
      <c r="AC309" s="91"/>
      <c r="AD309" s="91">
        <v>1</v>
      </c>
      <c r="AE309" s="91"/>
      <c r="AF309" s="91"/>
      <c r="AG309" s="91"/>
      <c r="AH309" s="91"/>
      <c r="AI309" s="91"/>
      <c r="AJ309" s="91"/>
      <c r="AK309" s="91"/>
      <c r="AL309" s="91"/>
      <c r="AM309" s="91"/>
      <c r="AN309" s="229"/>
      <c r="AO309" s="229"/>
      <c r="AP309" s="229"/>
      <c r="AQ309" s="229"/>
      <c r="AR309" s="229"/>
      <c r="AS309" s="229"/>
      <c r="AT309" s="229"/>
      <c r="AU309" s="229"/>
      <c r="AV309" s="229"/>
      <c r="AW309" s="229"/>
      <c r="AY309" s="125">
        <v>17</v>
      </c>
      <c r="AZ309" s="196">
        <v>2</v>
      </c>
    </row>
    <row r="310" spans="1:65">
      <c r="A310" s="3" t="s">
        <v>38</v>
      </c>
      <c r="B310" s="54" t="s">
        <v>211</v>
      </c>
      <c r="C310" s="208" t="s">
        <v>461</v>
      </c>
      <c r="D310" s="6"/>
      <c r="E310" s="126">
        <v>10</v>
      </c>
      <c r="F310" s="126"/>
      <c r="G310" s="72"/>
      <c r="H310" s="72"/>
      <c r="I310" s="125">
        <f t="shared" si="12"/>
        <v>10</v>
      </c>
      <c r="J310" s="91">
        <v>10</v>
      </c>
      <c r="K310" s="91">
        <f t="shared" si="14"/>
        <v>10</v>
      </c>
      <c r="L310" s="125">
        <f t="shared" si="16"/>
        <v>0</v>
      </c>
      <c r="M310" s="190"/>
      <c r="N310" s="190"/>
      <c r="O310" s="190"/>
      <c r="P310" s="186"/>
      <c r="Q310" s="190"/>
      <c r="R310" s="190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1"/>
      <c r="AM310" s="91"/>
      <c r="AN310" s="229"/>
      <c r="AO310" s="229"/>
      <c r="AP310" s="229"/>
      <c r="AQ310" s="229"/>
      <c r="AR310" s="229"/>
      <c r="AS310" s="229"/>
      <c r="AT310" s="229"/>
      <c r="AU310" s="229"/>
      <c r="AV310" s="229"/>
      <c r="AW310" s="229"/>
      <c r="AY310" s="125">
        <v>10</v>
      </c>
      <c r="AZ310" s="125">
        <v>0</v>
      </c>
    </row>
    <row r="311" spans="1:65">
      <c r="A311" s="3" t="s">
        <v>38</v>
      </c>
      <c r="B311" s="56" t="s">
        <v>197</v>
      </c>
      <c r="C311" s="214"/>
      <c r="D311" s="6"/>
      <c r="E311" s="126">
        <v>0</v>
      </c>
      <c r="F311" s="126"/>
      <c r="G311" s="72"/>
      <c r="H311" s="72"/>
      <c r="I311" s="125">
        <f t="shared" si="12"/>
        <v>0</v>
      </c>
      <c r="J311" s="79">
        <v>0</v>
      </c>
      <c r="K311" s="91">
        <f t="shared" si="14"/>
        <v>0</v>
      </c>
      <c r="L311" s="125">
        <f t="shared" si="16"/>
        <v>0</v>
      </c>
      <c r="M311" s="190"/>
      <c r="N311" s="190"/>
      <c r="O311" s="190"/>
      <c r="P311" s="186"/>
      <c r="Q311" s="190"/>
      <c r="R311" s="190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232"/>
      <c r="AO311" s="232"/>
      <c r="AP311" s="232"/>
      <c r="AQ311" s="232"/>
      <c r="AR311" s="232"/>
      <c r="AS311" s="232"/>
      <c r="AT311" s="232"/>
      <c r="AU311" s="232"/>
      <c r="AV311" s="232"/>
      <c r="AW311" s="232"/>
      <c r="AY311" s="125">
        <v>0</v>
      </c>
      <c r="AZ311" s="125">
        <v>0</v>
      </c>
    </row>
    <row r="312" spans="1:65">
      <c r="A312" s="3" t="s">
        <v>38</v>
      </c>
      <c r="B312" s="56" t="s">
        <v>198</v>
      </c>
      <c r="C312" s="214"/>
      <c r="D312" s="6"/>
      <c r="E312" s="126">
        <v>0</v>
      </c>
      <c r="F312" s="126"/>
      <c r="G312" s="72"/>
      <c r="H312" s="72"/>
      <c r="I312" s="125">
        <f t="shared" si="12"/>
        <v>0</v>
      </c>
      <c r="J312" s="79">
        <v>0</v>
      </c>
      <c r="K312" s="91">
        <f t="shared" si="14"/>
        <v>0</v>
      </c>
      <c r="L312" s="125">
        <f t="shared" si="16"/>
        <v>0</v>
      </c>
      <c r="M312" s="190"/>
      <c r="N312" s="190"/>
      <c r="O312" s="190"/>
      <c r="P312" s="186"/>
      <c r="Q312" s="190"/>
      <c r="R312" s="190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232"/>
      <c r="AO312" s="232"/>
      <c r="AP312" s="232"/>
      <c r="AQ312" s="232"/>
      <c r="AR312" s="232"/>
      <c r="AS312" s="232"/>
      <c r="AT312" s="232"/>
      <c r="AU312" s="232"/>
      <c r="AV312" s="232"/>
      <c r="AW312" s="232"/>
      <c r="AY312" s="125">
        <v>0</v>
      </c>
      <c r="AZ312" s="125">
        <v>0</v>
      </c>
    </row>
    <row r="313" spans="1:65">
      <c r="A313" s="3" t="s">
        <v>38</v>
      </c>
      <c r="B313" s="56" t="s">
        <v>199</v>
      </c>
      <c r="C313" s="214"/>
      <c r="D313" s="6"/>
      <c r="E313" s="126">
        <v>0</v>
      </c>
      <c r="F313" s="126"/>
      <c r="G313" s="72"/>
      <c r="H313" s="72"/>
      <c r="I313" s="125">
        <f t="shared" si="12"/>
        <v>0</v>
      </c>
      <c r="J313" s="79">
        <v>0</v>
      </c>
      <c r="K313" s="91">
        <f t="shared" si="14"/>
        <v>0</v>
      </c>
      <c r="L313" s="125">
        <f t="shared" si="16"/>
        <v>0</v>
      </c>
      <c r="M313" s="190"/>
      <c r="N313" s="190"/>
      <c r="O313" s="190"/>
      <c r="P313" s="186"/>
      <c r="Q313" s="190"/>
      <c r="R313" s="190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232"/>
      <c r="AO313" s="232"/>
      <c r="AP313" s="232"/>
      <c r="AQ313" s="232"/>
      <c r="AR313" s="232"/>
      <c r="AS313" s="232"/>
      <c r="AT313" s="232"/>
      <c r="AU313" s="232"/>
      <c r="AV313" s="232"/>
      <c r="AW313" s="232"/>
      <c r="AY313" s="125">
        <v>0</v>
      </c>
      <c r="AZ313" s="125">
        <v>0</v>
      </c>
    </row>
    <row r="314" spans="1:65">
      <c r="A314" s="3" t="s">
        <v>38</v>
      </c>
      <c r="B314" s="56" t="s">
        <v>202</v>
      </c>
      <c r="C314" s="214"/>
      <c r="D314" s="6"/>
      <c r="E314" s="126">
        <v>0</v>
      </c>
      <c r="F314" s="126"/>
      <c r="G314" s="72"/>
      <c r="H314" s="72"/>
      <c r="I314" s="125">
        <f t="shared" si="12"/>
        <v>0</v>
      </c>
      <c r="J314" s="79">
        <v>0</v>
      </c>
      <c r="K314" s="91">
        <f t="shared" si="14"/>
        <v>0</v>
      </c>
      <c r="L314" s="125">
        <f t="shared" si="16"/>
        <v>0</v>
      </c>
      <c r="M314" s="190"/>
      <c r="N314" s="190"/>
      <c r="O314" s="190"/>
      <c r="P314" s="186"/>
      <c r="Q314" s="190"/>
      <c r="R314" s="190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232"/>
      <c r="AO314" s="232"/>
      <c r="AP314" s="232"/>
      <c r="AQ314" s="232"/>
      <c r="AR314" s="232"/>
      <c r="AS314" s="232"/>
      <c r="AT314" s="232"/>
      <c r="AU314" s="232"/>
      <c r="AV314" s="232"/>
      <c r="AW314" s="232"/>
      <c r="AY314" s="125">
        <v>0</v>
      </c>
      <c r="AZ314" s="125">
        <v>0</v>
      </c>
    </row>
    <row r="315" spans="1:65">
      <c r="A315" s="3" t="s">
        <v>38</v>
      </c>
      <c r="B315" s="56" t="s">
        <v>200</v>
      </c>
      <c r="C315" s="214"/>
      <c r="D315" s="6"/>
      <c r="E315" s="126">
        <v>0</v>
      </c>
      <c r="F315" s="126"/>
      <c r="G315" s="72"/>
      <c r="H315" s="72"/>
      <c r="I315" s="125">
        <f t="shared" si="12"/>
        <v>0</v>
      </c>
      <c r="J315" s="79">
        <v>0</v>
      </c>
      <c r="K315" s="91">
        <f t="shared" si="14"/>
        <v>0</v>
      </c>
      <c r="L315" s="125">
        <f t="shared" si="16"/>
        <v>0</v>
      </c>
      <c r="M315" s="190"/>
      <c r="N315" s="190"/>
      <c r="O315" s="190"/>
      <c r="P315" s="186"/>
      <c r="Q315" s="190"/>
      <c r="R315" s="190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232"/>
      <c r="AO315" s="232"/>
      <c r="AP315" s="232"/>
      <c r="AQ315" s="232"/>
      <c r="AR315" s="232"/>
      <c r="AS315" s="232"/>
      <c r="AT315" s="232"/>
      <c r="AU315" s="232"/>
      <c r="AV315" s="232"/>
      <c r="AW315" s="232"/>
      <c r="AY315" s="125">
        <v>0</v>
      </c>
      <c r="AZ315" s="125">
        <v>0</v>
      </c>
    </row>
    <row r="316" spans="1:65">
      <c r="A316" s="3" t="s">
        <v>38</v>
      </c>
      <c r="B316" s="56" t="s">
        <v>201</v>
      </c>
      <c r="C316" s="214"/>
      <c r="D316" s="6"/>
      <c r="E316" s="126">
        <v>0</v>
      </c>
      <c r="F316" s="126"/>
      <c r="G316" s="72"/>
      <c r="H316" s="72"/>
      <c r="I316" s="125">
        <f t="shared" si="12"/>
        <v>0</v>
      </c>
      <c r="J316" s="79">
        <v>0</v>
      </c>
      <c r="K316" s="91">
        <f t="shared" si="14"/>
        <v>0</v>
      </c>
      <c r="L316" s="125">
        <f t="shared" si="16"/>
        <v>0</v>
      </c>
      <c r="M316" s="190"/>
      <c r="N316" s="190"/>
      <c r="O316" s="190"/>
      <c r="P316" s="186"/>
      <c r="Q316" s="190"/>
      <c r="R316" s="190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232"/>
      <c r="AO316" s="232"/>
      <c r="AP316" s="232"/>
      <c r="AQ316" s="232"/>
      <c r="AR316" s="232"/>
      <c r="AS316" s="232"/>
      <c r="AT316" s="232"/>
      <c r="AU316" s="232"/>
      <c r="AV316" s="232"/>
      <c r="AW316" s="232"/>
      <c r="AY316" s="125">
        <v>0</v>
      </c>
      <c r="AZ316" s="125">
        <v>0</v>
      </c>
    </row>
    <row r="317" spans="1:65">
      <c r="A317" s="121"/>
      <c r="B317" s="122" t="s">
        <v>235</v>
      </c>
      <c r="C317" s="221"/>
      <c r="D317" s="152"/>
      <c r="E317" s="155"/>
      <c r="F317" s="155"/>
      <c r="G317" s="134"/>
      <c r="H317" s="134"/>
      <c r="I317" s="125">
        <f t="shared" si="12"/>
        <v>0</v>
      </c>
      <c r="J317" s="134"/>
      <c r="K317" s="91">
        <f t="shared" si="14"/>
        <v>0</v>
      </c>
      <c r="L317" s="125">
        <f t="shared" si="16"/>
        <v>0</v>
      </c>
      <c r="M317" s="191"/>
      <c r="N317" s="191"/>
      <c r="O317" s="191"/>
      <c r="P317" s="187"/>
      <c r="Q317" s="191"/>
      <c r="R317" s="191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237"/>
      <c r="AO317" s="237"/>
      <c r="AP317" s="237"/>
      <c r="AQ317" s="237"/>
      <c r="AR317" s="237"/>
      <c r="AS317" s="237"/>
      <c r="AT317" s="237"/>
      <c r="AU317" s="237"/>
      <c r="AV317" s="237"/>
      <c r="AW317" s="237"/>
      <c r="AY317" s="125">
        <v>0</v>
      </c>
      <c r="AZ317" s="125">
        <v>0</v>
      </c>
    </row>
    <row r="318" spans="1:65">
      <c r="A318" s="133" t="s">
        <v>5</v>
      </c>
      <c r="B318" s="135" t="s">
        <v>269</v>
      </c>
      <c r="C318" s="218" t="s">
        <v>450</v>
      </c>
      <c r="D318" s="114"/>
      <c r="E318" s="144"/>
      <c r="F318" s="144"/>
      <c r="G318" s="148">
        <v>71</v>
      </c>
      <c r="H318" s="148"/>
      <c r="I318" s="125">
        <f t="shared" si="12"/>
        <v>71</v>
      </c>
      <c r="J318" s="136">
        <v>71</v>
      </c>
      <c r="K318" s="91">
        <f t="shared" si="14"/>
        <v>71</v>
      </c>
      <c r="L318" s="125">
        <f t="shared" si="16"/>
        <v>0</v>
      </c>
      <c r="M318" s="191"/>
      <c r="N318" s="191"/>
      <c r="O318" s="191"/>
      <c r="P318" s="187"/>
      <c r="Q318" s="191"/>
      <c r="R318" s="191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238"/>
      <c r="AO318" s="238"/>
      <c r="AP318" s="238"/>
      <c r="AQ318" s="238"/>
      <c r="AR318" s="238"/>
      <c r="AS318" s="238"/>
      <c r="AT318" s="238"/>
      <c r="AU318" s="238"/>
      <c r="AV318" s="238"/>
      <c r="AW318" s="238"/>
      <c r="AY318" s="125">
        <v>71</v>
      </c>
      <c r="AZ318" s="125">
        <v>0</v>
      </c>
    </row>
    <row r="319" spans="1:65">
      <c r="A319" s="133" t="s">
        <v>5</v>
      </c>
      <c r="B319" s="135" t="s">
        <v>270</v>
      </c>
      <c r="C319" s="218" t="s">
        <v>450</v>
      </c>
      <c r="D319" s="114"/>
      <c r="E319" s="144"/>
      <c r="F319" s="144"/>
      <c r="G319" s="148">
        <v>8</v>
      </c>
      <c r="H319" s="148"/>
      <c r="I319" s="125">
        <f t="shared" si="12"/>
        <v>8</v>
      </c>
      <c r="J319" s="136">
        <v>8</v>
      </c>
      <c r="K319" s="91">
        <f t="shared" si="14"/>
        <v>8</v>
      </c>
      <c r="L319" s="125">
        <f t="shared" si="16"/>
        <v>0</v>
      </c>
      <c r="M319" s="191"/>
      <c r="N319" s="191"/>
      <c r="O319" s="191"/>
      <c r="P319" s="187"/>
      <c r="Q319" s="191"/>
      <c r="R319" s="191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238"/>
      <c r="AO319" s="238"/>
      <c r="AP319" s="238"/>
      <c r="AQ319" s="238"/>
      <c r="AR319" s="238"/>
      <c r="AS319" s="238"/>
      <c r="AT319" s="238"/>
      <c r="AU319" s="238"/>
      <c r="AV319" s="238"/>
      <c r="AW319" s="238"/>
      <c r="AY319" s="125">
        <v>8</v>
      </c>
      <c r="AZ319" s="125">
        <v>0</v>
      </c>
    </row>
    <row r="320" spans="1:65">
      <c r="A320" s="133" t="s">
        <v>5</v>
      </c>
      <c r="B320" s="135" t="s">
        <v>271</v>
      </c>
      <c r="C320" s="218" t="s">
        <v>450</v>
      </c>
      <c r="D320" s="114"/>
      <c r="E320" s="144"/>
      <c r="F320" s="144"/>
      <c r="G320" s="148">
        <v>72</v>
      </c>
      <c r="H320" s="148"/>
      <c r="I320" s="125">
        <f t="shared" si="12"/>
        <v>72</v>
      </c>
      <c r="J320" s="136">
        <v>72</v>
      </c>
      <c r="K320" s="91">
        <f t="shared" si="14"/>
        <v>72</v>
      </c>
      <c r="L320" s="125">
        <f t="shared" si="16"/>
        <v>0</v>
      </c>
      <c r="M320" s="191"/>
      <c r="N320" s="191"/>
      <c r="O320" s="191"/>
      <c r="P320" s="187"/>
      <c r="Q320" s="191"/>
      <c r="R320" s="191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238"/>
      <c r="AO320" s="238"/>
      <c r="AP320" s="238"/>
      <c r="AQ320" s="238"/>
      <c r="AR320" s="238"/>
      <c r="AS320" s="238"/>
      <c r="AT320" s="238"/>
      <c r="AU320" s="238"/>
      <c r="AV320" s="238"/>
      <c r="AW320" s="238"/>
      <c r="AY320" s="125">
        <v>72</v>
      </c>
      <c r="AZ320" s="125">
        <v>0</v>
      </c>
    </row>
    <row r="321" spans="1:64">
      <c r="A321" s="133" t="s">
        <v>5</v>
      </c>
      <c r="B321" s="135" t="s">
        <v>272</v>
      </c>
      <c r="C321" s="218" t="s">
        <v>450</v>
      </c>
      <c r="D321" s="114"/>
      <c r="E321" s="144"/>
      <c r="F321" s="144"/>
      <c r="G321" s="148">
        <v>1</v>
      </c>
      <c r="H321" s="148"/>
      <c r="I321" s="125">
        <f t="shared" si="12"/>
        <v>1</v>
      </c>
      <c r="J321" s="136">
        <v>1</v>
      </c>
      <c r="K321" s="91">
        <f t="shared" si="14"/>
        <v>1</v>
      </c>
      <c r="L321" s="125">
        <f t="shared" si="16"/>
        <v>0</v>
      </c>
      <c r="M321" s="191"/>
      <c r="N321" s="191"/>
      <c r="O321" s="191"/>
      <c r="P321" s="187"/>
      <c r="Q321" s="191"/>
      <c r="R321" s="191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238"/>
      <c r="AO321" s="238"/>
      <c r="AP321" s="238"/>
      <c r="AQ321" s="238"/>
      <c r="AR321" s="238"/>
      <c r="AS321" s="238"/>
      <c r="AT321" s="238"/>
      <c r="AU321" s="238"/>
      <c r="AV321" s="238"/>
      <c r="AW321" s="238"/>
      <c r="AY321" s="125">
        <v>1</v>
      </c>
      <c r="AZ321" s="125">
        <v>0</v>
      </c>
    </row>
    <row r="322" spans="1:64">
      <c r="A322" s="133" t="s">
        <v>5</v>
      </c>
      <c r="B322" s="135" t="s">
        <v>273</v>
      </c>
      <c r="C322" s="218" t="s">
        <v>450</v>
      </c>
      <c r="D322" s="114"/>
      <c r="E322" s="144"/>
      <c r="F322" s="144"/>
      <c r="G322" s="148">
        <v>47</v>
      </c>
      <c r="H322" s="148"/>
      <c r="I322" s="125">
        <f t="shared" si="12"/>
        <v>47</v>
      </c>
      <c r="J322" s="136">
        <v>47</v>
      </c>
      <c r="K322" s="91">
        <f t="shared" si="14"/>
        <v>47</v>
      </c>
      <c r="L322" s="125">
        <f t="shared" si="16"/>
        <v>0</v>
      </c>
      <c r="M322" s="191"/>
      <c r="N322" s="191"/>
      <c r="O322" s="191"/>
      <c r="P322" s="187"/>
      <c r="Q322" s="191"/>
      <c r="R322" s="191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238"/>
      <c r="AO322" s="238"/>
      <c r="AP322" s="238"/>
      <c r="AQ322" s="238"/>
      <c r="AR322" s="238"/>
      <c r="AS322" s="238"/>
      <c r="AT322" s="238"/>
      <c r="AU322" s="238"/>
      <c r="AV322" s="238"/>
      <c r="AW322" s="238"/>
      <c r="AY322" s="125">
        <v>47</v>
      </c>
      <c r="AZ322" s="125">
        <v>0</v>
      </c>
    </row>
    <row r="323" spans="1:64">
      <c r="A323" s="133" t="s">
        <v>5</v>
      </c>
      <c r="B323" s="135" t="s">
        <v>274</v>
      </c>
      <c r="C323" s="218" t="s">
        <v>450</v>
      </c>
      <c r="D323" s="114"/>
      <c r="E323" s="144"/>
      <c r="F323" s="144"/>
      <c r="G323" s="148">
        <v>6</v>
      </c>
      <c r="H323" s="148"/>
      <c r="I323" s="125">
        <f t="shared" ref="I323:I378" si="17">SUM(D323:H323)</f>
        <v>6</v>
      </c>
      <c r="J323" s="136">
        <v>6</v>
      </c>
      <c r="K323" s="91">
        <f t="shared" si="14"/>
        <v>6</v>
      </c>
      <c r="L323" s="125">
        <f t="shared" si="16"/>
        <v>0</v>
      </c>
      <c r="M323" s="191"/>
      <c r="N323" s="191"/>
      <c r="O323" s="191"/>
      <c r="P323" s="187"/>
      <c r="Q323" s="191"/>
      <c r="R323" s="191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238"/>
      <c r="AO323" s="238"/>
      <c r="AP323" s="238"/>
      <c r="AQ323" s="238"/>
      <c r="AR323" s="238"/>
      <c r="AS323" s="238"/>
      <c r="AT323" s="238"/>
      <c r="AU323" s="238"/>
      <c r="AV323" s="238"/>
      <c r="AW323" s="238"/>
      <c r="AY323" s="125">
        <v>6</v>
      </c>
      <c r="AZ323" s="125">
        <v>0</v>
      </c>
    </row>
    <row r="324" spans="1:64">
      <c r="A324" s="133" t="s">
        <v>5</v>
      </c>
      <c r="B324" s="135" t="s">
        <v>275</v>
      </c>
      <c r="C324" s="218" t="s">
        <v>450</v>
      </c>
      <c r="D324" s="114"/>
      <c r="E324" s="144"/>
      <c r="F324" s="144"/>
      <c r="G324" s="148">
        <v>4</v>
      </c>
      <c r="H324" s="148"/>
      <c r="I324" s="125">
        <f t="shared" si="17"/>
        <v>4</v>
      </c>
      <c r="J324" s="136">
        <v>4</v>
      </c>
      <c r="K324" s="91">
        <f t="shared" si="14"/>
        <v>4</v>
      </c>
      <c r="L324" s="125">
        <f t="shared" si="16"/>
        <v>0</v>
      </c>
      <c r="M324" s="191"/>
      <c r="N324" s="191"/>
      <c r="O324" s="191"/>
      <c r="P324" s="187"/>
      <c r="Q324" s="191"/>
      <c r="R324" s="191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238"/>
      <c r="AO324" s="238"/>
      <c r="AP324" s="238"/>
      <c r="AQ324" s="238"/>
      <c r="AR324" s="238"/>
      <c r="AS324" s="238"/>
      <c r="AT324" s="238"/>
      <c r="AU324" s="238"/>
      <c r="AV324" s="238"/>
      <c r="AW324" s="238"/>
      <c r="AY324" s="125">
        <v>4</v>
      </c>
      <c r="AZ324" s="125">
        <v>0</v>
      </c>
    </row>
    <row r="325" spans="1:64">
      <c r="A325" s="133" t="s">
        <v>5</v>
      </c>
      <c r="B325" s="135" t="s">
        <v>276</v>
      </c>
      <c r="C325" s="218" t="s">
        <v>450</v>
      </c>
      <c r="D325" s="114"/>
      <c r="E325" s="144"/>
      <c r="F325" s="144"/>
      <c r="G325" s="148">
        <v>30</v>
      </c>
      <c r="H325" s="148"/>
      <c r="I325" s="125">
        <f t="shared" si="17"/>
        <v>30</v>
      </c>
      <c r="J325" s="136">
        <v>30</v>
      </c>
      <c r="K325" s="91">
        <f t="shared" ref="K325:K378" si="18">J325 - SUM(BA325:BE325)</f>
        <v>30</v>
      </c>
      <c r="L325" s="125">
        <f t="shared" si="16"/>
        <v>0</v>
      </c>
      <c r="M325" s="191"/>
      <c r="N325" s="191"/>
      <c r="O325" s="191"/>
      <c r="P325" s="187"/>
      <c r="Q325" s="191"/>
      <c r="R325" s="191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238"/>
      <c r="AO325" s="238"/>
      <c r="AP325" s="238"/>
      <c r="AQ325" s="238"/>
      <c r="AR325" s="238"/>
      <c r="AS325" s="238"/>
      <c r="AT325" s="238"/>
      <c r="AU325" s="238"/>
      <c r="AV325" s="238"/>
      <c r="AW325" s="238"/>
      <c r="AY325" s="125">
        <v>30</v>
      </c>
      <c r="AZ325" s="125">
        <v>0</v>
      </c>
    </row>
    <row r="326" spans="1:64">
      <c r="A326" s="133" t="s">
        <v>5</v>
      </c>
      <c r="B326" s="135" t="s">
        <v>277</v>
      </c>
      <c r="C326" s="218" t="s">
        <v>450</v>
      </c>
      <c r="D326" s="114"/>
      <c r="E326" s="144"/>
      <c r="F326" s="144"/>
      <c r="G326" s="148">
        <v>28</v>
      </c>
      <c r="H326" s="148"/>
      <c r="I326" s="125">
        <f t="shared" si="17"/>
        <v>28</v>
      </c>
      <c r="J326" s="136">
        <v>28</v>
      </c>
      <c r="K326" s="91">
        <f t="shared" si="18"/>
        <v>28</v>
      </c>
      <c r="L326" s="125">
        <f t="shared" si="16"/>
        <v>0</v>
      </c>
      <c r="M326" s="191"/>
      <c r="N326" s="191"/>
      <c r="O326" s="191"/>
      <c r="P326" s="187"/>
      <c r="Q326" s="191"/>
      <c r="R326" s="191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238"/>
      <c r="AO326" s="238"/>
      <c r="AP326" s="238"/>
      <c r="AQ326" s="238"/>
      <c r="AR326" s="238"/>
      <c r="AS326" s="238"/>
      <c r="AT326" s="238"/>
      <c r="AU326" s="238"/>
      <c r="AV326" s="238"/>
      <c r="AW326" s="238"/>
      <c r="AY326" s="125">
        <v>28</v>
      </c>
      <c r="AZ326" s="125">
        <v>0</v>
      </c>
    </row>
    <row r="327" spans="1:64">
      <c r="A327" s="133" t="s">
        <v>5</v>
      </c>
      <c r="B327" s="135" t="s">
        <v>278</v>
      </c>
      <c r="C327" s="218" t="s">
        <v>450</v>
      </c>
      <c r="D327" s="114"/>
      <c r="E327" s="144"/>
      <c r="F327" s="144"/>
      <c r="G327" s="148">
        <v>81</v>
      </c>
      <c r="H327" s="148"/>
      <c r="I327" s="125">
        <f t="shared" si="17"/>
        <v>81</v>
      </c>
      <c r="J327" s="136">
        <v>81</v>
      </c>
      <c r="K327" s="91">
        <f t="shared" si="18"/>
        <v>81</v>
      </c>
      <c r="L327" s="125">
        <f t="shared" si="16"/>
        <v>0</v>
      </c>
      <c r="M327" s="191"/>
      <c r="N327" s="191"/>
      <c r="O327" s="191"/>
      <c r="P327" s="187"/>
      <c r="Q327" s="191"/>
      <c r="R327" s="191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238"/>
      <c r="AO327" s="238"/>
      <c r="AP327" s="238"/>
      <c r="AQ327" s="238"/>
      <c r="AR327" s="238"/>
      <c r="AS327" s="238"/>
      <c r="AT327" s="238"/>
      <c r="AU327" s="238"/>
      <c r="AV327" s="238"/>
      <c r="AW327" s="238"/>
      <c r="AY327" s="125">
        <v>81</v>
      </c>
      <c r="AZ327" s="125">
        <v>0</v>
      </c>
    </row>
    <row r="328" spans="1:64">
      <c r="A328" s="133" t="s">
        <v>5</v>
      </c>
      <c r="B328" s="135" t="s">
        <v>279</v>
      </c>
      <c r="C328" s="218" t="s">
        <v>450</v>
      </c>
      <c r="D328" s="114"/>
      <c r="E328" s="144"/>
      <c r="F328" s="144"/>
      <c r="G328" s="148">
        <v>60</v>
      </c>
      <c r="H328" s="148"/>
      <c r="I328" s="125">
        <f t="shared" si="17"/>
        <v>60</v>
      </c>
      <c r="J328" s="136">
        <v>60</v>
      </c>
      <c r="K328" s="91">
        <f t="shared" si="18"/>
        <v>60</v>
      </c>
      <c r="L328" s="125">
        <f t="shared" si="16"/>
        <v>0</v>
      </c>
      <c r="M328" s="191"/>
      <c r="N328" s="191"/>
      <c r="O328" s="191"/>
      <c r="P328" s="187"/>
      <c r="Q328" s="191"/>
      <c r="R328" s="191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238"/>
      <c r="AO328" s="238"/>
      <c r="AP328" s="238"/>
      <c r="AQ328" s="238"/>
      <c r="AR328" s="238"/>
      <c r="AS328" s="238"/>
      <c r="AT328" s="238"/>
      <c r="AU328" s="238"/>
      <c r="AV328" s="238"/>
      <c r="AW328" s="238"/>
      <c r="AY328" s="125">
        <v>60</v>
      </c>
      <c r="AZ328" s="125">
        <v>0</v>
      </c>
    </row>
    <row r="329" spans="1:64">
      <c r="A329" s="133" t="s">
        <v>5</v>
      </c>
      <c r="B329" s="135" t="s">
        <v>280</v>
      </c>
      <c r="C329" s="218" t="s">
        <v>450</v>
      </c>
      <c r="D329" s="114"/>
      <c r="E329" s="144"/>
      <c r="F329" s="144"/>
      <c r="G329" s="148">
        <v>19</v>
      </c>
      <c r="H329" s="148"/>
      <c r="I329" s="125">
        <f t="shared" si="17"/>
        <v>19</v>
      </c>
      <c r="J329" s="136">
        <v>19</v>
      </c>
      <c r="K329" s="91">
        <f t="shared" si="18"/>
        <v>19</v>
      </c>
      <c r="L329" s="125">
        <f t="shared" si="16"/>
        <v>0</v>
      </c>
      <c r="M329" s="191"/>
      <c r="N329" s="191"/>
      <c r="O329" s="191"/>
      <c r="P329" s="187"/>
      <c r="Q329" s="191"/>
      <c r="R329" s="191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238"/>
      <c r="AO329" s="238"/>
      <c r="AP329" s="238"/>
      <c r="AQ329" s="238"/>
      <c r="AR329" s="238"/>
      <c r="AS329" s="238"/>
      <c r="AT329" s="238"/>
      <c r="AU329" s="238"/>
      <c r="AV329" s="238"/>
      <c r="AW329" s="238"/>
      <c r="AY329" s="125">
        <v>19</v>
      </c>
      <c r="AZ329" s="125">
        <v>0</v>
      </c>
    </row>
    <row r="330" spans="1:64">
      <c r="A330" s="133" t="s">
        <v>5</v>
      </c>
      <c r="B330" s="135" t="s">
        <v>281</v>
      </c>
      <c r="C330" s="218" t="s">
        <v>450</v>
      </c>
      <c r="D330" s="114"/>
      <c r="E330" s="144"/>
      <c r="F330" s="144"/>
      <c r="G330" s="148">
        <v>71</v>
      </c>
      <c r="H330" s="148"/>
      <c r="I330" s="125">
        <f t="shared" si="17"/>
        <v>71</v>
      </c>
      <c r="J330" s="136">
        <v>71</v>
      </c>
      <c r="K330" s="91">
        <f t="shared" si="18"/>
        <v>71</v>
      </c>
      <c r="L330" s="125">
        <f t="shared" si="16"/>
        <v>0</v>
      </c>
      <c r="M330" s="191"/>
      <c r="N330" s="191"/>
      <c r="O330" s="191"/>
      <c r="P330" s="187"/>
      <c r="Q330" s="191"/>
      <c r="R330" s="191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238"/>
      <c r="AO330" s="238"/>
      <c r="AP330" s="238"/>
      <c r="AQ330" s="238"/>
      <c r="AR330" s="238"/>
      <c r="AS330" s="238"/>
      <c r="AT330" s="238"/>
      <c r="AU330" s="238"/>
      <c r="AV330" s="238"/>
      <c r="AW330" s="238"/>
      <c r="AY330" s="125">
        <v>71</v>
      </c>
      <c r="AZ330" s="125">
        <v>0</v>
      </c>
    </row>
    <row r="331" spans="1:64">
      <c r="A331" s="133" t="s">
        <v>5</v>
      </c>
      <c r="B331" s="135" t="s">
        <v>282</v>
      </c>
      <c r="C331" s="218" t="s">
        <v>450</v>
      </c>
      <c r="D331" s="114"/>
      <c r="E331" s="144"/>
      <c r="F331" s="144"/>
      <c r="G331" s="148">
        <v>78</v>
      </c>
      <c r="H331" s="148"/>
      <c r="I331" s="125">
        <f t="shared" si="17"/>
        <v>78</v>
      </c>
      <c r="J331" s="136">
        <v>78</v>
      </c>
      <c r="K331" s="91">
        <f t="shared" si="18"/>
        <v>78</v>
      </c>
      <c r="L331" s="125">
        <f t="shared" si="16"/>
        <v>0</v>
      </c>
      <c r="M331" s="191"/>
      <c r="N331" s="191"/>
      <c r="O331" s="191"/>
      <c r="P331" s="187"/>
      <c r="Q331" s="191"/>
      <c r="R331" s="191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238"/>
      <c r="AO331" s="238"/>
      <c r="AP331" s="238"/>
      <c r="AQ331" s="238"/>
      <c r="AR331" s="238"/>
      <c r="AS331" s="238"/>
      <c r="AT331" s="238"/>
      <c r="AU331" s="238"/>
      <c r="AV331" s="238"/>
      <c r="AW331" s="238"/>
      <c r="AY331" s="125">
        <v>78</v>
      </c>
      <c r="AZ331" s="125">
        <v>0</v>
      </c>
      <c r="BL331" s="247">
        <v>4</v>
      </c>
    </row>
    <row r="332" spans="1:64">
      <c r="A332" s="133" t="s">
        <v>5</v>
      </c>
      <c r="B332" s="135" t="s">
        <v>283</v>
      </c>
      <c r="C332" s="218" t="s">
        <v>450</v>
      </c>
      <c r="D332" s="114"/>
      <c r="E332" s="144"/>
      <c r="F332" s="144"/>
      <c r="G332" s="148">
        <v>97</v>
      </c>
      <c r="H332" s="148"/>
      <c r="I332" s="125">
        <f t="shared" si="17"/>
        <v>97</v>
      </c>
      <c r="J332" s="136">
        <v>97</v>
      </c>
      <c r="K332" s="91">
        <f t="shared" si="18"/>
        <v>97</v>
      </c>
      <c r="L332" s="125">
        <f t="shared" si="16"/>
        <v>0</v>
      </c>
      <c r="M332" s="191"/>
      <c r="N332" s="191"/>
      <c r="O332" s="191"/>
      <c r="P332" s="187"/>
      <c r="Q332" s="191"/>
      <c r="R332" s="191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238"/>
      <c r="AO332" s="238"/>
      <c r="AP332" s="238"/>
      <c r="AQ332" s="238"/>
      <c r="AR332" s="238"/>
      <c r="AS332" s="238"/>
      <c r="AT332" s="238"/>
      <c r="AU332" s="238"/>
      <c r="AV332" s="238"/>
      <c r="AW332" s="238"/>
      <c r="AY332" s="125">
        <v>97</v>
      </c>
      <c r="AZ332" s="125">
        <v>0</v>
      </c>
    </row>
    <row r="333" spans="1:64">
      <c r="A333" s="133" t="s">
        <v>5</v>
      </c>
      <c r="B333" s="135" t="s">
        <v>284</v>
      </c>
      <c r="C333" s="218" t="s">
        <v>450</v>
      </c>
      <c r="D333" s="114"/>
      <c r="E333" s="144"/>
      <c r="F333" s="144"/>
      <c r="G333" s="148">
        <v>36</v>
      </c>
      <c r="H333" s="148"/>
      <c r="I333" s="125">
        <f t="shared" si="17"/>
        <v>36</v>
      </c>
      <c r="J333" s="136">
        <v>36</v>
      </c>
      <c r="K333" s="91">
        <f t="shared" si="18"/>
        <v>36</v>
      </c>
      <c r="L333" s="125">
        <f t="shared" ref="L333:L350" si="19">I333-J333</f>
        <v>0</v>
      </c>
      <c r="M333" s="191"/>
      <c r="N333" s="191"/>
      <c r="O333" s="191"/>
      <c r="P333" s="187"/>
      <c r="Q333" s="191"/>
      <c r="R333" s="191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238"/>
      <c r="AO333" s="238"/>
      <c r="AP333" s="238"/>
      <c r="AQ333" s="238"/>
      <c r="AR333" s="238"/>
      <c r="AS333" s="238"/>
      <c r="AT333" s="238"/>
      <c r="AU333" s="238"/>
      <c r="AV333" s="238"/>
      <c r="AW333" s="238"/>
      <c r="AY333" s="125">
        <v>36</v>
      </c>
      <c r="AZ333" s="125">
        <v>0</v>
      </c>
    </row>
    <row r="334" spans="1:64">
      <c r="A334" s="133" t="s">
        <v>5</v>
      </c>
      <c r="B334" s="135" t="s">
        <v>285</v>
      </c>
      <c r="C334" s="218" t="s">
        <v>450</v>
      </c>
      <c r="D334" s="114"/>
      <c r="E334" s="144"/>
      <c r="F334" s="144"/>
      <c r="G334" s="148">
        <v>8</v>
      </c>
      <c r="H334" s="148"/>
      <c r="I334" s="125">
        <f t="shared" si="17"/>
        <v>8</v>
      </c>
      <c r="J334" s="136">
        <v>8</v>
      </c>
      <c r="K334" s="91">
        <f t="shared" si="18"/>
        <v>8</v>
      </c>
      <c r="L334" s="125">
        <f t="shared" si="19"/>
        <v>0</v>
      </c>
      <c r="M334" s="191"/>
      <c r="N334" s="191"/>
      <c r="O334" s="191"/>
      <c r="P334" s="187"/>
      <c r="Q334" s="191"/>
      <c r="R334" s="191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238"/>
      <c r="AO334" s="238"/>
      <c r="AP334" s="238"/>
      <c r="AQ334" s="238"/>
      <c r="AR334" s="238"/>
      <c r="AS334" s="238"/>
      <c r="AT334" s="238"/>
      <c r="AU334" s="238"/>
      <c r="AV334" s="238"/>
      <c r="AW334" s="238"/>
      <c r="AY334" s="125">
        <v>8</v>
      </c>
      <c r="AZ334" s="125">
        <v>0</v>
      </c>
    </row>
    <row r="335" spans="1:64">
      <c r="A335" s="133" t="s">
        <v>5</v>
      </c>
      <c r="B335" s="135" t="s">
        <v>286</v>
      </c>
      <c r="C335" s="218" t="s">
        <v>450</v>
      </c>
      <c r="D335" s="114"/>
      <c r="E335" s="144"/>
      <c r="F335" s="144"/>
      <c r="G335" s="148">
        <v>1</v>
      </c>
      <c r="H335" s="148"/>
      <c r="I335" s="125">
        <f t="shared" si="17"/>
        <v>1</v>
      </c>
      <c r="J335" s="136">
        <v>1</v>
      </c>
      <c r="K335" s="91">
        <f t="shared" si="18"/>
        <v>1</v>
      </c>
      <c r="L335" s="125">
        <f t="shared" si="19"/>
        <v>0</v>
      </c>
      <c r="M335" s="191"/>
      <c r="N335" s="191"/>
      <c r="O335" s="191"/>
      <c r="P335" s="187"/>
      <c r="Q335" s="191"/>
      <c r="R335" s="191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238"/>
      <c r="AO335" s="238"/>
      <c r="AP335" s="238"/>
      <c r="AQ335" s="238"/>
      <c r="AR335" s="238"/>
      <c r="AS335" s="238"/>
      <c r="AT335" s="238"/>
      <c r="AU335" s="238"/>
      <c r="AV335" s="238"/>
      <c r="AW335" s="238"/>
      <c r="AY335" s="125">
        <v>1</v>
      </c>
      <c r="AZ335" s="125">
        <v>0</v>
      </c>
    </row>
    <row r="336" spans="1:64">
      <c r="A336" s="133" t="s">
        <v>5</v>
      </c>
      <c r="B336" s="135" t="s">
        <v>287</v>
      </c>
      <c r="C336" s="218" t="s">
        <v>450</v>
      </c>
      <c r="D336" s="114"/>
      <c r="E336" s="144"/>
      <c r="F336" s="144"/>
      <c r="G336" s="148">
        <v>18</v>
      </c>
      <c r="H336" s="148"/>
      <c r="I336" s="125">
        <f t="shared" si="17"/>
        <v>18</v>
      </c>
      <c r="J336" s="136">
        <v>18</v>
      </c>
      <c r="K336" s="91">
        <f t="shared" si="18"/>
        <v>18</v>
      </c>
      <c r="L336" s="125">
        <f t="shared" si="19"/>
        <v>0</v>
      </c>
      <c r="M336" s="191"/>
      <c r="N336" s="191"/>
      <c r="O336" s="191"/>
      <c r="P336" s="187"/>
      <c r="Q336" s="191"/>
      <c r="R336" s="191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238"/>
      <c r="AO336" s="238"/>
      <c r="AP336" s="238"/>
      <c r="AQ336" s="238"/>
      <c r="AR336" s="238"/>
      <c r="AS336" s="238"/>
      <c r="AT336" s="238"/>
      <c r="AU336" s="238"/>
      <c r="AV336" s="238"/>
      <c r="AW336" s="238"/>
      <c r="AY336" s="125">
        <v>18</v>
      </c>
      <c r="AZ336" s="125">
        <v>0</v>
      </c>
    </row>
    <row r="337" spans="1:68">
      <c r="A337" s="133" t="s">
        <v>5</v>
      </c>
      <c r="B337" s="199" t="s">
        <v>379</v>
      </c>
      <c r="C337" s="218" t="s">
        <v>449</v>
      </c>
      <c r="D337" s="114"/>
      <c r="E337" s="144"/>
      <c r="F337" s="144"/>
      <c r="G337" s="148"/>
      <c r="H337" s="148">
        <v>2</v>
      </c>
      <c r="I337" s="125">
        <f t="shared" si="17"/>
        <v>2</v>
      </c>
      <c r="J337" s="159">
        <v>1</v>
      </c>
      <c r="K337" s="91">
        <f t="shared" si="18"/>
        <v>1</v>
      </c>
      <c r="L337" s="125">
        <f t="shared" si="19"/>
        <v>1</v>
      </c>
      <c r="M337" s="191"/>
      <c r="N337" s="191"/>
      <c r="O337" s="191"/>
      <c r="P337" s="187"/>
      <c r="Q337" s="191"/>
      <c r="R337" s="191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239"/>
      <c r="AO337" s="239"/>
      <c r="AP337" s="239"/>
      <c r="AQ337" s="239"/>
      <c r="AR337" s="239"/>
      <c r="AS337" s="239"/>
      <c r="AT337" s="239"/>
      <c r="AU337" s="239"/>
      <c r="AV337" s="239"/>
      <c r="AW337" s="239"/>
      <c r="AY337" s="125">
        <v>2</v>
      </c>
      <c r="AZ337" s="196">
        <v>-1</v>
      </c>
    </row>
    <row r="338" spans="1:68">
      <c r="A338" s="133" t="s">
        <v>5</v>
      </c>
      <c r="B338" s="135" t="s">
        <v>361</v>
      </c>
      <c r="C338" s="218" t="s">
        <v>449</v>
      </c>
      <c r="D338" s="114"/>
      <c r="E338" s="144"/>
      <c r="F338" s="144">
        <v>5</v>
      </c>
      <c r="G338" s="148"/>
      <c r="H338" s="148"/>
      <c r="I338" s="125">
        <f t="shared" si="17"/>
        <v>5</v>
      </c>
      <c r="J338" s="136">
        <v>5</v>
      </c>
      <c r="K338" s="91">
        <f t="shared" si="18"/>
        <v>5</v>
      </c>
      <c r="L338" s="125">
        <f t="shared" si="19"/>
        <v>0</v>
      </c>
      <c r="M338" s="191"/>
      <c r="N338" s="191"/>
      <c r="O338" s="191"/>
      <c r="P338" s="187"/>
      <c r="Q338" s="191"/>
      <c r="R338" s="191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238"/>
      <c r="AO338" s="238"/>
      <c r="AP338" s="238"/>
      <c r="AQ338" s="238"/>
      <c r="AR338" s="238"/>
      <c r="AS338" s="238"/>
      <c r="AT338" s="238"/>
      <c r="AU338" s="238"/>
      <c r="AV338" s="238"/>
      <c r="AW338" s="238"/>
      <c r="AY338" s="125">
        <v>5</v>
      </c>
      <c r="AZ338" s="125">
        <v>0</v>
      </c>
    </row>
    <row r="339" spans="1:68">
      <c r="A339" s="133" t="s">
        <v>5</v>
      </c>
      <c r="B339" s="135" t="s">
        <v>288</v>
      </c>
      <c r="C339" s="218" t="s">
        <v>450</v>
      </c>
      <c r="D339" s="114"/>
      <c r="E339" s="144"/>
      <c r="F339" s="144"/>
      <c r="G339" s="148">
        <v>25</v>
      </c>
      <c r="H339" s="148"/>
      <c r="I339" s="125">
        <f t="shared" si="17"/>
        <v>25</v>
      </c>
      <c r="J339" s="136">
        <v>25</v>
      </c>
      <c r="K339" s="91">
        <f t="shared" si="18"/>
        <v>25</v>
      </c>
      <c r="L339" s="125">
        <f t="shared" si="19"/>
        <v>0</v>
      </c>
      <c r="M339" s="191"/>
      <c r="N339" s="191"/>
      <c r="O339" s="191"/>
      <c r="P339" s="187"/>
      <c r="Q339" s="191"/>
      <c r="R339" s="191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238"/>
      <c r="AO339" s="238"/>
      <c r="AP339" s="238"/>
      <c r="AQ339" s="238"/>
      <c r="AR339" s="238"/>
      <c r="AS339" s="238"/>
      <c r="AT339" s="238"/>
      <c r="AU339" s="238"/>
      <c r="AV339" s="238"/>
      <c r="AW339" s="238"/>
      <c r="AY339" s="125">
        <v>25</v>
      </c>
      <c r="AZ339" s="125">
        <v>0</v>
      </c>
    </row>
    <row r="340" spans="1:68">
      <c r="A340" s="133" t="s">
        <v>5</v>
      </c>
      <c r="B340" s="135" t="s">
        <v>381</v>
      </c>
      <c r="C340" s="218" t="s">
        <v>450</v>
      </c>
      <c r="D340" s="114"/>
      <c r="E340" s="144"/>
      <c r="F340" s="144"/>
      <c r="G340" s="148"/>
      <c r="H340" s="148"/>
      <c r="I340" s="125">
        <f t="shared" si="17"/>
        <v>0</v>
      </c>
      <c r="J340" s="136"/>
      <c r="K340" s="91">
        <f t="shared" si="18"/>
        <v>0</v>
      </c>
      <c r="L340" s="125">
        <f t="shared" si="19"/>
        <v>0</v>
      </c>
      <c r="M340" s="191"/>
      <c r="N340" s="191"/>
      <c r="O340" s="191"/>
      <c r="P340" s="187"/>
      <c r="Q340" s="191"/>
      <c r="R340" s="191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238"/>
      <c r="AO340" s="238"/>
      <c r="AP340" s="238"/>
      <c r="AQ340" s="238"/>
      <c r="AR340" s="238"/>
      <c r="AS340" s="238"/>
      <c r="AT340" s="238"/>
      <c r="AU340" s="238"/>
      <c r="AV340" s="238"/>
      <c r="AW340" s="238"/>
      <c r="AY340" s="125">
        <v>0</v>
      </c>
      <c r="AZ340" s="125">
        <v>0</v>
      </c>
    </row>
    <row r="341" spans="1:68">
      <c r="A341" s="108"/>
      <c r="B341" s="111" t="s">
        <v>216</v>
      </c>
      <c r="C341" s="220"/>
      <c r="D341" s="108"/>
      <c r="E341" s="154"/>
      <c r="F341" s="154"/>
      <c r="G341" s="150"/>
      <c r="H341" s="150"/>
      <c r="I341" s="125">
        <f t="shared" si="17"/>
        <v>0</v>
      </c>
      <c r="J341" s="149"/>
      <c r="K341" s="91">
        <f t="shared" si="18"/>
        <v>0</v>
      </c>
      <c r="L341" s="125">
        <f t="shared" si="19"/>
        <v>0</v>
      </c>
      <c r="M341" s="191"/>
      <c r="N341" s="191"/>
      <c r="O341" s="191"/>
      <c r="P341" s="187"/>
      <c r="Q341" s="191"/>
      <c r="R341" s="191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236"/>
      <c r="AO341" s="236"/>
      <c r="AP341" s="236"/>
      <c r="AQ341" s="236"/>
      <c r="AR341" s="236"/>
      <c r="AS341" s="236"/>
      <c r="AT341" s="236"/>
      <c r="AU341" s="236"/>
      <c r="AV341" s="236"/>
      <c r="AW341" s="236"/>
      <c r="AY341" s="125">
        <v>0</v>
      </c>
      <c r="AZ341" s="125">
        <v>0</v>
      </c>
    </row>
    <row r="342" spans="1:68">
      <c r="A342" s="46" t="s">
        <v>35</v>
      </c>
      <c r="B342" s="52" t="s">
        <v>214</v>
      </c>
      <c r="C342" s="214"/>
      <c r="D342" s="6"/>
      <c r="E342" s="126">
        <v>0</v>
      </c>
      <c r="F342" s="126"/>
      <c r="G342" s="72"/>
      <c r="H342" s="72"/>
      <c r="I342" s="125">
        <f t="shared" si="17"/>
        <v>0</v>
      </c>
      <c r="J342" s="79">
        <v>0</v>
      </c>
      <c r="K342" s="91">
        <f t="shared" si="18"/>
        <v>0</v>
      </c>
      <c r="L342" s="125">
        <f t="shared" si="19"/>
        <v>0</v>
      </c>
      <c r="M342" s="190"/>
      <c r="N342" s="190"/>
      <c r="O342" s="190"/>
      <c r="P342" s="186"/>
      <c r="Q342" s="190"/>
      <c r="R342" s="190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232"/>
      <c r="AO342" s="232"/>
      <c r="AP342" s="232"/>
      <c r="AQ342" s="232"/>
      <c r="AR342" s="232"/>
      <c r="AS342" s="232"/>
      <c r="AT342" s="232"/>
      <c r="AU342" s="232"/>
      <c r="AV342" s="232"/>
      <c r="AW342" s="232"/>
      <c r="AY342" s="125">
        <v>0</v>
      </c>
      <c r="AZ342" s="125">
        <v>0</v>
      </c>
    </row>
    <row r="343" spans="1:68">
      <c r="A343" s="46" t="s">
        <v>35</v>
      </c>
      <c r="B343" s="197" t="s">
        <v>62</v>
      </c>
      <c r="C343" s="208" t="s">
        <v>451</v>
      </c>
      <c r="D343" s="6"/>
      <c r="E343" s="126">
        <v>20</v>
      </c>
      <c r="F343" s="126"/>
      <c r="G343" s="72"/>
      <c r="H343" s="72"/>
      <c r="I343" s="125">
        <f t="shared" si="17"/>
        <v>20</v>
      </c>
      <c r="J343" s="91">
        <v>19</v>
      </c>
      <c r="K343" s="91">
        <f t="shared" si="18"/>
        <v>19</v>
      </c>
      <c r="L343" s="125">
        <f t="shared" si="19"/>
        <v>1</v>
      </c>
      <c r="M343" s="190"/>
      <c r="N343" s="190"/>
      <c r="O343" s="190"/>
      <c r="P343" s="186"/>
      <c r="Q343" s="190"/>
      <c r="R343" s="190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229"/>
      <c r="AO343" s="229"/>
      <c r="AP343" s="229"/>
      <c r="AQ343" s="229"/>
      <c r="AR343" s="229"/>
      <c r="AS343" s="229"/>
      <c r="AT343" s="229"/>
      <c r="AU343" s="229"/>
      <c r="AV343" s="229"/>
      <c r="AW343" s="229"/>
      <c r="AY343" s="125">
        <v>20</v>
      </c>
      <c r="AZ343" s="196">
        <v>-1</v>
      </c>
      <c r="BL343" s="247">
        <v>1</v>
      </c>
    </row>
    <row r="344" spans="1:68">
      <c r="A344" s="46" t="s">
        <v>35</v>
      </c>
      <c r="B344" s="197" t="s">
        <v>63</v>
      </c>
      <c r="C344" s="208" t="s">
        <v>451</v>
      </c>
      <c r="D344" s="6"/>
      <c r="E344" s="126">
        <v>25</v>
      </c>
      <c r="F344" s="126"/>
      <c r="G344" s="72"/>
      <c r="H344" s="72"/>
      <c r="I344" s="125">
        <f t="shared" si="17"/>
        <v>25</v>
      </c>
      <c r="J344" s="91">
        <v>20</v>
      </c>
      <c r="K344" s="91">
        <f t="shared" si="18"/>
        <v>18</v>
      </c>
      <c r="L344" s="125">
        <f t="shared" si="19"/>
        <v>5</v>
      </c>
      <c r="M344" s="190"/>
      <c r="N344" s="190"/>
      <c r="O344" s="190"/>
      <c r="P344" s="186"/>
      <c r="Q344" s="190"/>
      <c r="R344" s="190"/>
      <c r="S344" s="91"/>
      <c r="T344" s="91"/>
      <c r="U344" s="91"/>
      <c r="V344" s="91"/>
      <c r="W344" s="91"/>
      <c r="X344" s="91">
        <v>1</v>
      </c>
      <c r="Y344" s="91">
        <v>1</v>
      </c>
      <c r="Z344" s="91"/>
      <c r="AA344" s="91"/>
      <c r="AB344" s="91"/>
      <c r="AC344" s="91"/>
      <c r="AD344" s="91"/>
      <c r="AE344" s="91">
        <v>1</v>
      </c>
      <c r="AF344" s="91">
        <v>1</v>
      </c>
      <c r="AG344" s="91"/>
      <c r="AH344" s="91"/>
      <c r="AI344" s="91"/>
      <c r="AJ344" s="91"/>
      <c r="AK344" s="91"/>
      <c r="AL344" s="91"/>
      <c r="AM344" s="91">
        <v>1</v>
      </c>
      <c r="AN344" s="229"/>
      <c r="AO344" s="229"/>
      <c r="AP344" s="229"/>
      <c r="AQ344" s="229"/>
      <c r="AR344" s="229"/>
      <c r="AS344" s="229"/>
      <c r="AT344" s="229"/>
      <c r="AU344" s="229"/>
      <c r="AV344" s="229"/>
      <c r="AW344" s="229"/>
      <c r="AY344" s="125">
        <v>20</v>
      </c>
      <c r="AZ344" s="196">
        <v>0</v>
      </c>
      <c r="BB344" s="242">
        <v>1</v>
      </c>
      <c r="BC344" s="243">
        <v>1</v>
      </c>
      <c r="BM344" s="257">
        <v>1</v>
      </c>
    </row>
    <row r="345" spans="1:68">
      <c r="A345" s="46" t="s">
        <v>35</v>
      </c>
      <c r="B345" s="54" t="s">
        <v>64</v>
      </c>
      <c r="C345" s="208" t="s">
        <v>451</v>
      </c>
      <c r="D345" s="6"/>
      <c r="E345" s="127">
        <v>20</v>
      </c>
      <c r="F345" s="127"/>
      <c r="G345" s="72"/>
      <c r="H345" s="72"/>
      <c r="I345" s="125">
        <f t="shared" si="17"/>
        <v>20</v>
      </c>
      <c r="J345" s="91">
        <v>20</v>
      </c>
      <c r="K345" s="91">
        <f t="shared" si="18"/>
        <v>20</v>
      </c>
      <c r="L345" s="125">
        <f t="shared" si="19"/>
        <v>0</v>
      </c>
      <c r="M345" s="190"/>
      <c r="N345" s="190"/>
      <c r="O345" s="190"/>
      <c r="P345" s="186"/>
      <c r="Q345" s="190"/>
      <c r="R345" s="190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1"/>
      <c r="AL345" s="91"/>
      <c r="AM345" s="91"/>
      <c r="AN345" s="229"/>
      <c r="AO345" s="229"/>
      <c r="AP345" s="229"/>
      <c r="AQ345" s="229"/>
      <c r="AR345" s="229"/>
      <c r="AS345" s="229"/>
      <c r="AT345" s="229"/>
      <c r="AU345" s="229"/>
      <c r="AV345" s="229"/>
      <c r="AW345" s="229"/>
      <c r="AY345" s="125">
        <v>20</v>
      </c>
      <c r="AZ345" s="125">
        <v>0</v>
      </c>
    </row>
    <row r="346" spans="1:68">
      <c r="A346" s="1" t="s">
        <v>5</v>
      </c>
      <c r="B346" s="54" t="s">
        <v>215</v>
      </c>
      <c r="C346" s="208" t="s">
        <v>451</v>
      </c>
      <c r="D346" s="6"/>
      <c r="E346" s="126"/>
      <c r="F346" s="126"/>
      <c r="G346" s="72">
        <v>9</v>
      </c>
      <c r="H346" s="72"/>
      <c r="I346" s="125">
        <f t="shared" si="17"/>
        <v>9</v>
      </c>
      <c r="J346" s="91">
        <v>9</v>
      </c>
      <c r="K346" s="91">
        <f t="shared" si="18"/>
        <v>9</v>
      </c>
      <c r="L346" s="125">
        <f t="shared" si="19"/>
        <v>0</v>
      </c>
      <c r="M346" s="190"/>
      <c r="N346" s="190"/>
      <c r="O346" s="190"/>
      <c r="P346" s="186"/>
      <c r="Q346" s="190"/>
      <c r="R346" s="190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1"/>
      <c r="AL346" s="91"/>
      <c r="AM346" s="91"/>
      <c r="AN346" s="229"/>
      <c r="AO346" s="229"/>
      <c r="AP346" s="229"/>
      <c r="AQ346" s="229"/>
      <c r="AR346" s="229"/>
      <c r="AS346" s="229"/>
      <c r="AT346" s="229"/>
      <c r="AU346" s="229"/>
      <c r="AV346" s="229"/>
      <c r="AW346" s="229"/>
      <c r="AY346" s="125">
        <v>9</v>
      </c>
      <c r="AZ346" s="125">
        <v>0</v>
      </c>
      <c r="BK346" s="249">
        <v>1</v>
      </c>
    </row>
    <row r="347" spans="1:68">
      <c r="A347" s="108"/>
      <c r="B347" s="109" t="s">
        <v>220</v>
      </c>
      <c r="C347" s="220"/>
      <c r="D347" s="108"/>
      <c r="E347" s="154"/>
      <c r="F347" s="154"/>
      <c r="G347" s="150"/>
      <c r="H347" s="150"/>
      <c r="I347" s="125">
        <f t="shared" si="17"/>
        <v>0</v>
      </c>
      <c r="J347" s="149"/>
      <c r="K347" s="91">
        <f t="shared" si="18"/>
        <v>0</v>
      </c>
      <c r="L347" s="125">
        <f t="shared" si="19"/>
        <v>0</v>
      </c>
      <c r="M347" s="191"/>
      <c r="N347" s="191"/>
      <c r="O347" s="191"/>
      <c r="P347" s="187"/>
      <c r="Q347" s="191"/>
      <c r="R347" s="191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236"/>
      <c r="AO347" s="236"/>
      <c r="AP347" s="236"/>
      <c r="AQ347" s="236"/>
      <c r="AR347" s="236"/>
      <c r="AS347" s="236"/>
      <c r="AT347" s="236"/>
      <c r="AU347" s="236"/>
      <c r="AV347" s="236"/>
      <c r="AW347" s="236"/>
      <c r="AY347" s="125">
        <v>0</v>
      </c>
      <c r="AZ347" s="125">
        <v>0</v>
      </c>
    </row>
    <row r="348" spans="1:68">
      <c r="A348" s="46" t="s">
        <v>35</v>
      </c>
      <c r="B348" s="195" t="s">
        <v>225</v>
      </c>
      <c r="C348" s="208" t="s">
        <v>449</v>
      </c>
      <c r="D348" s="6"/>
      <c r="E348" s="126">
        <v>72</v>
      </c>
      <c r="F348" s="126"/>
      <c r="G348" s="72"/>
      <c r="H348" s="72"/>
      <c r="I348" s="125">
        <f t="shared" si="17"/>
        <v>72</v>
      </c>
      <c r="J348" s="91">
        <v>66</v>
      </c>
      <c r="K348" s="91">
        <f t="shared" si="18"/>
        <v>64</v>
      </c>
      <c r="L348" s="125">
        <f t="shared" si="19"/>
        <v>6</v>
      </c>
      <c r="M348" s="190"/>
      <c r="N348" s="190">
        <v>1</v>
      </c>
      <c r="O348" s="190"/>
      <c r="P348" s="186"/>
      <c r="Q348" s="190"/>
      <c r="R348" s="190">
        <v>1</v>
      </c>
      <c r="S348" s="91"/>
      <c r="T348" s="91"/>
      <c r="U348" s="91"/>
      <c r="V348" s="91"/>
      <c r="W348" s="91"/>
      <c r="X348" s="91">
        <v>1</v>
      </c>
      <c r="Y348" s="91"/>
      <c r="Z348" s="91"/>
      <c r="AA348" s="91"/>
      <c r="AB348" s="91"/>
      <c r="AC348" s="91"/>
      <c r="AD348" s="91"/>
      <c r="AE348" s="91"/>
      <c r="AF348" s="91"/>
      <c r="AG348" s="91"/>
      <c r="AH348" s="91">
        <v>3</v>
      </c>
      <c r="AI348" s="91"/>
      <c r="AJ348" s="91"/>
      <c r="AK348" s="91"/>
      <c r="AL348" s="91"/>
      <c r="AM348" s="91"/>
      <c r="AN348" s="229"/>
      <c r="AO348" s="229"/>
      <c r="AP348" s="229"/>
      <c r="AQ348" s="229"/>
      <c r="AR348" s="229"/>
      <c r="AS348" s="229"/>
      <c r="AT348" s="229">
        <v>1</v>
      </c>
      <c r="AU348" s="229"/>
      <c r="AV348" s="229"/>
      <c r="AW348" s="229"/>
      <c r="AY348" s="125">
        <v>65</v>
      </c>
      <c r="AZ348" s="196">
        <v>1</v>
      </c>
      <c r="BB348" s="242">
        <v>2</v>
      </c>
    </row>
    <row r="349" spans="1:68">
      <c r="A349" s="46" t="s">
        <v>35</v>
      </c>
      <c r="B349" s="195" t="s">
        <v>227</v>
      </c>
      <c r="C349" s="208" t="s">
        <v>449</v>
      </c>
      <c r="D349" s="6"/>
      <c r="E349" s="126">
        <v>100</v>
      </c>
      <c r="F349" s="126"/>
      <c r="G349" s="72"/>
      <c r="H349" s="72"/>
      <c r="I349" s="125">
        <f t="shared" si="17"/>
        <v>100</v>
      </c>
      <c r="J349" s="91">
        <v>94</v>
      </c>
      <c r="K349" s="91">
        <f t="shared" si="18"/>
        <v>92</v>
      </c>
      <c r="L349" s="125">
        <f t="shared" si="19"/>
        <v>6</v>
      </c>
      <c r="M349" s="190"/>
      <c r="N349" s="190"/>
      <c r="O349" s="190"/>
      <c r="P349" s="186"/>
      <c r="Q349" s="190"/>
      <c r="R349" s="190">
        <v>1</v>
      </c>
      <c r="S349" s="91"/>
      <c r="T349" s="91"/>
      <c r="U349" s="91"/>
      <c r="V349" s="91"/>
      <c r="W349" s="91"/>
      <c r="X349" s="91">
        <v>1</v>
      </c>
      <c r="Y349" s="91">
        <v>1</v>
      </c>
      <c r="Z349" s="91"/>
      <c r="AA349" s="91"/>
      <c r="AB349" s="91"/>
      <c r="AC349" s="91"/>
      <c r="AD349" s="91"/>
      <c r="AE349" s="91"/>
      <c r="AF349" s="91">
        <v>1</v>
      </c>
      <c r="AG349" s="91"/>
      <c r="AH349" s="91"/>
      <c r="AI349" s="91"/>
      <c r="AJ349" s="91"/>
      <c r="AK349" s="91"/>
      <c r="AL349" s="91"/>
      <c r="AM349" s="91"/>
      <c r="AN349" s="229"/>
      <c r="AO349" s="229"/>
      <c r="AP349" s="229"/>
      <c r="AQ349" s="229"/>
      <c r="AR349" s="229"/>
      <c r="AS349" s="229"/>
      <c r="AT349" s="229"/>
      <c r="AU349" s="229"/>
      <c r="AV349" s="229"/>
      <c r="AW349" s="229"/>
      <c r="AY349" s="125">
        <v>96</v>
      </c>
      <c r="AZ349" s="196">
        <v>-2</v>
      </c>
      <c r="BB349" s="242">
        <v>1</v>
      </c>
      <c r="BC349" s="243">
        <v>1</v>
      </c>
      <c r="BL349" s="247">
        <v>1</v>
      </c>
      <c r="BM349" s="257">
        <v>1</v>
      </c>
    </row>
    <row r="350" spans="1:68">
      <c r="A350" s="46" t="s">
        <v>35</v>
      </c>
      <c r="B350" s="51" t="s">
        <v>226</v>
      </c>
      <c r="C350" s="208" t="s">
        <v>449</v>
      </c>
      <c r="D350" s="6"/>
      <c r="E350" s="126">
        <v>20</v>
      </c>
      <c r="F350" s="126"/>
      <c r="G350" s="72"/>
      <c r="H350" s="72"/>
      <c r="I350" s="125">
        <f t="shared" si="17"/>
        <v>20</v>
      </c>
      <c r="J350" s="91">
        <v>19</v>
      </c>
      <c r="K350" s="91">
        <f t="shared" si="18"/>
        <v>19</v>
      </c>
      <c r="L350" s="125">
        <f t="shared" si="19"/>
        <v>1</v>
      </c>
      <c r="M350" s="190"/>
      <c r="N350" s="190"/>
      <c r="O350" s="190"/>
      <c r="P350" s="186"/>
      <c r="Q350" s="190"/>
      <c r="R350" s="190"/>
      <c r="S350" s="91"/>
      <c r="T350" s="91"/>
      <c r="U350" s="91"/>
      <c r="V350" s="91"/>
      <c r="W350" s="91"/>
      <c r="X350" s="91"/>
      <c r="Y350" s="91"/>
      <c r="Z350" s="91"/>
      <c r="AA350" s="91">
        <v>1</v>
      </c>
      <c r="AB350" s="91"/>
      <c r="AC350" s="91"/>
      <c r="AD350" s="91"/>
      <c r="AE350" s="91"/>
      <c r="AF350" s="91"/>
      <c r="AG350" s="91"/>
      <c r="AH350" s="91"/>
      <c r="AI350" s="91"/>
      <c r="AJ350" s="91"/>
      <c r="AK350" s="91"/>
      <c r="AL350" s="91"/>
      <c r="AM350" s="91"/>
      <c r="AN350" s="229"/>
      <c r="AO350" s="229"/>
      <c r="AP350" s="229"/>
      <c r="AQ350" s="229"/>
      <c r="AR350" s="229"/>
      <c r="AS350" s="229"/>
      <c r="AT350" s="229"/>
      <c r="AU350" s="229"/>
      <c r="AV350" s="229"/>
      <c r="AW350" s="229"/>
      <c r="AY350" s="125">
        <v>19</v>
      </c>
      <c r="AZ350" s="125">
        <v>0</v>
      </c>
    </row>
    <row r="351" spans="1:68">
      <c r="A351" s="46" t="s">
        <v>35</v>
      </c>
      <c r="B351" s="195" t="s">
        <v>382</v>
      </c>
      <c r="C351" s="208" t="s">
        <v>449</v>
      </c>
      <c r="D351" s="6"/>
      <c r="E351" s="126">
        <v>100</v>
      </c>
      <c r="F351" s="126"/>
      <c r="G351" s="72"/>
      <c r="H351" s="72"/>
      <c r="I351" s="125">
        <f t="shared" si="17"/>
        <v>100</v>
      </c>
      <c r="J351" s="91">
        <v>82</v>
      </c>
      <c r="K351" s="91">
        <f t="shared" si="18"/>
        <v>82</v>
      </c>
      <c r="L351" s="125">
        <v>18</v>
      </c>
      <c r="M351" s="190"/>
      <c r="N351" s="190"/>
      <c r="O351" s="190"/>
      <c r="P351" s="186"/>
      <c r="Q351" s="190"/>
      <c r="R351" s="190"/>
      <c r="S351" s="91"/>
      <c r="T351" s="91"/>
      <c r="U351" s="91"/>
      <c r="V351" s="91"/>
      <c r="W351" s="91"/>
      <c r="X351" s="91"/>
      <c r="Y351" s="91">
        <v>2</v>
      </c>
      <c r="Z351" s="91"/>
      <c r="AA351" s="91"/>
      <c r="AB351" s="91"/>
      <c r="AC351" s="91"/>
      <c r="AD351" s="91"/>
      <c r="AE351" s="91"/>
      <c r="AF351" s="91">
        <v>1</v>
      </c>
      <c r="AG351" s="91"/>
      <c r="AH351" s="91"/>
      <c r="AI351" s="91"/>
      <c r="AJ351" s="91"/>
      <c r="AK351" s="91"/>
      <c r="AL351" s="91"/>
      <c r="AM351" s="91"/>
      <c r="AN351" s="229"/>
      <c r="AO351" s="229"/>
      <c r="AP351" s="229"/>
      <c r="AQ351" s="229"/>
      <c r="AR351" s="229"/>
      <c r="AS351" s="229"/>
      <c r="AT351" s="229"/>
      <c r="AU351" s="229"/>
      <c r="AV351" s="229"/>
      <c r="AW351" s="229"/>
      <c r="AY351" s="125">
        <v>97</v>
      </c>
      <c r="AZ351" s="196">
        <v>-15</v>
      </c>
      <c r="BN351" s="247">
        <v>1</v>
      </c>
    </row>
    <row r="352" spans="1:68">
      <c r="A352" s="46" t="s">
        <v>35</v>
      </c>
      <c r="B352" s="54" t="s">
        <v>65</v>
      </c>
      <c r="C352" s="208" t="s">
        <v>449</v>
      </c>
      <c r="D352" s="6"/>
      <c r="E352" s="126">
        <v>100</v>
      </c>
      <c r="F352" s="126"/>
      <c r="G352" s="72"/>
      <c r="H352" s="72"/>
      <c r="I352" s="125">
        <f t="shared" si="17"/>
        <v>100</v>
      </c>
      <c r="J352" s="91">
        <v>93</v>
      </c>
      <c r="K352" s="91">
        <f t="shared" si="18"/>
        <v>90</v>
      </c>
      <c r="L352" s="125">
        <f t="shared" ref="L352:L378" si="20">I352-J352</f>
        <v>7</v>
      </c>
      <c r="M352" s="190"/>
      <c r="N352" s="190"/>
      <c r="O352" s="190"/>
      <c r="P352" s="186"/>
      <c r="Q352" s="190"/>
      <c r="R352" s="190"/>
      <c r="S352" s="91"/>
      <c r="T352" s="91"/>
      <c r="U352" s="91"/>
      <c r="V352" s="91"/>
      <c r="W352" s="91"/>
      <c r="X352" s="91"/>
      <c r="Y352" s="91">
        <v>2</v>
      </c>
      <c r="Z352" s="91">
        <v>2</v>
      </c>
      <c r="AA352" s="91">
        <v>1</v>
      </c>
      <c r="AB352" s="91"/>
      <c r="AC352" s="91">
        <v>1</v>
      </c>
      <c r="AD352" s="91"/>
      <c r="AE352" s="91"/>
      <c r="AF352" s="91">
        <v>2</v>
      </c>
      <c r="AG352" s="91">
        <v>2</v>
      </c>
      <c r="AH352" s="91"/>
      <c r="AI352" s="91"/>
      <c r="AJ352" s="91"/>
      <c r="AK352" s="91"/>
      <c r="AL352" s="91"/>
      <c r="AM352" s="91"/>
      <c r="AN352" s="229"/>
      <c r="AO352" s="229"/>
      <c r="AP352" s="229">
        <v>1</v>
      </c>
      <c r="AQ352" s="229"/>
      <c r="AR352" s="229">
        <v>2</v>
      </c>
      <c r="AS352" s="229"/>
      <c r="AT352" s="229"/>
      <c r="AU352" s="229"/>
      <c r="AV352" s="229"/>
      <c r="AW352" s="229"/>
      <c r="AY352" s="125">
        <v>87</v>
      </c>
      <c r="AZ352" s="125">
        <v>6</v>
      </c>
      <c r="BB352" s="242">
        <v>1</v>
      </c>
      <c r="BC352" s="243">
        <v>2</v>
      </c>
      <c r="BL352" s="247">
        <v>1</v>
      </c>
      <c r="BM352" s="257">
        <v>1</v>
      </c>
      <c r="BP352" s="249">
        <v>1</v>
      </c>
    </row>
    <row r="353" spans="1:68">
      <c r="A353" s="1" t="s">
        <v>5</v>
      </c>
      <c r="B353" s="54" t="s">
        <v>218</v>
      </c>
      <c r="C353" s="208" t="s">
        <v>449</v>
      </c>
      <c r="D353" s="6"/>
      <c r="E353" s="126"/>
      <c r="F353" s="126"/>
      <c r="G353" s="72">
        <v>6</v>
      </c>
      <c r="H353" s="72"/>
      <c r="I353" s="125">
        <f t="shared" si="17"/>
        <v>6</v>
      </c>
      <c r="J353" s="91">
        <v>6</v>
      </c>
      <c r="K353" s="91">
        <f t="shared" si="18"/>
        <v>6</v>
      </c>
      <c r="L353" s="125">
        <f t="shared" si="20"/>
        <v>0</v>
      </c>
      <c r="M353" s="190"/>
      <c r="N353" s="190"/>
      <c r="O353" s="190"/>
      <c r="P353" s="186"/>
      <c r="Q353" s="190"/>
      <c r="R353" s="190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1"/>
      <c r="AL353" s="91"/>
      <c r="AM353" s="91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Y353" s="125">
        <v>6</v>
      </c>
      <c r="AZ353" s="125">
        <v>0</v>
      </c>
      <c r="BJ353" s="252">
        <v>1</v>
      </c>
    </row>
    <row r="354" spans="1:68">
      <c r="A354" s="1" t="s">
        <v>5</v>
      </c>
      <c r="B354" s="54" t="s">
        <v>221</v>
      </c>
      <c r="C354" s="208" t="s">
        <v>449</v>
      </c>
      <c r="D354" s="6"/>
      <c r="E354" s="126"/>
      <c r="F354" s="126"/>
      <c r="G354" s="72">
        <v>2</v>
      </c>
      <c r="H354" s="72"/>
      <c r="I354" s="125">
        <f t="shared" si="17"/>
        <v>2</v>
      </c>
      <c r="J354" s="91">
        <v>2</v>
      </c>
      <c r="K354" s="91">
        <f t="shared" si="18"/>
        <v>2</v>
      </c>
      <c r="L354" s="125">
        <f t="shared" si="20"/>
        <v>0</v>
      </c>
      <c r="M354" s="190"/>
      <c r="N354" s="190"/>
      <c r="O354" s="190"/>
      <c r="P354" s="186"/>
      <c r="Q354" s="190"/>
      <c r="R354" s="190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91"/>
      <c r="AN354" s="229"/>
      <c r="AO354" s="229"/>
      <c r="AP354" s="229"/>
      <c r="AQ354" s="229"/>
      <c r="AR354" s="229"/>
      <c r="AS354" s="229"/>
      <c r="AT354" s="229"/>
      <c r="AU354" s="229">
        <v>1</v>
      </c>
      <c r="AV354" s="229"/>
      <c r="AW354" s="229"/>
      <c r="AY354" s="125">
        <v>1</v>
      </c>
      <c r="AZ354" s="125">
        <v>1</v>
      </c>
    </row>
    <row r="355" spans="1:68">
      <c r="A355" s="1" t="s">
        <v>5</v>
      </c>
      <c r="B355" s="56" t="s">
        <v>222</v>
      </c>
      <c r="C355" s="214"/>
      <c r="D355" s="6"/>
      <c r="E355" s="126"/>
      <c r="F355" s="126"/>
      <c r="G355" s="72"/>
      <c r="H355" s="72"/>
      <c r="I355" s="125">
        <f t="shared" si="17"/>
        <v>0</v>
      </c>
      <c r="J355" s="79">
        <v>0</v>
      </c>
      <c r="K355" s="91">
        <f t="shared" si="18"/>
        <v>0</v>
      </c>
      <c r="L355" s="125">
        <f t="shared" si="20"/>
        <v>0</v>
      </c>
      <c r="M355" s="190"/>
      <c r="N355" s="190"/>
      <c r="O355" s="190"/>
      <c r="P355" s="186"/>
      <c r="Q355" s="190"/>
      <c r="R355" s="190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232"/>
      <c r="AO355" s="232"/>
      <c r="AP355" s="232"/>
      <c r="AQ355" s="232"/>
      <c r="AR355" s="232"/>
      <c r="AS355" s="232"/>
      <c r="AT355" s="232"/>
      <c r="AU355" s="232"/>
      <c r="AV355" s="232"/>
      <c r="AW355" s="232"/>
      <c r="AY355" s="125">
        <v>0</v>
      </c>
      <c r="AZ355" s="125">
        <v>0</v>
      </c>
    </row>
    <row r="356" spans="1:68">
      <c r="A356" s="1" t="s">
        <v>5</v>
      </c>
      <c r="B356" s="54" t="s">
        <v>223</v>
      </c>
      <c r="C356" s="208" t="s">
        <v>449</v>
      </c>
      <c r="D356" s="6"/>
      <c r="E356" s="126"/>
      <c r="F356" s="126"/>
      <c r="G356" s="72">
        <v>13</v>
      </c>
      <c r="H356" s="72"/>
      <c r="I356" s="125">
        <f t="shared" si="17"/>
        <v>13</v>
      </c>
      <c r="J356" s="91">
        <v>13</v>
      </c>
      <c r="K356" s="91">
        <f t="shared" si="18"/>
        <v>13</v>
      </c>
      <c r="L356" s="125">
        <f t="shared" si="20"/>
        <v>0</v>
      </c>
      <c r="M356" s="190"/>
      <c r="N356" s="190"/>
      <c r="O356" s="190"/>
      <c r="P356" s="186"/>
      <c r="Q356" s="190"/>
      <c r="R356" s="190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91"/>
      <c r="AN356" s="229"/>
      <c r="AO356" s="229"/>
      <c r="AP356" s="229"/>
      <c r="AQ356" s="229"/>
      <c r="AR356" s="229"/>
      <c r="AS356" s="229"/>
      <c r="AT356" s="229"/>
      <c r="AU356" s="229"/>
      <c r="AV356" s="229"/>
      <c r="AW356" s="229"/>
      <c r="AY356" s="125">
        <v>13</v>
      </c>
      <c r="AZ356" s="125">
        <v>0</v>
      </c>
    </row>
    <row r="357" spans="1:68">
      <c r="A357" s="1" t="s">
        <v>5</v>
      </c>
      <c r="B357" s="54" t="s">
        <v>224</v>
      </c>
      <c r="C357" s="208" t="s">
        <v>449</v>
      </c>
      <c r="D357" s="6"/>
      <c r="E357" s="126"/>
      <c r="F357" s="126"/>
      <c r="G357" s="72">
        <v>1</v>
      </c>
      <c r="H357" s="72"/>
      <c r="I357" s="125">
        <f t="shared" si="17"/>
        <v>1</v>
      </c>
      <c r="J357" s="91">
        <v>1</v>
      </c>
      <c r="K357" s="91">
        <f t="shared" si="18"/>
        <v>1</v>
      </c>
      <c r="L357" s="125">
        <f t="shared" si="20"/>
        <v>0</v>
      </c>
      <c r="M357" s="190"/>
      <c r="N357" s="190"/>
      <c r="O357" s="190"/>
      <c r="P357" s="186"/>
      <c r="Q357" s="190"/>
      <c r="R357" s="190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/>
      <c r="AN357" s="229"/>
      <c r="AO357" s="229"/>
      <c r="AP357" s="229"/>
      <c r="AQ357" s="229"/>
      <c r="AR357" s="229"/>
      <c r="AS357" s="229"/>
      <c r="AT357" s="229"/>
      <c r="AU357" s="229"/>
      <c r="AV357" s="229"/>
      <c r="AW357" s="229"/>
      <c r="AY357" s="125">
        <v>1</v>
      </c>
      <c r="AZ357" s="125">
        <v>0</v>
      </c>
    </row>
    <row r="358" spans="1:68">
      <c r="A358" s="130" t="s">
        <v>250</v>
      </c>
      <c r="B358" s="54" t="s">
        <v>228</v>
      </c>
      <c r="C358" s="208" t="s">
        <v>449</v>
      </c>
      <c r="D358" s="6"/>
      <c r="E358" s="126"/>
      <c r="F358" s="126"/>
      <c r="G358" s="72">
        <v>1</v>
      </c>
      <c r="H358" s="72"/>
      <c r="I358" s="125">
        <f t="shared" si="17"/>
        <v>1</v>
      </c>
      <c r="J358" s="91">
        <v>1</v>
      </c>
      <c r="K358" s="91">
        <f t="shared" si="18"/>
        <v>1</v>
      </c>
      <c r="L358" s="125">
        <f t="shared" si="20"/>
        <v>0</v>
      </c>
      <c r="M358" s="190"/>
      <c r="N358" s="190"/>
      <c r="O358" s="190"/>
      <c r="P358" s="186"/>
      <c r="Q358" s="190"/>
      <c r="R358" s="190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91"/>
      <c r="AJ358" s="91"/>
      <c r="AK358" s="91"/>
      <c r="AL358" s="91"/>
      <c r="AM358" s="91"/>
      <c r="AN358" s="229"/>
      <c r="AO358" s="229"/>
      <c r="AP358" s="229"/>
      <c r="AQ358" s="229"/>
      <c r="AR358" s="229"/>
      <c r="AS358" s="229"/>
      <c r="AT358" s="229"/>
      <c r="AU358" s="229"/>
      <c r="AV358" s="229"/>
      <c r="AW358" s="229"/>
      <c r="AY358" s="125">
        <v>1</v>
      </c>
      <c r="AZ358" s="125">
        <v>0</v>
      </c>
    </row>
    <row r="359" spans="1:68">
      <c r="A359" s="130" t="s">
        <v>250</v>
      </c>
      <c r="B359" s="54" t="s">
        <v>229</v>
      </c>
      <c r="C359" s="208" t="s">
        <v>449</v>
      </c>
      <c r="D359" s="6"/>
      <c r="E359" s="126"/>
      <c r="F359" s="126"/>
      <c r="G359" s="72">
        <v>1</v>
      </c>
      <c r="H359" s="72"/>
      <c r="I359" s="125">
        <f t="shared" si="17"/>
        <v>1</v>
      </c>
      <c r="J359" s="91">
        <v>1</v>
      </c>
      <c r="K359" s="91">
        <f t="shared" si="18"/>
        <v>1</v>
      </c>
      <c r="L359" s="125">
        <f t="shared" si="20"/>
        <v>0</v>
      </c>
      <c r="M359" s="190"/>
      <c r="N359" s="190"/>
      <c r="O359" s="190"/>
      <c r="P359" s="186"/>
      <c r="Q359" s="190"/>
      <c r="R359" s="190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91"/>
      <c r="AJ359" s="91"/>
      <c r="AK359" s="91"/>
      <c r="AL359" s="91"/>
      <c r="AM359" s="91"/>
      <c r="AN359" s="229"/>
      <c r="AO359" s="229"/>
      <c r="AP359" s="229"/>
      <c r="AQ359" s="229"/>
      <c r="AR359" s="229"/>
      <c r="AS359" s="229"/>
      <c r="AT359" s="229"/>
      <c r="AU359" s="229"/>
      <c r="AV359" s="229"/>
      <c r="AW359" s="229"/>
      <c r="AY359" s="125">
        <v>1</v>
      </c>
      <c r="AZ359" s="125">
        <v>0</v>
      </c>
      <c r="BL359" s="247">
        <v>1</v>
      </c>
    </row>
    <row r="360" spans="1:68">
      <c r="A360" s="130" t="s">
        <v>250</v>
      </c>
      <c r="B360" s="54" t="s">
        <v>230</v>
      </c>
      <c r="C360" s="208" t="s">
        <v>449</v>
      </c>
      <c r="D360" s="6"/>
      <c r="E360" s="126"/>
      <c r="F360" s="126"/>
      <c r="G360" s="72">
        <v>1</v>
      </c>
      <c r="H360" s="72"/>
      <c r="I360" s="125">
        <f t="shared" si="17"/>
        <v>1</v>
      </c>
      <c r="J360" s="91">
        <v>1</v>
      </c>
      <c r="K360" s="91">
        <f t="shared" si="18"/>
        <v>1</v>
      </c>
      <c r="L360" s="125">
        <f t="shared" si="20"/>
        <v>0</v>
      </c>
      <c r="M360" s="190"/>
      <c r="N360" s="190"/>
      <c r="O360" s="190"/>
      <c r="P360" s="186"/>
      <c r="Q360" s="190"/>
      <c r="R360" s="190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91"/>
      <c r="AN360" s="229"/>
      <c r="AO360" s="229"/>
      <c r="AP360" s="229"/>
      <c r="AQ360" s="229"/>
      <c r="AR360" s="229"/>
      <c r="AS360" s="229"/>
      <c r="AT360" s="229"/>
      <c r="AU360" s="229"/>
      <c r="AV360" s="229"/>
      <c r="AW360" s="229"/>
      <c r="AY360" s="125">
        <v>1</v>
      </c>
      <c r="AZ360" s="125">
        <v>0</v>
      </c>
    </row>
    <row r="361" spans="1:68">
      <c r="A361" s="59"/>
      <c r="B361" s="81" t="s">
        <v>219</v>
      </c>
      <c r="C361" s="213"/>
      <c r="D361" s="151"/>
      <c r="E361" s="153"/>
      <c r="F361" s="153"/>
      <c r="G361" s="105"/>
      <c r="H361" s="105"/>
      <c r="I361" s="125">
        <f t="shared" si="17"/>
        <v>0</v>
      </c>
      <c r="J361" s="105"/>
      <c r="K361" s="91">
        <f t="shared" si="18"/>
        <v>0</v>
      </c>
      <c r="L361" s="125">
        <f t="shared" si="20"/>
        <v>0</v>
      </c>
      <c r="M361" s="190"/>
      <c r="N361" s="190"/>
      <c r="O361" s="190"/>
      <c r="P361" s="186"/>
      <c r="Q361" s="190"/>
      <c r="R361" s="190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235"/>
      <c r="AO361" s="235"/>
      <c r="AP361" s="235"/>
      <c r="AQ361" s="235"/>
      <c r="AR361" s="235"/>
      <c r="AS361" s="235"/>
      <c r="AT361" s="235"/>
      <c r="AU361" s="235"/>
      <c r="AV361" s="235"/>
      <c r="AW361" s="235"/>
      <c r="AY361" s="125">
        <v>0</v>
      </c>
      <c r="AZ361" s="125">
        <v>0</v>
      </c>
    </row>
    <row r="362" spans="1:68" ht="15" customHeight="1">
      <c r="A362" s="1" t="s">
        <v>37</v>
      </c>
      <c r="B362" s="55" t="s">
        <v>233</v>
      </c>
      <c r="C362" s="219" t="s">
        <v>452</v>
      </c>
      <c r="D362" s="6"/>
      <c r="E362" s="126"/>
      <c r="F362" s="127">
        <v>30</v>
      </c>
      <c r="G362" s="72">
        <v>6</v>
      </c>
      <c r="H362" s="72"/>
      <c r="I362" s="125">
        <f t="shared" si="17"/>
        <v>36</v>
      </c>
      <c r="J362" s="91">
        <v>33</v>
      </c>
      <c r="K362" s="91">
        <f t="shared" si="18"/>
        <v>31</v>
      </c>
      <c r="L362" s="125">
        <f t="shared" si="20"/>
        <v>3</v>
      </c>
      <c r="M362" s="190"/>
      <c r="N362" s="190"/>
      <c r="O362" s="190"/>
      <c r="P362" s="186"/>
      <c r="Q362" s="190"/>
      <c r="R362" s="190"/>
      <c r="S362" s="91"/>
      <c r="T362" s="91"/>
      <c r="U362" s="91"/>
      <c r="V362" s="91"/>
      <c r="W362" s="91"/>
      <c r="X362" s="91"/>
      <c r="Y362" s="91"/>
      <c r="Z362" s="91"/>
      <c r="AA362" s="91">
        <v>1</v>
      </c>
      <c r="AB362" s="91"/>
      <c r="AC362" s="91"/>
      <c r="AD362" s="91"/>
      <c r="AE362" s="91">
        <v>1</v>
      </c>
      <c r="AF362" s="91">
        <v>1</v>
      </c>
      <c r="AG362" s="91"/>
      <c r="AH362" s="91"/>
      <c r="AI362" s="91"/>
      <c r="AJ362" s="91"/>
      <c r="AK362" s="91">
        <v>1</v>
      </c>
      <c r="AL362" s="91"/>
      <c r="AM362" s="91"/>
      <c r="AN362" s="229"/>
      <c r="AO362" s="229"/>
      <c r="AP362" s="229"/>
      <c r="AQ362" s="229"/>
      <c r="AR362" s="229"/>
      <c r="AS362" s="229"/>
      <c r="AT362" s="229"/>
      <c r="AU362" s="229"/>
      <c r="AV362" s="229"/>
      <c r="AW362" s="229"/>
      <c r="AY362" s="125">
        <v>32</v>
      </c>
      <c r="AZ362" s="125">
        <v>1</v>
      </c>
      <c r="BB362" s="242">
        <v>1</v>
      </c>
      <c r="BC362" s="243">
        <v>1</v>
      </c>
    </row>
    <row r="363" spans="1:68" ht="14.25" customHeight="1">
      <c r="A363" s="1" t="s">
        <v>231</v>
      </c>
      <c r="B363" s="55" t="s">
        <v>234</v>
      </c>
      <c r="C363" s="219" t="s">
        <v>452</v>
      </c>
      <c r="D363" s="6"/>
      <c r="E363" s="126"/>
      <c r="F363" s="126"/>
      <c r="G363" s="72">
        <v>6</v>
      </c>
      <c r="H363" s="72"/>
      <c r="I363" s="125">
        <f t="shared" si="17"/>
        <v>6</v>
      </c>
      <c r="J363" s="91">
        <v>5</v>
      </c>
      <c r="K363" s="91">
        <f t="shared" si="18"/>
        <v>5</v>
      </c>
      <c r="L363" s="125">
        <f t="shared" si="20"/>
        <v>1</v>
      </c>
      <c r="M363" s="190"/>
      <c r="N363" s="190"/>
      <c r="O363" s="190"/>
      <c r="P363" s="186"/>
      <c r="Q363" s="190"/>
      <c r="R363" s="190"/>
      <c r="S363" s="91"/>
      <c r="T363" s="91"/>
      <c r="U363" s="91"/>
      <c r="V363" s="91"/>
      <c r="W363" s="91"/>
      <c r="X363" s="91"/>
      <c r="Y363" s="91">
        <v>1</v>
      </c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1"/>
      <c r="AL363" s="91"/>
      <c r="AM363" s="91"/>
      <c r="AN363" s="229"/>
      <c r="AO363" s="229"/>
      <c r="AP363" s="229"/>
      <c r="AQ363" s="229"/>
      <c r="AR363" s="229"/>
      <c r="AS363" s="229"/>
      <c r="AT363" s="229"/>
      <c r="AU363" s="229"/>
      <c r="AV363" s="229"/>
      <c r="AW363" s="229"/>
      <c r="AY363" s="125">
        <v>5</v>
      </c>
      <c r="AZ363" s="125">
        <v>0</v>
      </c>
      <c r="BL363" s="247">
        <v>1</v>
      </c>
      <c r="BM363" s="257">
        <v>2</v>
      </c>
      <c r="BP363" s="249">
        <v>1</v>
      </c>
    </row>
    <row r="364" spans="1:68" ht="15" customHeight="1">
      <c r="A364" s="131" t="s">
        <v>251</v>
      </c>
      <c r="B364" s="55" t="s">
        <v>232</v>
      </c>
      <c r="C364" s="219" t="s">
        <v>452</v>
      </c>
      <c r="D364" s="6"/>
      <c r="E364" s="126"/>
      <c r="F364" s="126"/>
      <c r="G364" s="72">
        <v>5</v>
      </c>
      <c r="H364" s="72"/>
      <c r="I364" s="125">
        <f t="shared" si="17"/>
        <v>5</v>
      </c>
      <c r="J364" s="91">
        <v>5</v>
      </c>
      <c r="K364" s="91">
        <f t="shared" si="18"/>
        <v>5</v>
      </c>
      <c r="L364" s="125">
        <f t="shared" si="20"/>
        <v>0</v>
      </c>
      <c r="M364" s="190"/>
      <c r="N364" s="190"/>
      <c r="O364" s="190"/>
      <c r="P364" s="186"/>
      <c r="Q364" s="190"/>
      <c r="R364" s="190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91"/>
      <c r="AJ364" s="91"/>
      <c r="AK364" s="91"/>
      <c r="AL364" s="91"/>
      <c r="AM364" s="91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Y364" s="125">
        <v>5</v>
      </c>
      <c r="AZ364" s="125">
        <v>0</v>
      </c>
    </row>
    <row r="365" spans="1:68">
      <c r="A365" s="59"/>
      <c r="B365" s="113" t="s">
        <v>236</v>
      </c>
      <c r="C365" s="222"/>
      <c r="D365" s="151"/>
      <c r="E365" s="153"/>
      <c r="F365" s="153"/>
      <c r="G365" s="105"/>
      <c r="H365" s="105"/>
      <c r="I365" s="125">
        <f t="shared" si="17"/>
        <v>0</v>
      </c>
      <c r="J365" s="105"/>
      <c r="K365" s="91">
        <f t="shared" si="18"/>
        <v>0</v>
      </c>
      <c r="L365" s="125">
        <f t="shared" si="20"/>
        <v>0</v>
      </c>
      <c r="M365" s="190"/>
      <c r="N365" s="190"/>
      <c r="O365" s="190"/>
      <c r="P365" s="186"/>
      <c r="Q365" s="190"/>
      <c r="R365" s="190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235"/>
      <c r="AO365" s="235"/>
      <c r="AP365" s="235"/>
      <c r="AQ365" s="235"/>
      <c r="AR365" s="235"/>
      <c r="AS365" s="235"/>
      <c r="AT365" s="235"/>
      <c r="AU365" s="235"/>
      <c r="AV365" s="235"/>
      <c r="AW365" s="235"/>
      <c r="AY365" s="125">
        <v>0</v>
      </c>
      <c r="AZ365" s="125">
        <v>0</v>
      </c>
    </row>
    <row r="366" spans="1:68" ht="20.100000000000001" customHeight="1">
      <c r="A366" s="123"/>
      <c r="B366" s="55" t="s">
        <v>521</v>
      </c>
      <c r="C366" s="219" t="s">
        <v>438</v>
      </c>
      <c r="D366" s="6"/>
      <c r="E366" s="126"/>
      <c r="F366" s="126"/>
      <c r="G366" s="72">
        <v>20</v>
      </c>
      <c r="H366" s="72"/>
      <c r="I366" s="125">
        <f t="shared" si="17"/>
        <v>20</v>
      </c>
      <c r="J366" s="91">
        <v>19</v>
      </c>
      <c r="K366" s="91">
        <f t="shared" si="18"/>
        <v>19</v>
      </c>
      <c r="L366" s="125">
        <f t="shared" si="20"/>
        <v>1</v>
      </c>
      <c r="M366" s="190"/>
      <c r="N366" s="190"/>
      <c r="O366" s="190"/>
      <c r="P366" s="186"/>
      <c r="Q366" s="190"/>
      <c r="R366" s="190"/>
      <c r="S366" s="91"/>
      <c r="T366" s="91"/>
      <c r="U366" s="91"/>
      <c r="V366" s="91"/>
      <c r="W366" s="91"/>
      <c r="X366" s="91"/>
      <c r="Y366" s="91">
        <v>1</v>
      </c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/>
      <c r="AM366" s="91"/>
      <c r="AN366" s="229"/>
      <c r="AO366" s="229"/>
      <c r="AP366" s="229">
        <v>1</v>
      </c>
      <c r="AQ366" s="229">
        <v>1</v>
      </c>
      <c r="AR366" s="229">
        <v>1</v>
      </c>
      <c r="AS366" s="229"/>
      <c r="AT366" s="229"/>
      <c r="AU366" s="229"/>
      <c r="AV366" s="229"/>
      <c r="AW366" s="229"/>
      <c r="AY366" s="125">
        <v>16</v>
      </c>
      <c r="AZ366" s="125">
        <v>3</v>
      </c>
    </row>
    <row r="367" spans="1:68" ht="20.100000000000001" customHeight="1">
      <c r="A367" s="123"/>
      <c r="B367" s="200" t="s">
        <v>238</v>
      </c>
      <c r="C367" s="219" t="s">
        <v>438</v>
      </c>
      <c r="D367" s="6"/>
      <c r="E367" s="126"/>
      <c r="F367" s="126"/>
      <c r="G367" s="72">
        <v>100</v>
      </c>
      <c r="H367" s="72"/>
      <c r="I367" s="125">
        <f>SUM(D367:H367)</f>
        <v>100</v>
      </c>
      <c r="J367" s="91">
        <v>88</v>
      </c>
      <c r="K367" s="91">
        <f t="shared" si="18"/>
        <v>74</v>
      </c>
      <c r="L367" s="125">
        <f t="shared" si="20"/>
        <v>12</v>
      </c>
      <c r="M367" s="190"/>
      <c r="N367" s="190"/>
      <c r="O367" s="190"/>
      <c r="P367" s="186">
        <v>1</v>
      </c>
      <c r="Q367" s="190"/>
      <c r="R367" s="190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91">
        <v>10</v>
      </c>
      <c r="AJ367" s="91"/>
      <c r="AK367" s="91"/>
      <c r="AL367" s="91"/>
      <c r="AM367" s="91"/>
      <c r="AN367" s="229"/>
      <c r="AO367" s="229"/>
      <c r="AP367" s="229"/>
      <c r="AQ367" s="229"/>
      <c r="AR367" s="229">
        <v>3</v>
      </c>
      <c r="AS367" s="229"/>
      <c r="AT367" s="229"/>
      <c r="AU367" s="229"/>
      <c r="AV367" s="229"/>
      <c r="AW367" s="229"/>
      <c r="AY367" s="125">
        <v>86</v>
      </c>
      <c r="AZ367" s="196">
        <v>2</v>
      </c>
      <c r="BB367" s="242">
        <v>4</v>
      </c>
      <c r="BC367" s="243">
        <v>10</v>
      </c>
      <c r="BL367" s="247">
        <v>10</v>
      </c>
      <c r="BM367" s="257">
        <v>10</v>
      </c>
      <c r="BP367" s="249">
        <v>8</v>
      </c>
    </row>
    <row r="368" spans="1:68">
      <c r="A368" s="123"/>
      <c r="B368" s="124" t="s">
        <v>240</v>
      </c>
      <c r="C368" s="219" t="s">
        <v>454</v>
      </c>
      <c r="D368" s="6"/>
      <c r="E368" s="126"/>
      <c r="F368" s="126"/>
      <c r="G368" s="72">
        <v>99</v>
      </c>
      <c r="H368" s="72"/>
      <c r="I368" s="125">
        <f t="shared" si="17"/>
        <v>99</v>
      </c>
      <c r="J368" s="91">
        <v>99</v>
      </c>
      <c r="K368" s="91">
        <f t="shared" si="18"/>
        <v>99</v>
      </c>
      <c r="L368" s="125">
        <f t="shared" si="20"/>
        <v>0</v>
      </c>
      <c r="M368" s="190"/>
      <c r="N368" s="190"/>
      <c r="O368" s="190"/>
      <c r="P368" s="186"/>
      <c r="Q368" s="190"/>
      <c r="R368" s="190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91"/>
      <c r="AJ368" s="91"/>
      <c r="AK368" s="91"/>
      <c r="AL368" s="91"/>
      <c r="AM368" s="91"/>
      <c r="AN368" s="229"/>
      <c r="AO368" s="229"/>
      <c r="AP368" s="229"/>
      <c r="AQ368" s="229"/>
      <c r="AR368" s="229"/>
      <c r="AS368" s="229"/>
      <c r="AT368" s="229"/>
      <c r="AU368" s="229"/>
      <c r="AV368" s="229"/>
      <c r="AW368" s="229"/>
      <c r="AY368" s="125">
        <v>99</v>
      </c>
      <c r="AZ368" s="125">
        <v>0</v>
      </c>
    </row>
    <row r="369" spans="1:68" ht="20.100000000000001" customHeight="1">
      <c r="A369" s="123"/>
      <c r="B369" s="124" t="s">
        <v>239</v>
      </c>
      <c r="C369" s="219" t="s">
        <v>438</v>
      </c>
      <c r="D369" s="6"/>
      <c r="E369" s="126"/>
      <c r="F369" s="126"/>
      <c r="G369" s="72">
        <v>3</v>
      </c>
      <c r="H369" s="72"/>
      <c r="I369" s="125">
        <f t="shared" si="17"/>
        <v>3</v>
      </c>
      <c r="J369" s="91">
        <v>2</v>
      </c>
      <c r="K369" s="91">
        <f t="shared" si="18"/>
        <v>2</v>
      </c>
      <c r="L369" s="125">
        <f t="shared" si="20"/>
        <v>1</v>
      </c>
      <c r="M369" s="190"/>
      <c r="N369" s="190"/>
      <c r="O369" s="190"/>
      <c r="P369" s="186"/>
      <c r="Q369" s="190"/>
      <c r="R369" s="190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91"/>
      <c r="AJ369" s="91"/>
      <c r="AK369" s="91"/>
      <c r="AL369" s="91"/>
      <c r="AM369" s="91">
        <v>1</v>
      </c>
      <c r="AN369" s="229"/>
      <c r="AO369" s="229"/>
      <c r="AP369" s="229"/>
      <c r="AQ369" s="229"/>
      <c r="AR369" s="229"/>
      <c r="AS369" s="229"/>
      <c r="AT369" s="229"/>
      <c r="AU369" s="229"/>
      <c r="AV369" s="229"/>
      <c r="AW369" s="229"/>
      <c r="AY369" s="125">
        <v>2</v>
      </c>
      <c r="AZ369" s="125">
        <v>0</v>
      </c>
    </row>
    <row r="370" spans="1:68" ht="20.100000000000001" customHeight="1">
      <c r="A370" s="123"/>
      <c r="B370" s="124" t="s">
        <v>241</v>
      </c>
      <c r="C370" s="219" t="s">
        <v>453</v>
      </c>
      <c r="D370" s="6"/>
      <c r="E370" s="126"/>
      <c r="F370" s="126"/>
      <c r="G370" s="156">
        <v>160</v>
      </c>
      <c r="H370" s="72"/>
      <c r="I370" s="125">
        <f t="shared" si="17"/>
        <v>160</v>
      </c>
      <c r="J370" s="91">
        <v>160</v>
      </c>
      <c r="K370" s="91">
        <f t="shared" si="18"/>
        <v>110</v>
      </c>
      <c r="L370" s="125">
        <f t="shared" si="20"/>
        <v>0</v>
      </c>
      <c r="M370" s="190"/>
      <c r="N370" s="190"/>
      <c r="O370" s="190"/>
      <c r="P370" s="186"/>
      <c r="Q370" s="190"/>
      <c r="R370" s="190"/>
      <c r="S370" s="91"/>
      <c r="T370" s="91"/>
      <c r="U370" s="91"/>
      <c r="V370" s="91"/>
      <c r="W370" s="91"/>
      <c r="X370" s="91"/>
      <c r="Y370" s="91"/>
      <c r="Z370" s="91">
        <v>160</v>
      </c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229"/>
      <c r="AO370" s="229"/>
      <c r="AP370" s="229">
        <v>10</v>
      </c>
      <c r="AQ370" s="229"/>
      <c r="AR370" s="229"/>
      <c r="AS370" s="229"/>
      <c r="AT370" s="229"/>
      <c r="AU370" s="229"/>
      <c r="AV370" s="229"/>
      <c r="AW370" s="229"/>
      <c r="AY370" s="125">
        <v>-10</v>
      </c>
      <c r="AZ370" s="196">
        <v>170</v>
      </c>
      <c r="BC370" s="243">
        <v>50</v>
      </c>
    </row>
    <row r="371" spans="1:68">
      <c r="A371" s="1" t="s">
        <v>5</v>
      </c>
      <c r="B371" s="56" t="s">
        <v>80</v>
      </c>
      <c r="C371" s="214"/>
      <c r="D371" s="6"/>
      <c r="E371" s="126"/>
      <c r="F371" s="126"/>
      <c r="G371" s="72"/>
      <c r="H371" s="72"/>
      <c r="I371" s="125">
        <f t="shared" si="17"/>
        <v>0</v>
      </c>
      <c r="J371" s="72"/>
      <c r="K371" s="91">
        <f t="shared" si="18"/>
        <v>0</v>
      </c>
      <c r="L371" s="125">
        <f t="shared" si="20"/>
        <v>0</v>
      </c>
      <c r="M371" s="190"/>
      <c r="N371" s="190"/>
      <c r="O371" s="190"/>
      <c r="P371" s="186"/>
      <c r="Q371" s="190"/>
      <c r="R371" s="190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240"/>
      <c r="AO371" s="240"/>
      <c r="AP371" s="240"/>
      <c r="AQ371" s="240"/>
      <c r="AR371" s="240"/>
      <c r="AS371" s="240"/>
      <c r="AT371" s="240"/>
      <c r="AU371" s="240"/>
      <c r="AV371" s="240"/>
      <c r="AW371" s="240"/>
      <c r="AY371" s="125">
        <v>0</v>
      </c>
      <c r="AZ371" s="125">
        <v>0</v>
      </c>
    </row>
    <row r="372" spans="1:68">
      <c r="A372" s="1" t="s">
        <v>5</v>
      </c>
      <c r="B372" s="56" t="s">
        <v>77</v>
      </c>
      <c r="C372" s="214"/>
      <c r="D372" s="6"/>
      <c r="E372" s="126"/>
      <c r="F372" s="126"/>
      <c r="G372" s="72"/>
      <c r="H372" s="72"/>
      <c r="I372" s="125">
        <f t="shared" si="17"/>
        <v>0</v>
      </c>
      <c r="J372" s="72"/>
      <c r="K372" s="91">
        <f t="shared" si="18"/>
        <v>0</v>
      </c>
      <c r="L372" s="125">
        <f t="shared" si="20"/>
        <v>0</v>
      </c>
      <c r="M372" s="190"/>
      <c r="N372" s="190"/>
      <c r="O372" s="190"/>
      <c r="P372" s="186"/>
      <c r="Q372" s="190"/>
      <c r="R372" s="190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240"/>
      <c r="AO372" s="240"/>
      <c r="AP372" s="240"/>
      <c r="AQ372" s="240"/>
      <c r="AR372" s="240"/>
      <c r="AS372" s="240"/>
      <c r="AT372" s="240"/>
      <c r="AU372" s="240"/>
      <c r="AV372" s="240"/>
      <c r="AW372" s="240"/>
      <c r="AY372" s="125">
        <v>0</v>
      </c>
      <c r="AZ372" s="125">
        <v>0</v>
      </c>
    </row>
    <row r="373" spans="1:68">
      <c r="A373" s="1" t="s">
        <v>5</v>
      </c>
      <c r="B373" s="56" t="s">
        <v>217</v>
      </c>
      <c r="C373" s="214"/>
      <c r="D373" s="6"/>
      <c r="E373" s="126"/>
      <c r="F373" s="126"/>
      <c r="G373" s="72"/>
      <c r="H373" s="72"/>
      <c r="I373" s="125">
        <f t="shared" si="17"/>
        <v>0</v>
      </c>
      <c r="J373" s="72"/>
      <c r="K373" s="91">
        <f t="shared" si="18"/>
        <v>0</v>
      </c>
      <c r="L373" s="125">
        <f t="shared" si="20"/>
        <v>0</v>
      </c>
      <c r="M373" s="190"/>
      <c r="N373" s="190"/>
      <c r="O373" s="190"/>
      <c r="P373" s="186"/>
      <c r="Q373" s="190"/>
      <c r="R373" s="190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240"/>
      <c r="AO373" s="240"/>
      <c r="AP373" s="240"/>
      <c r="AQ373" s="240"/>
      <c r="AR373" s="240"/>
      <c r="AS373" s="240"/>
      <c r="AT373" s="240"/>
      <c r="AU373" s="240"/>
      <c r="AV373" s="240"/>
      <c r="AW373" s="240"/>
      <c r="AY373" s="125">
        <v>0</v>
      </c>
      <c r="AZ373" s="125">
        <v>0</v>
      </c>
    </row>
    <row r="374" spans="1:68">
      <c r="A374" s="3"/>
      <c r="B374" s="92" t="s">
        <v>17</v>
      </c>
      <c r="C374" s="208"/>
      <c r="D374" s="6"/>
      <c r="E374" s="126"/>
      <c r="F374" s="126"/>
      <c r="G374" s="72"/>
      <c r="H374" s="72"/>
      <c r="I374" s="125">
        <f t="shared" si="17"/>
        <v>0</v>
      </c>
      <c r="J374" s="72"/>
      <c r="K374" s="91">
        <f t="shared" si="18"/>
        <v>-50</v>
      </c>
      <c r="L374" s="125">
        <f t="shared" si="20"/>
        <v>0</v>
      </c>
      <c r="M374" s="190"/>
      <c r="N374" s="190"/>
      <c r="O374" s="190"/>
      <c r="P374" s="186"/>
      <c r="Q374" s="190"/>
      <c r="R374" s="190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>
        <v>100</v>
      </c>
      <c r="AG374" s="72"/>
      <c r="AH374" s="72"/>
      <c r="AI374" s="72"/>
      <c r="AJ374" s="72"/>
      <c r="AK374" s="72"/>
      <c r="AL374" s="72"/>
      <c r="AM374" s="72"/>
      <c r="AN374" s="240"/>
      <c r="AO374" s="240"/>
      <c r="AP374" s="240"/>
      <c r="AQ374" s="240"/>
      <c r="AR374" s="240"/>
      <c r="AS374" s="240"/>
      <c r="AT374" s="240"/>
      <c r="AU374" s="240"/>
      <c r="AV374" s="240"/>
      <c r="AW374" s="240"/>
      <c r="AY374" s="125">
        <v>-100</v>
      </c>
      <c r="AZ374" s="125">
        <v>100</v>
      </c>
      <c r="BC374" s="243">
        <v>50</v>
      </c>
    </row>
    <row r="375" spans="1:68">
      <c r="A375" s="3"/>
      <c r="B375" s="54" t="s">
        <v>20</v>
      </c>
      <c r="C375" s="208" t="s">
        <v>449</v>
      </c>
      <c r="D375" s="6"/>
      <c r="E375" s="126"/>
      <c r="F375" s="126"/>
      <c r="G375" s="72"/>
      <c r="H375" s="72"/>
      <c r="I375" s="125">
        <f t="shared" si="17"/>
        <v>0</v>
      </c>
      <c r="J375" s="91">
        <v>200</v>
      </c>
      <c r="K375" s="91">
        <f t="shared" si="18"/>
        <v>-170</v>
      </c>
      <c r="L375" s="125">
        <f t="shared" si="20"/>
        <v>-200</v>
      </c>
      <c r="M375" s="190"/>
      <c r="N375" s="190"/>
      <c r="O375" s="190"/>
      <c r="P375" s="186"/>
      <c r="Q375" s="190"/>
      <c r="R375" s="190"/>
      <c r="S375" s="91"/>
      <c r="T375" s="91"/>
      <c r="U375" s="91"/>
      <c r="V375" s="91"/>
      <c r="W375" s="91"/>
      <c r="X375" s="91"/>
      <c r="Y375" s="91">
        <v>300</v>
      </c>
      <c r="Z375" s="91"/>
      <c r="AA375" s="91"/>
      <c r="AB375" s="91"/>
      <c r="AC375" s="91"/>
      <c r="AD375" s="91"/>
      <c r="AE375" s="91">
        <v>150</v>
      </c>
      <c r="AF375" s="91">
        <v>150</v>
      </c>
      <c r="AG375" s="91">
        <v>50</v>
      </c>
      <c r="AH375" s="91"/>
      <c r="AI375" s="91">
        <v>100</v>
      </c>
      <c r="AJ375" s="91"/>
      <c r="AK375" s="91"/>
      <c r="AL375" s="91"/>
      <c r="AM375" s="91"/>
      <c r="AN375" s="229"/>
      <c r="AO375" s="229"/>
      <c r="AP375" s="229">
        <v>100</v>
      </c>
      <c r="AQ375" s="229"/>
      <c r="AR375" s="229">
        <v>100</v>
      </c>
      <c r="AS375" s="229"/>
      <c r="AT375" s="229"/>
      <c r="AU375" s="229"/>
      <c r="AV375" s="229">
        <v>15</v>
      </c>
      <c r="AW375" s="229"/>
      <c r="AY375" s="125">
        <v>-965</v>
      </c>
      <c r="AZ375" s="125">
        <v>1165</v>
      </c>
      <c r="BB375" s="242">
        <v>250</v>
      </c>
      <c r="BC375" s="243">
        <v>120</v>
      </c>
      <c r="BL375" s="247">
        <v>200</v>
      </c>
      <c r="BM375" s="257">
        <v>55</v>
      </c>
      <c r="BP375" s="249">
        <v>26</v>
      </c>
    </row>
    <row r="376" spans="1:68">
      <c r="A376" s="3"/>
      <c r="B376" s="54" t="s">
        <v>21</v>
      </c>
      <c r="C376" s="208" t="s">
        <v>449</v>
      </c>
      <c r="D376" s="6"/>
      <c r="E376" s="126"/>
      <c r="F376" s="126"/>
      <c r="G376" s="72"/>
      <c r="H376" s="72"/>
      <c r="I376" s="125">
        <f t="shared" si="17"/>
        <v>0</v>
      </c>
      <c r="J376" s="91">
        <v>400</v>
      </c>
      <c r="K376" s="91">
        <f t="shared" si="18"/>
        <v>350</v>
      </c>
      <c r="L376" s="125">
        <f t="shared" si="20"/>
        <v>-400</v>
      </c>
      <c r="M376" s="190"/>
      <c r="N376" s="190"/>
      <c r="O376" s="190"/>
      <c r="P376" s="186"/>
      <c r="Q376" s="190"/>
      <c r="R376" s="190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>
        <v>100</v>
      </c>
      <c r="AG376" s="91"/>
      <c r="AH376" s="91"/>
      <c r="AI376" s="91"/>
      <c r="AJ376" s="91"/>
      <c r="AK376" s="91"/>
      <c r="AL376" s="91"/>
      <c r="AM376" s="91"/>
      <c r="AN376" s="229"/>
      <c r="AO376" s="229"/>
      <c r="AP376" s="229"/>
      <c r="AQ376" s="229"/>
      <c r="AR376" s="229"/>
      <c r="AS376" s="229"/>
      <c r="AT376" s="229"/>
      <c r="AU376" s="229"/>
      <c r="AV376" s="229"/>
      <c r="AW376" s="229">
        <v>100</v>
      </c>
      <c r="AY376" s="125">
        <v>-200</v>
      </c>
      <c r="AZ376" s="125">
        <v>600</v>
      </c>
      <c r="BC376" s="243">
        <v>50</v>
      </c>
      <c r="BL376" s="247">
        <v>100</v>
      </c>
      <c r="BM376" s="257">
        <v>10</v>
      </c>
      <c r="BO376" s="249">
        <v>20</v>
      </c>
      <c r="BP376" s="249">
        <v>10</v>
      </c>
    </row>
    <row r="377" spans="1:68">
      <c r="A377" s="3"/>
      <c r="B377" s="54" t="s">
        <v>19</v>
      </c>
      <c r="C377" s="254"/>
      <c r="D377" s="6"/>
      <c r="E377" s="126"/>
      <c r="F377" s="126"/>
      <c r="G377" s="72"/>
      <c r="H377" s="72"/>
      <c r="I377" s="125">
        <f t="shared" si="17"/>
        <v>0</v>
      </c>
      <c r="J377" s="72"/>
      <c r="K377" s="91">
        <f t="shared" si="18"/>
        <v>0</v>
      </c>
      <c r="L377" s="125">
        <f t="shared" si="20"/>
        <v>0</v>
      </c>
      <c r="M377" s="190"/>
      <c r="N377" s="190"/>
      <c r="O377" s="190"/>
      <c r="P377" s="186"/>
      <c r="Q377" s="190"/>
      <c r="R377" s="190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240"/>
      <c r="AO377" s="240"/>
      <c r="AP377" s="240"/>
      <c r="AQ377" s="240"/>
      <c r="AR377" s="240"/>
      <c r="AS377" s="240"/>
      <c r="AT377" s="240"/>
      <c r="AU377" s="240"/>
      <c r="AV377" s="240"/>
      <c r="AW377" s="240"/>
      <c r="AY377" s="125">
        <v>0</v>
      </c>
      <c r="AZ377" s="125">
        <v>0</v>
      </c>
      <c r="BL377" s="247">
        <v>100</v>
      </c>
    </row>
    <row r="378" spans="1:68" ht="15.75" thickBot="1">
      <c r="A378" s="4"/>
      <c r="B378" s="112" t="s">
        <v>18</v>
      </c>
      <c r="C378" s="223"/>
      <c r="D378" s="7"/>
      <c r="E378" s="145"/>
      <c r="F378" s="145"/>
      <c r="G378" s="97"/>
      <c r="H378" s="97"/>
      <c r="I378" s="125">
        <f t="shared" si="17"/>
        <v>0</v>
      </c>
      <c r="J378" s="97"/>
      <c r="K378" s="91">
        <f t="shared" si="18"/>
        <v>0</v>
      </c>
      <c r="L378" s="125">
        <f t="shared" si="20"/>
        <v>0</v>
      </c>
      <c r="M378" s="192"/>
      <c r="N378" s="192"/>
      <c r="O378" s="192"/>
      <c r="P378" s="188"/>
      <c r="Q378" s="192"/>
      <c r="R378" s="192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  <c r="AL378" s="97"/>
      <c r="AM378" s="97"/>
      <c r="AN378" s="241"/>
      <c r="AO378" s="241"/>
      <c r="AP378" s="241"/>
      <c r="AQ378" s="241"/>
      <c r="AR378" s="241"/>
      <c r="AS378" s="241"/>
      <c r="AT378" s="241"/>
      <c r="AU378" s="241"/>
      <c r="AV378" s="241"/>
      <c r="AW378" s="241"/>
      <c r="AY378" s="125">
        <v>0</v>
      </c>
      <c r="AZ378" s="125">
        <v>0</v>
      </c>
    </row>
    <row r="379" spans="1:68">
      <c r="M379" s="183"/>
      <c r="N379" s="183"/>
      <c r="O379" s="183"/>
      <c r="P379" s="185"/>
      <c r="Q379" s="183"/>
      <c r="R379" s="183"/>
    </row>
    <row r="380" spans="1:68">
      <c r="M380" s="183"/>
      <c r="N380" s="183"/>
      <c r="O380" s="183"/>
      <c r="P380" s="185"/>
      <c r="Q380" s="183"/>
      <c r="R380" s="183"/>
    </row>
    <row r="381" spans="1:68">
      <c r="M381" s="183"/>
      <c r="N381" s="183"/>
      <c r="O381" s="183"/>
      <c r="P381" s="185"/>
      <c r="Q381" s="183"/>
      <c r="R381" s="183"/>
    </row>
    <row r="382" spans="1:68">
      <c r="M382" s="183"/>
      <c r="N382" s="183"/>
      <c r="O382" s="183"/>
      <c r="P382" s="185"/>
      <c r="Q382" s="183"/>
      <c r="R382" s="183"/>
    </row>
    <row r="383" spans="1:68">
      <c r="M383" s="183"/>
      <c r="N383" s="183"/>
      <c r="O383" s="183"/>
      <c r="P383" s="185"/>
      <c r="Q383" s="183"/>
      <c r="R383" s="183"/>
    </row>
    <row r="384" spans="1:68">
      <c r="M384" s="183"/>
      <c r="N384" s="183"/>
      <c r="O384" s="183"/>
      <c r="P384" s="185"/>
      <c r="Q384" s="183"/>
      <c r="R384" s="183"/>
    </row>
    <row r="385" spans="3:18">
      <c r="M385" s="183"/>
      <c r="N385" s="183"/>
      <c r="O385" s="183"/>
      <c r="P385" s="185"/>
      <c r="Q385" s="183"/>
      <c r="R385" s="183"/>
    </row>
    <row r="386" spans="3:18">
      <c r="M386" s="183"/>
      <c r="N386" s="183"/>
      <c r="O386" s="183"/>
      <c r="P386" s="185"/>
      <c r="Q386" s="183"/>
      <c r="R386" s="183"/>
    </row>
    <row r="387" spans="3:18">
      <c r="M387" s="183"/>
      <c r="N387" s="183"/>
      <c r="O387" s="183"/>
      <c r="P387" s="185"/>
      <c r="Q387" s="183"/>
      <c r="R387" s="183"/>
    </row>
    <row r="388" spans="3:18">
      <c r="M388" s="183"/>
      <c r="N388" s="183"/>
      <c r="O388" s="183"/>
      <c r="P388" s="185"/>
      <c r="Q388" s="183"/>
      <c r="R388" s="183"/>
    </row>
    <row r="389" spans="3:18" ht="12.75">
      <c r="C389"/>
      <c r="E389" s="128"/>
      <c r="F389" s="128"/>
      <c r="G389"/>
      <c r="H389" s="128"/>
      <c r="I389"/>
      <c r="J389"/>
      <c r="L389"/>
      <c r="M389" s="183"/>
      <c r="N389" s="183"/>
      <c r="O389" s="183"/>
      <c r="P389" s="185"/>
      <c r="Q389" s="183"/>
      <c r="R389" s="183"/>
    </row>
    <row r="390" spans="3:18" ht="12.75">
      <c r="C390"/>
      <c r="E390" s="128"/>
      <c r="F390" s="128"/>
      <c r="G390"/>
      <c r="H390" s="128"/>
      <c r="I390"/>
      <c r="J390"/>
      <c r="L390"/>
      <c r="M390" s="183"/>
      <c r="N390" s="183"/>
      <c r="O390" s="183"/>
      <c r="P390" s="185"/>
      <c r="Q390" s="183"/>
      <c r="R390" s="183"/>
    </row>
    <row r="391" spans="3:18" ht="12.75">
      <c r="C391"/>
      <c r="E391" s="128"/>
      <c r="F391" s="128"/>
      <c r="G391"/>
      <c r="H391" s="128"/>
      <c r="I391"/>
      <c r="J391"/>
      <c r="L391"/>
      <c r="M391" s="183"/>
      <c r="N391" s="183"/>
      <c r="O391" s="183"/>
      <c r="P391" s="185"/>
      <c r="Q391" s="183"/>
      <c r="R391" s="183"/>
    </row>
    <row r="392" spans="3:18" ht="12.75">
      <c r="C392"/>
      <c r="E392" s="128"/>
      <c r="F392" s="128"/>
      <c r="G392"/>
      <c r="H392" s="128"/>
      <c r="I392"/>
      <c r="J392"/>
      <c r="L392"/>
      <c r="M392" s="183"/>
      <c r="N392" s="183"/>
      <c r="O392" s="183"/>
      <c r="P392" s="185"/>
      <c r="Q392" s="183"/>
      <c r="R392" s="183"/>
    </row>
    <row r="393" spans="3:18" ht="12.75">
      <c r="C393"/>
      <c r="E393" s="128"/>
      <c r="F393" s="128"/>
      <c r="G393"/>
      <c r="H393" s="128"/>
      <c r="I393"/>
      <c r="J393"/>
      <c r="L393"/>
      <c r="M393" s="183"/>
      <c r="N393" s="183"/>
      <c r="O393" s="183"/>
      <c r="P393" s="185"/>
      <c r="Q393" s="183"/>
      <c r="R393" s="183"/>
    </row>
    <row r="394" spans="3:18" ht="12.75">
      <c r="C394"/>
      <c r="E394" s="128"/>
      <c r="F394" s="128"/>
      <c r="G394"/>
      <c r="H394" s="128"/>
      <c r="I394"/>
      <c r="J394"/>
      <c r="L394"/>
      <c r="M394" s="183"/>
      <c r="N394" s="183"/>
      <c r="O394" s="183"/>
      <c r="P394" s="185"/>
      <c r="Q394" s="183"/>
      <c r="R394" s="183"/>
    </row>
    <row r="395" spans="3:18" ht="12.75">
      <c r="C395"/>
      <c r="E395" s="128"/>
      <c r="F395" s="128"/>
      <c r="G395"/>
      <c r="H395" s="128"/>
      <c r="I395"/>
      <c r="J395"/>
      <c r="L395"/>
      <c r="M395" s="183"/>
      <c r="N395" s="183"/>
      <c r="O395" s="183"/>
      <c r="P395" s="185"/>
      <c r="Q395" s="183"/>
      <c r="R395" s="183"/>
    </row>
    <row r="396" spans="3:18" ht="12.75">
      <c r="C396"/>
      <c r="E396" s="128"/>
      <c r="F396" s="128"/>
      <c r="G396"/>
      <c r="H396" s="128"/>
      <c r="I396"/>
      <c r="J396"/>
      <c r="L396"/>
      <c r="M396" s="183"/>
      <c r="N396" s="183"/>
      <c r="O396" s="183"/>
      <c r="P396" s="185"/>
      <c r="Q396" s="183"/>
      <c r="R396" s="183"/>
    </row>
    <row r="397" spans="3:18" ht="12.75">
      <c r="C397"/>
      <c r="E397" s="128"/>
      <c r="F397" s="128"/>
      <c r="G397"/>
      <c r="H397" s="128"/>
      <c r="I397"/>
      <c r="J397"/>
      <c r="L397"/>
      <c r="M397" s="183"/>
      <c r="N397" s="183"/>
      <c r="O397" s="183"/>
      <c r="P397" s="185"/>
      <c r="Q397" s="183"/>
      <c r="R397" s="183"/>
    </row>
    <row r="398" spans="3:18" ht="12.75">
      <c r="C398"/>
      <c r="E398" s="128"/>
      <c r="F398" s="128"/>
      <c r="G398"/>
      <c r="H398" s="128"/>
      <c r="I398"/>
      <c r="J398"/>
      <c r="L398"/>
      <c r="M398" s="183"/>
      <c r="N398" s="183"/>
      <c r="O398" s="183"/>
      <c r="P398" s="185"/>
      <c r="Q398" s="183"/>
      <c r="R398" s="183"/>
    </row>
    <row r="399" spans="3:18" ht="12.75">
      <c r="C399"/>
      <c r="E399" s="128"/>
      <c r="F399" s="128"/>
      <c r="G399"/>
      <c r="H399" s="128"/>
      <c r="I399"/>
      <c r="J399"/>
      <c r="L399"/>
      <c r="M399" s="183"/>
      <c r="N399" s="183"/>
      <c r="O399" s="183"/>
      <c r="P399" s="185"/>
      <c r="Q399" s="183"/>
      <c r="R399" s="183"/>
    </row>
    <row r="400" spans="3:18" ht="12.75">
      <c r="C400"/>
      <c r="E400" s="128"/>
      <c r="F400" s="128"/>
      <c r="G400"/>
      <c r="H400" s="128"/>
      <c r="I400"/>
      <c r="J400"/>
      <c r="L400"/>
      <c r="M400" s="183"/>
      <c r="N400" s="183"/>
      <c r="O400" s="183"/>
      <c r="P400" s="185"/>
      <c r="Q400" s="183"/>
      <c r="R400" s="183"/>
    </row>
    <row r="401" spans="3:52" ht="12.75">
      <c r="C401"/>
      <c r="E401" s="128"/>
      <c r="F401" s="128"/>
      <c r="G401"/>
      <c r="H401" s="128"/>
      <c r="I401"/>
      <c r="J401"/>
      <c r="L401"/>
      <c r="M401" s="183"/>
      <c r="N401" s="183"/>
      <c r="O401" s="183"/>
      <c r="P401" s="185"/>
      <c r="Q401" s="183"/>
      <c r="R401" s="183"/>
    </row>
    <row r="402" spans="3:52" ht="12.75">
      <c r="C402"/>
      <c r="E402" s="128"/>
      <c r="F402" s="128"/>
      <c r="G402"/>
      <c r="H402" s="128"/>
      <c r="I402"/>
      <c r="J402"/>
      <c r="L402"/>
      <c r="M402" s="183"/>
      <c r="N402" s="183"/>
      <c r="O402" s="183"/>
      <c r="P402" s="185"/>
      <c r="Q402" s="183"/>
      <c r="R402" s="183"/>
    </row>
    <row r="403" spans="3:52" ht="12.75">
      <c r="C403"/>
      <c r="E403" s="128"/>
      <c r="F403" s="128"/>
      <c r="G403"/>
      <c r="H403" s="128"/>
      <c r="I403"/>
      <c r="J403"/>
      <c r="L403"/>
      <c r="M403" s="183"/>
      <c r="N403" s="183"/>
      <c r="O403" s="183"/>
      <c r="P403" s="185"/>
      <c r="Q403" s="183"/>
      <c r="R403" s="183"/>
    </row>
    <row r="404" spans="3:52" ht="12.75">
      <c r="C404"/>
      <c r="E404" s="128"/>
      <c r="F404" s="128"/>
      <c r="G404"/>
      <c r="H404" s="128"/>
      <c r="I404"/>
      <c r="J404"/>
      <c r="L404"/>
      <c r="M404" s="183"/>
      <c r="N404" s="183"/>
      <c r="O404" s="183"/>
      <c r="P404" s="185"/>
      <c r="Q404" s="183"/>
      <c r="R404" s="183"/>
    </row>
    <row r="405" spans="3:52" ht="12.75">
      <c r="C405"/>
      <c r="E405" s="128"/>
      <c r="F405" s="128"/>
      <c r="G405"/>
      <c r="H405" s="128"/>
      <c r="I405"/>
      <c r="J405"/>
      <c r="L405"/>
      <c r="M405" s="183"/>
      <c r="N405" s="183"/>
      <c r="O405" s="183"/>
      <c r="P405" s="185"/>
      <c r="Q405" s="183"/>
      <c r="R405" s="183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 s="203"/>
      <c r="AO405" s="203"/>
      <c r="AP405" s="203"/>
      <c r="AQ405" s="203"/>
      <c r="AR405" s="203"/>
      <c r="AS405" s="203"/>
      <c r="AT405" s="203"/>
      <c r="AU405" s="203"/>
      <c r="AW405" s="203"/>
      <c r="AY405"/>
      <c r="AZ405"/>
    </row>
    <row r="406" spans="3:52" ht="12.75">
      <c r="C406"/>
      <c r="E406" s="128"/>
      <c r="F406" s="128"/>
      <c r="G406"/>
      <c r="H406" s="128"/>
      <c r="I406"/>
      <c r="J406"/>
      <c r="L406"/>
      <c r="M406" s="183"/>
      <c r="N406" s="183"/>
      <c r="O406" s="183"/>
      <c r="P406" s="185"/>
      <c r="Q406" s="183"/>
      <c r="R406" s="183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 s="203"/>
      <c r="AO406" s="203"/>
      <c r="AP406" s="203"/>
      <c r="AQ406" s="203"/>
      <c r="AR406" s="203"/>
      <c r="AS406" s="203"/>
      <c r="AT406" s="203"/>
      <c r="AU406" s="203"/>
      <c r="AW406" s="203"/>
      <c r="AY406"/>
      <c r="AZ406"/>
    </row>
    <row r="407" spans="3:52" ht="12.75">
      <c r="C407"/>
      <c r="E407" s="128"/>
      <c r="F407" s="128"/>
      <c r="G407"/>
      <c r="H407" s="128"/>
      <c r="I407"/>
      <c r="J407"/>
      <c r="L407"/>
      <c r="M407" s="183"/>
      <c r="N407" s="183"/>
      <c r="O407" s="183"/>
      <c r="P407" s="185"/>
      <c r="Q407" s="183"/>
      <c r="R407" s="183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 s="203"/>
      <c r="AO407" s="203"/>
      <c r="AP407" s="203"/>
      <c r="AQ407" s="203"/>
      <c r="AR407" s="203"/>
      <c r="AS407" s="203"/>
      <c r="AT407" s="203"/>
      <c r="AU407" s="203"/>
      <c r="AW407" s="203"/>
      <c r="AY407"/>
      <c r="AZ407"/>
    </row>
    <row r="408" spans="3:52" ht="12.75">
      <c r="C408"/>
      <c r="E408" s="128"/>
      <c r="F408" s="128"/>
      <c r="G408"/>
      <c r="H408" s="128"/>
      <c r="I408"/>
      <c r="J408"/>
      <c r="L408"/>
      <c r="M408" s="183"/>
      <c r="N408" s="183"/>
      <c r="O408" s="183"/>
      <c r="P408" s="185"/>
      <c r="Q408" s="183"/>
      <c r="R408" s="183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 s="203"/>
      <c r="AO408" s="203"/>
      <c r="AP408" s="203"/>
      <c r="AQ408" s="203"/>
      <c r="AR408" s="203"/>
      <c r="AS408" s="203"/>
      <c r="AT408" s="203"/>
      <c r="AU408" s="203"/>
      <c r="AW408" s="203"/>
      <c r="AY408"/>
      <c r="AZ408"/>
    </row>
    <row r="409" spans="3:52" ht="12.75">
      <c r="C409"/>
      <c r="E409" s="128"/>
      <c r="F409" s="128"/>
      <c r="G409"/>
      <c r="H409" s="128"/>
      <c r="I409"/>
      <c r="J409"/>
      <c r="L409"/>
      <c r="M409" s="183"/>
      <c r="N409" s="183"/>
      <c r="O409" s="183"/>
      <c r="P409" s="185"/>
      <c r="Q409" s="183"/>
      <c r="R409" s="183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 s="203"/>
      <c r="AO409" s="203"/>
      <c r="AP409" s="203"/>
      <c r="AQ409" s="203"/>
      <c r="AR409" s="203"/>
      <c r="AS409" s="203"/>
      <c r="AT409" s="203"/>
      <c r="AU409" s="203"/>
      <c r="AW409" s="203"/>
      <c r="AY409"/>
      <c r="AZ409"/>
    </row>
    <row r="410" spans="3:52" ht="12.75">
      <c r="C410"/>
      <c r="E410" s="128"/>
      <c r="F410" s="128"/>
      <c r="G410"/>
      <c r="H410" s="128"/>
      <c r="I410"/>
      <c r="J410"/>
      <c r="L410"/>
      <c r="M410" s="183"/>
      <c r="N410" s="183"/>
      <c r="O410" s="183"/>
      <c r="P410" s="185"/>
      <c r="Q410" s="183"/>
      <c r="R410" s="183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 s="203"/>
      <c r="AO410" s="203"/>
      <c r="AP410" s="203"/>
      <c r="AQ410" s="203"/>
      <c r="AR410" s="203"/>
      <c r="AS410" s="203"/>
      <c r="AT410" s="203"/>
      <c r="AU410" s="203"/>
      <c r="AW410" s="203"/>
      <c r="AY410"/>
      <c r="AZ410"/>
    </row>
    <row r="411" spans="3:52" ht="12.75">
      <c r="C411"/>
      <c r="E411" s="128"/>
      <c r="F411" s="128"/>
      <c r="G411"/>
      <c r="H411" s="128"/>
      <c r="I411"/>
      <c r="J411"/>
      <c r="L411"/>
      <c r="M411" s="183"/>
      <c r="N411" s="183"/>
      <c r="O411" s="183"/>
      <c r="P411" s="185"/>
      <c r="Q411" s="183"/>
      <c r="R411" s="183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 s="203"/>
      <c r="AO411" s="203"/>
      <c r="AP411" s="203"/>
      <c r="AQ411" s="203"/>
      <c r="AR411" s="203"/>
      <c r="AS411" s="203"/>
      <c r="AT411" s="203"/>
      <c r="AU411" s="203"/>
      <c r="AW411" s="203"/>
      <c r="AY411"/>
      <c r="AZ411"/>
    </row>
    <row r="412" spans="3:52" ht="12.75">
      <c r="C412"/>
      <c r="E412" s="128"/>
      <c r="F412" s="128"/>
      <c r="G412"/>
      <c r="H412" s="128"/>
      <c r="I412"/>
      <c r="J412"/>
      <c r="L412"/>
      <c r="M412" s="183"/>
      <c r="N412" s="183"/>
      <c r="O412" s="183"/>
      <c r="P412" s="185"/>
      <c r="Q412" s="183"/>
      <c r="R412" s="183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 s="203"/>
      <c r="AO412" s="203"/>
      <c r="AP412" s="203"/>
      <c r="AQ412" s="203"/>
      <c r="AR412" s="203"/>
      <c r="AS412" s="203"/>
      <c r="AT412" s="203"/>
      <c r="AU412" s="203"/>
      <c r="AW412" s="203"/>
      <c r="AY412"/>
      <c r="AZ412"/>
    </row>
    <row r="413" spans="3:52" ht="12.75">
      <c r="C413"/>
      <c r="E413" s="128"/>
      <c r="F413" s="128"/>
      <c r="G413"/>
      <c r="H413" s="128"/>
      <c r="I413"/>
      <c r="J413"/>
      <c r="L413"/>
      <c r="M413" s="183"/>
      <c r="N413" s="183"/>
      <c r="O413" s="183"/>
      <c r="P413" s="185"/>
      <c r="Q413" s="183"/>
      <c r="R413" s="18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 s="203"/>
      <c r="AO413" s="203"/>
      <c r="AP413" s="203"/>
      <c r="AQ413" s="203"/>
      <c r="AR413" s="203"/>
      <c r="AS413" s="203"/>
      <c r="AT413" s="203"/>
      <c r="AU413" s="203"/>
      <c r="AW413" s="203"/>
      <c r="AY413"/>
      <c r="AZ413"/>
    </row>
    <row r="414" spans="3:52" ht="12.75">
      <c r="C414"/>
      <c r="E414" s="128"/>
      <c r="F414" s="128"/>
      <c r="G414"/>
      <c r="H414" s="128"/>
      <c r="I414"/>
      <c r="J414"/>
      <c r="L414"/>
      <c r="M414" s="183"/>
      <c r="N414" s="183"/>
      <c r="O414" s="183"/>
      <c r="P414" s="185"/>
      <c r="Q414" s="183"/>
      <c r="R414" s="183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 s="203"/>
      <c r="AO414" s="203"/>
      <c r="AP414" s="203"/>
      <c r="AQ414" s="203"/>
      <c r="AR414" s="203"/>
      <c r="AS414" s="203"/>
      <c r="AT414" s="203"/>
      <c r="AU414" s="203"/>
      <c r="AW414" s="203"/>
      <c r="AY414"/>
      <c r="AZ414"/>
    </row>
    <row r="415" spans="3:52" ht="12.75">
      <c r="C415"/>
      <c r="E415" s="128"/>
      <c r="F415" s="128"/>
      <c r="G415"/>
      <c r="H415" s="128"/>
      <c r="I415"/>
      <c r="J415"/>
      <c r="L415"/>
      <c r="M415" s="183"/>
      <c r="N415" s="183"/>
      <c r="O415" s="183"/>
      <c r="P415" s="185"/>
      <c r="Q415" s="183"/>
      <c r="R415" s="183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 s="203"/>
      <c r="AO415" s="203"/>
      <c r="AP415" s="203"/>
      <c r="AQ415" s="203"/>
      <c r="AR415" s="203"/>
      <c r="AS415" s="203"/>
      <c r="AT415" s="203"/>
      <c r="AU415" s="203"/>
      <c r="AW415" s="203"/>
      <c r="AY415"/>
      <c r="AZ415"/>
    </row>
    <row r="416" spans="3:52" ht="12.75">
      <c r="C416"/>
      <c r="E416" s="128"/>
      <c r="F416" s="128"/>
      <c r="G416"/>
      <c r="H416" s="128"/>
      <c r="I416"/>
      <c r="J416"/>
      <c r="L416"/>
      <c r="M416" s="183"/>
      <c r="N416" s="183"/>
      <c r="O416" s="183"/>
      <c r="P416" s="185"/>
      <c r="Q416" s="183"/>
      <c r="R416" s="183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 s="203"/>
      <c r="AO416" s="203"/>
      <c r="AP416" s="203"/>
      <c r="AQ416" s="203"/>
      <c r="AR416" s="203"/>
      <c r="AS416" s="203"/>
      <c r="AT416" s="203"/>
      <c r="AU416" s="203"/>
      <c r="AW416" s="203"/>
      <c r="AY416"/>
      <c r="AZ416"/>
    </row>
    <row r="417" spans="3:52" ht="12.75">
      <c r="C417"/>
      <c r="E417" s="128"/>
      <c r="F417" s="128"/>
      <c r="G417"/>
      <c r="H417" s="128"/>
      <c r="I417"/>
      <c r="J417"/>
      <c r="L417"/>
      <c r="M417" s="183"/>
      <c r="N417" s="183"/>
      <c r="O417" s="183"/>
      <c r="P417" s="185"/>
      <c r="Q417" s="183"/>
      <c r="R417" s="183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 s="203"/>
      <c r="AO417" s="203"/>
      <c r="AP417" s="203"/>
      <c r="AQ417" s="203"/>
      <c r="AR417" s="203"/>
      <c r="AS417" s="203"/>
      <c r="AT417" s="203"/>
      <c r="AU417" s="203"/>
      <c r="AW417" s="203"/>
      <c r="AY417"/>
      <c r="AZ417"/>
    </row>
    <row r="418" spans="3:52" ht="12.75">
      <c r="C418"/>
      <c r="E418" s="128"/>
      <c r="F418" s="128"/>
      <c r="G418"/>
      <c r="H418" s="128"/>
      <c r="I418"/>
      <c r="J418"/>
      <c r="L418"/>
      <c r="M418" s="183"/>
      <c r="N418" s="183"/>
      <c r="O418" s="183"/>
      <c r="P418" s="185"/>
      <c r="Q418" s="183"/>
      <c r="R418" s="183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 s="203"/>
      <c r="AO418" s="203"/>
      <c r="AP418" s="203"/>
      <c r="AQ418" s="203"/>
      <c r="AR418" s="203"/>
      <c r="AS418" s="203"/>
      <c r="AT418" s="203"/>
      <c r="AU418" s="203"/>
      <c r="AW418" s="203"/>
      <c r="AY418"/>
      <c r="AZ418"/>
    </row>
    <row r="419" spans="3:52" ht="12.75">
      <c r="C419"/>
      <c r="E419" s="128"/>
      <c r="F419" s="128"/>
      <c r="G419"/>
      <c r="H419" s="128"/>
      <c r="I419"/>
      <c r="J419"/>
      <c r="L419"/>
      <c r="M419" s="183"/>
      <c r="N419" s="183"/>
      <c r="O419" s="183"/>
      <c r="P419" s="185"/>
      <c r="Q419" s="183"/>
      <c r="R419" s="183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 s="203"/>
      <c r="AO419" s="203"/>
      <c r="AP419" s="203"/>
      <c r="AQ419" s="203"/>
      <c r="AR419" s="203"/>
      <c r="AS419" s="203"/>
      <c r="AT419" s="203"/>
      <c r="AU419" s="203"/>
      <c r="AW419" s="203"/>
      <c r="AY419"/>
      <c r="AZ419"/>
    </row>
    <row r="420" spans="3:52" ht="12.75">
      <c r="C420"/>
      <c r="E420" s="128"/>
      <c r="F420" s="128"/>
      <c r="G420"/>
      <c r="H420" s="128"/>
      <c r="I420"/>
      <c r="J420"/>
      <c r="L420"/>
      <c r="M420" s="183"/>
      <c r="N420" s="183"/>
      <c r="O420" s="183"/>
      <c r="P420" s="185"/>
      <c r="Q420" s="183"/>
      <c r="R420" s="183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 s="203"/>
      <c r="AO420" s="203"/>
      <c r="AP420" s="203"/>
      <c r="AQ420" s="203"/>
      <c r="AR420" s="203"/>
      <c r="AS420" s="203"/>
      <c r="AT420" s="203"/>
      <c r="AU420" s="203"/>
      <c r="AW420" s="203"/>
      <c r="AY420"/>
      <c r="AZ420"/>
    </row>
    <row r="421" spans="3:52" ht="12.75">
      <c r="C421"/>
      <c r="E421" s="128"/>
      <c r="F421" s="128"/>
      <c r="G421"/>
      <c r="H421" s="128"/>
      <c r="I421"/>
      <c r="J421"/>
      <c r="L421"/>
      <c r="M421" s="183"/>
      <c r="N421" s="183"/>
      <c r="O421" s="183"/>
      <c r="P421" s="185"/>
      <c r="Q421" s="183"/>
      <c r="R421" s="183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 s="203"/>
      <c r="AO421" s="203"/>
      <c r="AP421" s="203"/>
      <c r="AQ421" s="203"/>
      <c r="AR421" s="203"/>
      <c r="AS421" s="203"/>
      <c r="AT421" s="203"/>
      <c r="AU421" s="203"/>
      <c r="AW421" s="203"/>
      <c r="AY421"/>
      <c r="AZ421"/>
    </row>
    <row r="422" spans="3:52" ht="12.75">
      <c r="C422"/>
      <c r="E422" s="128"/>
      <c r="F422" s="128"/>
      <c r="G422"/>
      <c r="H422" s="128"/>
      <c r="I422"/>
      <c r="J422"/>
      <c r="L422"/>
      <c r="M422" s="183"/>
      <c r="N422" s="183"/>
      <c r="O422" s="183"/>
      <c r="P422" s="185"/>
      <c r="Q422" s="183"/>
      <c r="R422" s="183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 s="203"/>
      <c r="AO422" s="203"/>
      <c r="AP422" s="203"/>
      <c r="AQ422" s="203"/>
      <c r="AR422" s="203"/>
      <c r="AS422" s="203"/>
      <c r="AT422" s="203"/>
      <c r="AU422" s="203"/>
      <c r="AW422" s="203"/>
      <c r="AY422"/>
      <c r="AZ422"/>
    </row>
    <row r="423" spans="3:52" ht="12.75">
      <c r="C423"/>
      <c r="E423" s="128"/>
      <c r="F423" s="128"/>
      <c r="G423"/>
      <c r="H423" s="128"/>
      <c r="I423"/>
      <c r="J423"/>
      <c r="L423"/>
      <c r="M423" s="183"/>
      <c r="N423" s="183"/>
      <c r="O423" s="183"/>
      <c r="P423" s="185"/>
      <c r="Q423" s="183"/>
      <c r="R423" s="18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 s="203"/>
      <c r="AO423" s="203"/>
      <c r="AP423" s="203"/>
      <c r="AQ423" s="203"/>
      <c r="AR423" s="203"/>
      <c r="AS423" s="203"/>
      <c r="AT423" s="203"/>
      <c r="AU423" s="203"/>
      <c r="AW423" s="203"/>
      <c r="AY423"/>
      <c r="AZ423"/>
    </row>
    <row r="424" spans="3:52" ht="12.75">
      <c r="C424"/>
      <c r="E424" s="128"/>
      <c r="F424" s="128"/>
      <c r="G424"/>
      <c r="H424" s="128"/>
      <c r="I424"/>
      <c r="J424"/>
      <c r="L424"/>
      <c r="M424" s="183"/>
      <c r="N424" s="183"/>
      <c r="O424" s="183"/>
      <c r="P424" s="185"/>
      <c r="Q424" s="183"/>
      <c r="R424" s="183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 s="203"/>
      <c r="AO424" s="203"/>
      <c r="AP424" s="203"/>
      <c r="AQ424" s="203"/>
      <c r="AR424" s="203"/>
      <c r="AS424" s="203"/>
      <c r="AT424" s="203"/>
      <c r="AU424" s="203"/>
      <c r="AW424" s="203"/>
      <c r="AY424"/>
      <c r="AZ424"/>
    </row>
    <row r="425" spans="3:52" ht="12.75">
      <c r="C425"/>
      <c r="E425" s="128"/>
      <c r="F425" s="128"/>
      <c r="G425"/>
      <c r="H425" s="128"/>
      <c r="I425"/>
      <c r="J425"/>
      <c r="L425"/>
      <c r="M425" s="183"/>
      <c r="N425" s="183"/>
      <c r="O425" s="183"/>
      <c r="P425" s="185"/>
      <c r="Q425" s="183"/>
      <c r="R425" s="183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 s="203"/>
      <c r="AO425" s="203"/>
      <c r="AP425" s="203"/>
      <c r="AQ425" s="203"/>
      <c r="AR425" s="203"/>
      <c r="AS425" s="203"/>
      <c r="AT425" s="203"/>
      <c r="AU425" s="203"/>
      <c r="AW425" s="203"/>
      <c r="AY425"/>
      <c r="AZ425"/>
    </row>
    <row r="426" spans="3:52" ht="12.75">
      <c r="C426"/>
      <c r="E426" s="128"/>
      <c r="F426" s="128"/>
      <c r="G426"/>
      <c r="H426" s="128"/>
      <c r="I426"/>
      <c r="J426"/>
      <c r="L426"/>
      <c r="M426" s="183"/>
      <c r="N426" s="183"/>
      <c r="O426" s="183"/>
      <c r="P426" s="185"/>
      <c r="Q426" s="183"/>
      <c r="R426" s="183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 s="203"/>
      <c r="AO426" s="203"/>
      <c r="AP426" s="203"/>
      <c r="AQ426" s="203"/>
      <c r="AR426" s="203"/>
      <c r="AS426" s="203"/>
      <c r="AT426" s="203"/>
      <c r="AU426" s="203"/>
      <c r="AW426" s="203"/>
      <c r="AY426"/>
      <c r="AZ426"/>
    </row>
    <row r="427" spans="3:52" ht="12.75">
      <c r="C427"/>
      <c r="E427" s="128"/>
      <c r="F427" s="128"/>
      <c r="G427"/>
      <c r="H427" s="128"/>
      <c r="I427"/>
      <c r="J427"/>
      <c r="L427"/>
      <c r="M427" s="183"/>
      <c r="N427" s="183"/>
      <c r="O427" s="183"/>
      <c r="P427" s="185"/>
      <c r="Q427" s="183"/>
      <c r="R427" s="183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 s="203"/>
      <c r="AO427" s="203"/>
      <c r="AP427" s="203"/>
      <c r="AQ427" s="203"/>
      <c r="AR427" s="203"/>
      <c r="AS427" s="203"/>
      <c r="AT427" s="203"/>
      <c r="AU427" s="203"/>
      <c r="AW427" s="203"/>
      <c r="AY427"/>
      <c r="AZ427"/>
    </row>
    <row r="428" spans="3:52" ht="12.75">
      <c r="C428"/>
      <c r="E428" s="128"/>
      <c r="F428" s="128"/>
      <c r="G428"/>
      <c r="H428" s="128"/>
      <c r="I428"/>
      <c r="J428"/>
      <c r="L428"/>
      <c r="M428" s="183"/>
      <c r="N428" s="183"/>
      <c r="O428" s="183"/>
      <c r="P428" s="185"/>
      <c r="Q428" s="183"/>
      <c r="R428" s="183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 s="203"/>
      <c r="AO428" s="203"/>
      <c r="AP428" s="203"/>
      <c r="AQ428" s="203"/>
      <c r="AR428" s="203"/>
      <c r="AS428" s="203"/>
      <c r="AT428" s="203"/>
      <c r="AU428" s="203"/>
      <c r="AW428" s="203"/>
      <c r="AY428"/>
      <c r="AZ428"/>
    </row>
    <row r="429" spans="3:52" ht="12.75">
      <c r="C429"/>
      <c r="E429" s="128"/>
      <c r="F429" s="128"/>
      <c r="G429"/>
      <c r="H429" s="128"/>
      <c r="I429"/>
      <c r="J429"/>
      <c r="L429"/>
      <c r="M429" s="183"/>
      <c r="N429" s="183"/>
      <c r="O429" s="183"/>
      <c r="P429" s="185"/>
      <c r="Q429" s="183"/>
      <c r="R429" s="183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 s="203"/>
      <c r="AO429" s="203"/>
      <c r="AP429" s="203"/>
      <c r="AQ429" s="203"/>
      <c r="AR429" s="203"/>
      <c r="AS429" s="203"/>
      <c r="AT429" s="203"/>
      <c r="AU429" s="203"/>
      <c r="AW429" s="203"/>
      <c r="AY429"/>
      <c r="AZ429"/>
    </row>
    <row r="430" spans="3:52" ht="12.75">
      <c r="C430"/>
      <c r="E430" s="128"/>
      <c r="F430" s="128"/>
      <c r="G430"/>
      <c r="H430" s="128"/>
      <c r="I430"/>
      <c r="J430"/>
      <c r="L430"/>
      <c r="M430" s="183"/>
      <c r="N430" s="183"/>
      <c r="O430" s="183"/>
      <c r="P430" s="185"/>
      <c r="Q430" s="183"/>
      <c r="R430" s="183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 s="203"/>
      <c r="AO430" s="203"/>
      <c r="AP430" s="203"/>
      <c r="AQ430" s="203"/>
      <c r="AR430" s="203"/>
      <c r="AS430" s="203"/>
      <c r="AT430" s="203"/>
      <c r="AU430" s="203"/>
      <c r="AW430" s="203"/>
      <c r="AY430"/>
      <c r="AZ430"/>
    </row>
    <row r="431" spans="3:52" ht="12.75">
      <c r="C431"/>
      <c r="E431" s="128"/>
      <c r="F431" s="128"/>
      <c r="G431"/>
      <c r="H431" s="128"/>
      <c r="I431"/>
      <c r="J431"/>
      <c r="L431"/>
      <c r="M431" s="183"/>
      <c r="N431" s="183"/>
      <c r="O431" s="183"/>
      <c r="P431" s="185"/>
      <c r="Q431" s="183"/>
      <c r="R431" s="183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 s="203"/>
      <c r="AO431" s="203"/>
      <c r="AP431" s="203"/>
      <c r="AQ431" s="203"/>
      <c r="AR431" s="203"/>
      <c r="AS431" s="203"/>
      <c r="AT431" s="203"/>
      <c r="AU431" s="203"/>
      <c r="AW431" s="203"/>
      <c r="AY431"/>
      <c r="AZ431"/>
    </row>
    <row r="432" spans="3:52" ht="12.75">
      <c r="C432"/>
      <c r="E432" s="128"/>
      <c r="F432" s="128"/>
      <c r="G432"/>
      <c r="H432" s="128"/>
      <c r="I432"/>
      <c r="J432"/>
      <c r="L432"/>
      <c r="M432" s="183"/>
      <c r="N432" s="183"/>
      <c r="O432" s="183"/>
      <c r="P432" s="185"/>
      <c r="Q432" s="183"/>
      <c r="R432" s="183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 s="203"/>
      <c r="AO432" s="203"/>
      <c r="AP432" s="203"/>
      <c r="AQ432" s="203"/>
      <c r="AR432" s="203"/>
      <c r="AS432" s="203"/>
      <c r="AT432" s="203"/>
      <c r="AU432" s="203"/>
      <c r="AW432" s="203"/>
      <c r="AY432"/>
      <c r="AZ432"/>
    </row>
    <row r="433" spans="3:52" ht="12.75">
      <c r="C433"/>
      <c r="E433" s="128"/>
      <c r="F433" s="128"/>
      <c r="G433"/>
      <c r="H433" s="128"/>
      <c r="I433"/>
      <c r="J433"/>
      <c r="L433"/>
      <c r="M433" s="183"/>
      <c r="N433" s="183"/>
      <c r="O433" s="183"/>
      <c r="P433" s="185"/>
      <c r="Q433" s="183"/>
      <c r="R433" s="18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 s="203"/>
      <c r="AO433" s="203"/>
      <c r="AP433" s="203"/>
      <c r="AQ433" s="203"/>
      <c r="AR433" s="203"/>
      <c r="AS433" s="203"/>
      <c r="AT433" s="203"/>
      <c r="AU433" s="203"/>
      <c r="AW433" s="203"/>
      <c r="AY433"/>
      <c r="AZ433"/>
    </row>
    <row r="434" spans="3:52" ht="12.75">
      <c r="C434"/>
      <c r="E434" s="128"/>
      <c r="F434" s="128"/>
      <c r="G434"/>
      <c r="H434" s="128"/>
      <c r="I434"/>
      <c r="J434"/>
      <c r="L434"/>
      <c r="M434" s="183"/>
      <c r="N434" s="183"/>
      <c r="O434" s="183"/>
      <c r="P434" s="185"/>
      <c r="Q434" s="183"/>
      <c r="R434" s="183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 s="203"/>
      <c r="AO434" s="203"/>
      <c r="AP434" s="203"/>
      <c r="AQ434" s="203"/>
      <c r="AR434" s="203"/>
      <c r="AS434" s="203"/>
      <c r="AT434" s="203"/>
      <c r="AU434" s="203"/>
      <c r="AW434" s="203"/>
      <c r="AY434"/>
      <c r="AZ434"/>
    </row>
    <row r="435" spans="3:52" ht="12.75">
      <c r="C435"/>
      <c r="E435" s="128"/>
      <c r="F435" s="128"/>
      <c r="G435"/>
      <c r="H435" s="128"/>
      <c r="I435"/>
      <c r="J435"/>
      <c r="L435"/>
      <c r="M435" s="183"/>
      <c r="N435" s="183"/>
      <c r="O435" s="183"/>
      <c r="P435" s="185"/>
      <c r="Q435" s="183"/>
      <c r="R435" s="183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 s="203"/>
      <c r="AO435" s="203"/>
      <c r="AP435" s="203"/>
      <c r="AQ435" s="203"/>
      <c r="AR435" s="203"/>
      <c r="AS435" s="203"/>
      <c r="AT435" s="203"/>
      <c r="AU435" s="203"/>
      <c r="AW435" s="203"/>
      <c r="AY435"/>
      <c r="AZ435"/>
    </row>
    <row r="436" spans="3:52" ht="12.75">
      <c r="C436"/>
      <c r="E436" s="128"/>
      <c r="F436" s="128"/>
      <c r="G436"/>
      <c r="H436" s="128"/>
      <c r="I436"/>
      <c r="J436"/>
      <c r="L436"/>
      <c r="M436" s="183"/>
      <c r="N436" s="183"/>
      <c r="O436" s="183"/>
      <c r="P436" s="185"/>
      <c r="Q436" s="183"/>
      <c r="R436" s="183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 s="203"/>
      <c r="AO436" s="203"/>
      <c r="AP436" s="203"/>
      <c r="AQ436" s="203"/>
      <c r="AR436" s="203"/>
      <c r="AS436" s="203"/>
      <c r="AT436" s="203"/>
      <c r="AU436" s="203"/>
      <c r="AW436" s="203"/>
      <c r="AY436"/>
      <c r="AZ436"/>
    </row>
    <row r="437" spans="3:52" ht="12.75">
      <c r="C437"/>
      <c r="E437" s="128"/>
      <c r="F437" s="128"/>
      <c r="G437"/>
      <c r="H437" s="128"/>
      <c r="I437"/>
      <c r="J437"/>
      <c r="L437"/>
      <c r="M437" s="183"/>
      <c r="N437" s="183"/>
      <c r="O437" s="183"/>
      <c r="P437" s="185"/>
      <c r="Q437" s="183"/>
      <c r="R437" s="183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 s="203"/>
      <c r="AO437" s="203"/>
      <c r="AP437" s="203"/>
      <c r="AQ437" s="203"/>
      <c r="AR437" s="203"/>
      <c r="AS437" s="203"/>
      <c r="AT437" s="203"/>
      <c r="AU437" s="203"/>
      <c r="AW437" s="203"/>
      <c r="AY437"/>
      <c r="AZ437"/>
    </row>
    <row r="438" spans="3:52" ht="12.75">
      <c r="C438"/>
      <c r="E438" s="128"/>
      <c r="F438" s="128"/>
      <c r="G438"/>
      <c r="H438" s="128"/>
      <c r="I438"/>
      <c r="J438"/>
      <c r="L438"/>
      <c r="M438" s="183"/>
      <c r="N438" s="183"/>
      <c r="O438" s="183"/>
      <c r="P438" s="185"/>
      <c r="Q438" s="183"/>
      <c r="R438" s="183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 s="203"/>
      <c r="AO438" s="203"/>
      <c r="AP438" s="203"/>
      <c r="AQ438" s="203"/>
      <c r="AR438" s="203"/>
      <c r="AS438" s="203"/>
      <c r="AT438" s="203"/>
      <c r="AU438" s="203"/>
      <c r="AW438" s="203"/>
      <c r="AY438"/>
      <c r="AZ438"/>
    </row>
    <row r="439" spans="3:52" ht="12.75">
      <c r="C439"/>
      <c r="E439" s="128"/>
      <c r="F439" s="128"/>
      <c r="G439"/>
      <c r="H439" s="128"/>
      <c r="I439"/>
      <c r="J439"/>
      <c r="L439"/>
      <c r="M439" s="183"/>
      <c r="N439" s="183"/>
      <c r="O439" s="183"/>
      <c r="P439" s="185"/>
      <c r="Q439" s="183"/>
      <c r="R439" s="183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 s="203"/>
      <c r="AO439" s="203"/>
      <c r="AP439" s="203"/>
      <c r="AQ439" s="203"/>
      <c r="AR439" s="203"/>
      <c r="AS439" s="203"/>
      <c r="AT439" s="203"/>
      <c r="AU439" s="203"/>
      <c r="AW439" s="203"/>
      <c r="AY439"/>
      <c r="AZ439"/>
    </row>
    <row r="440" spans="3:52" ht="12.75">
      <c r="C440"/>
      <c r="E440" s="128"/>
      <c r="F440" s="128"/>
      <c r="G440"/>
      <c r="H440" s="128"/>
      <c r="I440"/>
      <c r="J440"/>
      <c r="L440"/>
      <c r="M440" s="183"/>
      <c r="N440" s="183"/>
      <c r="O440" s="183"/>
      <c r="P440" s="185"/>
      <c r="Q440" s="183"/>
      <c r="R440" s="183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 s="203"/>
      <c r="AO440" s="203"/>
      <c r="AP440" s="203"/>
      <c r="AQ440" s="203"/>
      <c r="AR440" s="203"/>
      <c r="AS440" s="203"/>
      <c r="AT440" s="203"/>
      <c r="AU440" s="203"/>
      <c r="AW440" s="203"/>
      <c r="AY440"/>
      <c r="AZ440"/>
    </row>
    <row r="441" spans="3:52" ht="12.75">
      <c r="C441"/>
      <c r="E441" s="128"/>
      <c r="F441" s="128"/>
      <c r="G441"/>
      <c r="H441" s="128"/>
      <c r="I441"/>
      <c r="J441"/>
      <c r="L441"/>
      <c r="M441" s="183"/>
      <c r="N441" s="183"/>
      <c r="O441" s="183"/>
      <c r="P441" s="185"/>
      <c r="Q441" s="183"/>
      <c r="R441" s="183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 s="203"/>
      <c r="AO441" s="203"/>
      <c r="AP441" s="203"/>
      <c r="AQ441" s="203"/>
      <c r="AR441" s="203"/>
      <c r="AS441" s="203"/>
      <c r="AT441" s="203"/>
      <c r="AU441" s="203"/>
      <c r="AW441" s="203"/>
      <c r="AY441"/>
      <c r="AZ441"/>
    </row>
    <row r="442" spans="3:52" ht="12.75">
      <c r="C442"/>
      <c r="E442" s="128"/>
      <c r="F442" s="128"/>
      <c r="G442"/>
      <c r="H442" s="128"/>
      <c r="I442"/>
      <c r="J442"/>
      <c r="L442"/>
      <c r="M442" s="183"/>
      <c r="N442" s="183"/>
      <c r="O442" s="183"/>
      <c r="P442" s="185"/>
      <c r="Q442" s="183"/>
      <c r="R442" s="183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 s="203"/>
      <c r="AO442" s="203"/>
      <c r="AP442" s="203"/>
      <c r="AQ442" s="203"/>
      <c r="AR442" s="203"/>
      <c r="AS442" s="203"/>
      <c r="AT442" s="203"/>
      <c r="AU442" s="203"/>
      <c r="AW442" s="203"/>
      <c r="AY442"/>
      <c r="AZ442"/>
    </row>
    <row r="443" spans="3:52" ht="12.75">
      <c r="C443"/>
      <c r="E443" s="128"/>
      <c r="F443" s="128"/>
      <c r="G443"/>
      <c r="H443" s="128"/>
      <c r="I443"/>
      <c r="J443"/>
      <c r="L443"/>
      <c r="M443" s="183"/>
      <c r="N443" s="183"/>
      <c r="O443" s="183"/>
      <c r="P443" s="185"/>
      <c r="Q443" s="183"/>
      <c r="R443" s="18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 s="203"/>
      <c r="AO443" s="203"/>
      <c r="AP443" s="203"/>
      <c r="AQ443" s="203"/>
      <c r="AR443" s="203"/>
      <c r="AS443" s="203"/>
      <c r="AT443" s="203"/>
      <c r="AU443" s="203"/>
      <c r="AW443" s="203"/>
      <c r="AY443"/>
      <c r="AZ443"/>
    </row>
    <row r="444" spans="3:52" ht="12.75">
      <c r="C444"/>
      <c r="E444" s="128"/>
      <c r="F444" s="128"/>
      <c r="G444"/>
      <c r="H444" s="128"/>
      <c r="I444"/>
      <c r="J444"/>
      <c r="L444"/>
      <c r="M444" s="183"/>
      <c r="N444" s="183"/>
      <c r="O444" s="183"/>
      <c r="P444" s="185"/>
      <c r="Q444" s="183"/>
      <c r="R444" s="183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 s="203"/>
      <c r="AO444" s="203"/>
      <c r="AP444" s="203"/>
      <c r="AQ444" s="203"/>
      <c r="AR444" s="203"/>
      <c r="AS444" s="203"/>
      <c r="AT444" s="203"/>
      <c r="AU444" s="203"/>
      <c r="AW444" s="203"/>
      <c r="AY444"/>
      <c r="AZ444"/>
    </row>
    <row r="445" spans="3:52" ht="12.75">
      <c r="C445"/>
      <c r="E445" s="128"/>
      <c r="F445" s="128"/>
      <c r="G445"/>
      <c r="H445" s="128"/>
      <c r="I445"/>
      <c r="J445"/>
      <c r="L445"/>
      <c r="M445" s="183"/>
      <c r="N445" s="183"/>
      <c r="O445" s="183"/>
      <c r="P445" s="185"/>
      <c r="Q445" s="183"/>
      <c r="R445" s="183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 s="203"/>
      <c r="AO445" s="203"/>
      <c r="AP445" s="203"/>
      <c r="AQ445" s="203"/>
      <c r="AR445" s="203"/>
      <c r="AS445" s="203"/>
      <c r="AT445" s="203"/>
      <c r="AU445" s="203"/>
      <c r="AW445" s="203"/>
      <c r="AY445"/>
      <c r="AZ445"/>
    </row>
    <row r="446" spans="3:52" ht="12.75">
      <c r="C446"/>
      <c r="E446" s="128"/>
      <c r="F446" s="128"/>
      <c r="G446"/>
      <c r="H446" s="128"/>
      <c r="I446"/>
      <c r="J446"/>
      <c r="L446"/>
      <c r="M446" s="183"/>
      <c r="N446" s="183"/>
      <c r="O446" s="183"/>
      <c r="P446" s="185"/>
      <c r="Q446" s="183"/>
      <c r="R446" s="183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 s="203"/>
      <c r="AO446" s="203"/>
      <c r="AP446" s="203"/>
      <c r="AQ446" s="203"/>
      <c r="AR446" s="203"/>
      <c r="AS446" s="203"/>
      <c r="AT446" s="203"/>
      <c r="AU446" s="203"/>
      <c r="AW446" s="203"/>
      <c r="AY446"/>
      <c r="AZ446"/>
    </row>
    <row r="447" spans="3:52" ht="12.75">
      <c r="C447"/>
      <c r="E447" s="128"/>
      <c r="F447" s="128"/>
      <c r="G447"/>
      <c r="H447" s="128"/>
      <c r="I447"/>
      <c r="J447"/>
      <c r="L447"/>
      <c r="M447" s="183"/>
      <c r="N447" s="183"/>
      <c r="O447" s="183"/>
      <c r="P447" s="185"/>
      <c r="Q447" s="183"/>
      <c r="R447" s="183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 s="203"/>
      <c r="AO447" s="203"/>
      <c r="AP447" s="203"/>
      <c r="AQ447" s="203"/>
      <c r="AR447" s="203"/>
      <c r="AS447" s="203"/>
      <c r="AT447" s="203"/>
      <c r="AU447" s="203"/>
      <c r="AW447" s="203"/>
      <c r="AY447"/>
      <c r="AZ447"/>
    </row>
    <row r="448" spans="3:52" ht="12.75">
      <c r="C448"/>
      <c r="E448" s="128"/>
      <c r="F448" s="128"/>
      <c r="G448"/>
      <c r="H448" s="128"/>
      <c r="I448"/>
      <c r="J448"/>
      <c r="L448"/>
      <c r="M448" s="183"/>
      <c r="N448" s="183"/>
      <c r="O448" s="183"/>
      <c r="P448" s="185"/>
      <c r="Q448" s="183"/>
      <c r="R448" s="183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 s="203"/>
      <c r="AO448" s="203"/>
      <c r="AP448" s="203"/>
      <c r="AQ448" s="203"/>
      <c r="AR448" s="203"/>
      <c r="AS448" s="203"/>
      <c r="AT448" s="203"/>
      <c r="AU448" s="203"/>
      <c r="AW448" s="203"/>
      <c r="AY448"/>
      <c r="AZ448"/>
    </row>
    <row r="449" spans="3:52" ht="12.75">
      <c r="C449"/>
      <c r="E449" s="128"/>
      <c r="F449" s="128"/>
      <c r="G449"/>
      <c r="H449" s="128"/>
      <c r="I449"/>
      <c r="J449"/>
      <c r="L449"/>
      <c r="M449" s="183"/>
      <c r="N449" s="183"/>
      <c r="O449" s="183"/>
      <c r="P449" s="185"/>
      <c r="Q449" s="183"/>
      <c r="R449" s="183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 s="203"/>
      <c r="AO449" s="203"/>
      <c r="AP449" s="203"/>
      <c r="AQ449" s="203"/>
      <c r="AR449" s="203"/>
      <c r="AS449" s="203"/>
      <c r="AT449" s="203"/>
      <c r="AU449" s="203"/>
      <c r="AW449" s="203"/>
      <c r="AY449"/>
      <c r="AZ449"/>
    </row>
    <row r="450" spans="3:52" ht="12.75">
      <c r="C450"/>
      <c r="E450" s="128"/>
      <c r="F450" s="128"/>
      <c r="G450"/>
      <c r="H450" s="128"/>
      <c r="I450"/>
      <c r="J450"/>
      <c r="L450"/>
      <c r="M450" s="183"/>
      <c r="N450" s="183"/>
      <c r="O450" s="183"/>
      <c r="P450" s="185"/>
      <c r="Q450" s="183"/>
      <c r="R450" s="183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 s="203"/>
      <c r="AO450" s="203"/>
      <c r="AP450" s="203"/>
      <c r="AQ450" s="203"/>
      <c r="AR450" s="203"/>
      <c r="AS450" s="203"/>
      <c r="AT450" s="203"/>
      <c r="AU450" s="203"/>
      <c r="AW450" s="203"/>
      <c r="AY450"/>
      <c r="AZ450"/>
    </row>
    <row r="451" spans="3:52" ht="12.75">
      <c r="C451"/>
      <c r="E451" s="128"/>
      <c r="F451" s="128"/>
      <c r="G451"/>
      <c r="H451" s="128"/>
      <c r="I451"/>
      <c r="J451"/>
      <c r="L451"/>
      <c r="M451" s="183"/>
      <c r="N451" s="183"/>
      <c r="O451" s="183"/>
      <c r="P451" s="185"/>
      <c r="Q451" s="183"/>
      <c r="R451" s="183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 s="203"/>
      <c r="AO451" s="203"/>
      <c r="AP451" s="203"/>
      <c r="AQ451" s="203"/>
      <c r="AR451" s="203"/>
      <c r="AS451" s="203"/>
      <c r="AT451" s="203"/>
      <c r="AU451" s="203"/>
      <c r="AW451" s="203"/>
      <c r="AY451"/>
      <c r="AZ451"/>
    </row>
    <row r="452" spans="3:52" ht="12.75">
      <c r="C452"/>
      <c r="E452" s="128"/>
      <c r="F452" s="128"/>
      <c r="G452"/>
      <c r="H452" s="128"/>
      <c r="I452"/>
      <c r="J452"/>
      <c r="L452"/>
      <c r="M452" s="183"/>
      <c r="N452" s="183"/>
      <c r="O452" s="183"/>
      <c r="P452" s="185"/>
      <c r="Q452" s="183"/>
      <c r="R452" s="183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 s="203"/>
      <c r="AO452" s="203"/>
      <c r="AP452" s="203"/>
      <c r="AQ452" s="203"/>
      <c r="AR452" s="203"/>
      <c r="AS452" s="203"/>
      <c r="AT452" s="203"/>
      <c r="AU452" s="203"/>
      <c r="AW452" s="203"/>
      <c r="AY452"/>
      <c r="AZ452"/>
    </row>
    <row r="453" spans="3:52" ht="12.75">
      <c r="C453"/>
      <c r="E453" s="128"/>
      <c r="F453" s="128"/>
      <c r="G453"/>
      <c r="H453" s="128"/>
      <c r="I453"/>
      <c r="J453"/>
      <c r="L453"/>
      <c r="M453" s="183"/>
      <c r="N453" s="183"/>
      <c r="O453" s="183"/>
      <c r="P453" s="185"/>
      <c r="Q453" s="183"/>
      <c r="R453" s="18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 s="203"/>
      <c r="AO453" s="203"/>
      <c r="AP453" s="203"/>
      <c r="AQ453" s="203"/>
      <c r="AR453" s="203"/>
      <c r="AS453" s="203"/>
      <c r="AT453" s="203"/>
      <c r="AU453" s="203"/>
      <c r="AW453" s="203"/>
      <c r="AY453"/>
      <c r="AZ453"/>
    </row>
    <row r="454" spans="3:52" ht="12.75">
      <c r="C454"/>
      <c r="E454" s="128"/>
      <c r="F454" s="128"/>
      <c r="G454"/>
      <c r="H454" s="128"/>
      <c r="I454"/>
      <c r="J454"/>
      <c r="L454"/>
      <c r="M454" s="183"/>
      <c r="N454" s="183"/>
      <c r="O454" s="183"/>
      <c r="P454" s="185"/>
      <c r="Q454" s="183"/>
      <c r="R454" s="183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 s="203"/>
      <c r="AO454" s="203"/>
      <c r="AP454" s="203"/>
      <c r="AQ454" s="203"/>
      <c r="AR454" s="203"/>
      <c r="AS454" s="203"/>
      <c r="AT454" s="203"/>
      <c r="AU454" s="203"/>
      <c r="AW454" s="203"/>
      <c r="AY454"/>
      <c r="AZ454"/>
    </row>
    <row r="455" spans="3:52" ht="12.75">
      <c r="C455"/>
      <c r="E455" s="128"/>
      <c r="F455" s="128"/>
      <c r="G455"/>
      <c r="H455" s="128"/>
      <c r="I455"/>
      <c r="J455"/>
      <c r="L455"/>
      <c r="M455" s="183"/>
      <c r="N455" s="183"/>
      <c r="O455" s="183"/>
      <c r="P455" s="185"/>
      <c r="Q455" s="183"/>
      <c r="R455" s="183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 s="203"/>
      <c r="AO455" s="203"/>
      <c r="AP455" s="203"/>
      <c r="AQ455" s="203"/>
      <c r="AR455" s="203"/>
      <c r="AS455" s="203"/>
      <c r="AT455" s="203"/>
      <c r="AU455" s="203"/>
      <c r="AW455" s="203"/>
      <c r="AY455"/>
      <c r="AZ455"/>
    </row>
    <row r="456" spans="3:52" ht="12.75">
      <c r="C456"/>
      <c r="E456" s="128"/>
      <c r="F456" s="128"/>
      <c r="G456"/>
      <c r="H456" s="128"/>
      <c r="I456"/>
      <c r="J456"/>
      <c r="L456"/>
      <c r="M456" s="183"/>
      <c r="N456" s="183"/>
      <c r="O456" s="183"/>
      <c r="P456" s="185"/>
      <c r="Q456" s="183"/>
      <c r="R456" s="183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 s="203"/>
      <c r="AO456" s="203"/>
      <c r="AP456" s="203"/>
      <c r="AQ456" s="203"/>
      <c r="AR456" s="203"/>
      <c r="AS456" s="203"/>
      <c r="AT456" s="203"/>
      <c r="AU456" s="203"/>
      <c r="AW456" s="203"/>
      <c r="AY456"/>
      <c r="AZ456"/>
    </row>
    <row r="457" spans="3:52" ht="12.75">
      <c r="C457"/>
      <c r="E457" s="128"/>
      <c r="F457" s="128"/>
      <c r="G457"/>
      <c r="H457" s="128"/>
      <c r="I457"/>
      <c r="J457"/>
      <c r="L457"/>
      <c r="M457" s="183"/>
      <c r="N457" s="183"/>
      <c r="O457" s="183"/>
      <c r="P457" s="185"/>
      <c r="Q457" s="183"/>
      <c r="R457" s="183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 s="203"/>
      <c r="AO457" s="203"/>
      <c r="AP457" s="203"/>
      <c r="AQ457" s="203"/>
      <c r="AR457" s="203"/>
      <c r="AS457" s="203"/>
      <c r="AT457" s="203"/>
      <c r="AU457" s="203"/>
      <c r="AW457" s="203"/>
      <c r="AY457"/>
      <c r="AZ457"/>
    </row>
    <row r="458" spans="3:52" ht="12.75">
      <c r="C458"/>
      <c r="E458" s="128"/>
      <c r="F458" s="128"/>
      <c r="G458"/>
      <c r="H458" s="128"/>
      <c r="I458"/>
      <c r="J458"/>
      <c r="L458"/>
      <c r="M458" s="183"/>
      <c r="N458" s="183"/>
      <c r="O458" s="183"/>
      <c r="P458" s="185"/>
      <c r="Q458" s="183"/>
      <c r="R458" s="183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 s="203"/>
      <c r="AO458" s="203"/>
      <c r="AP458" s="203"/>
      <c r="AQ458" s="203"/>
      <c r="AR458" s="203"/>
      <c r="AS458" s="203"/>
      <c r="AT458" s="203"/>
      <c r="AU458" s="203"/>
      <c r="AW458" s="203"/>
      <c r="AY458"/>
      <c r="AZ458"/>
    </row>
    <row r="459" spans="3:52" ht="12.75">
      <c r="C459"/>
      <c r="E459" s="128"/>
      <c r="F459" s="128"/>
      <c r="G459"/>
      <c r="H459" s="128"/>
      <c r="I459"/>
      <c r="J459"/>
      <c r="L459"/>
      <c r="M459" s="183"/>
      <c r="N459" s="183"/>
      <c r="O459" s="183"/>
      <c r="P459" s="185"/>
      <c r="Q459" s="183"/>
      <c r="R459" s="183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 s="203"/>
      <c r="AO459" s="203"/>
      <c r="AP459" s="203"/>
      <c r="AQ459" s="203"/>
      <c r="AR459" s="203"/>
      <c r="AS459" s="203"/>
      <c r="AT459" s="203"/>
      <c r="AU459" s="203"/>
      <c r="AW459" s="203"/>
      <c r="AY459"/>
      <c r="AZ459"/>
    </row>
    <row r="460" spans="3:52" ht="12.75">
      <c r="C460"/>
      <c r="E460" s="128"/>
      <c r="F460" s="128"/>
      <c r="G460"/>
      <c r="H460" s="128"/>
      <c r="I460"/>
      <c r="J460"/>
      <c r="L460"/>
      <c r="M460" s="183"/>
      <c r="N460" s="183"/>
      <c r="O460" s="183"/>
      <c r="P460" s="185"/>
      <c r="Q460" s="183"/>
      <c r="R460" s="183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 s="203"/>
      <c r="AO460" s="203"/>
      <c r="AP460" s="203"/>
      <c r="AQ460" s="203"/>
      <c r="AR460" s="203"/>
      <c r="AS460" s="203"/>
      <c r="AT460" s="203"/>
      <c r="AU460" s="203"/>
      <c r="AW460" s="203"/>
      <c r="AY460"/>
      <c r="AZ460"/>
    </row>
    <row r="461" spans="3:52" ht="12.75">
      <c r="C461"/>
      <c r="E461" s="128"/>
      <c r="F461" s="128"/>
      <c r="G461"/>
      <c r="H461" s="128"/>
      <c r="I461"/>
      <c r="J461"/>
      <c r="L461"/>
      <c r="M461" s="183"/>
      <c r="N461" s="183"/>
      <c r="O461" s="183"/>
      <c r="P461" s="185"/>
      <c r="Q461" s="183"/>
      <c r="R461" s="183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 s="203"/>
      <c r="AO461" s="203"/>
      <c r="AP461" s="203"/>
      <c r="AQ461" s="203"/>
      <c r="AR461" s="203"/>
      <c r="AS461" s="203"/>
      <c r="AT461" s="203"/>
      <c r="AU461" s="203"/>
      <c r="AW461" s="203"/>
      <c r="AY461"/>
      <c r="AZ461"/>
    </row>
    <row r="462" spans="3:52" ht="12.75">
      <c r="C462"/>
      <c r="E462" s="128"/>
      <c r="F462" s="128"/>
      <c r="G462"/>
      <c r="H462" s="128"/>
      <c r="I462"/>
      <c r="J462"/>
      <c r="L462"/>
      <c r="M462" s="183"/>
      <c r="N462" s="183"/>
      <c r="O462" s="183"/>
      <c r="P462" s="185"/>
      <c r="Q462" s="183"/>
      <c r="R462" s="183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 s="203"/>
      <c r="AO462" s="203"/>
      <c r="AP462" s="203"/>
      <c r="AQ462" s="203"/>
      <c r="AR462" s="203"/>
      <c r="AS462" s="203"/>
      <c r="AT462" s="203"/>
      <c r="AU462" s="203"/>
      <c r="AW462" s="203"/>
      <c r="AY462"/>
      <c r="AZ462"/>
    </row>
    <row r="463" spans="3:52" ht="12.75">
      <c r="C463"/>
      <c r="E463" s="128"/>
      <c r="F463" s="128"/>
      <c r="G463"/>
      <c r="H463" s="128"/>
      <c r="I463"/>
      <c r="J463"/>
      <c r="L463"/>
      <c r="M463" s="183"/>
      <c r="N463" s="183"/>
      <c r="O463" s="183"/>
      <c r="P463" s="185"/>
      <c r="Q463" s="183"/>
      <c r="R463" s="18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 s="203"/>
      <c r="AO463" s="203"/>
      <c r="AP463" s="203"/>
      <c r="AQ463" s="203"/>
      <c r="AR463" s="203"/>
      <c r="AS463" s="203"/>
      <c r="AT463" s="203"/>
      <c r="AU463" s="203"/>
      <c r="AW463" s="203"/>
      <c r="AY463"/>
      <c r="AZ463"/>
    </row>
    <row r="464" spans="3:52" ht="12.75">
      <c r="C464"/>
      <c r="E464" s="128"/>
      <c r="F464" s="128"/>
      <c r="G464"/>
      <c r="H464" s="128"/>
      <c r="I464"/>
      <c r="J464"/>
      <c r="L464"/>
      <c r="M464" s="183"/>
      <c r="N464" s="183"/>
      <c r="O464" s="183"/>
      <c r="P464" s="185"/>
      <c r="Q464" s="183"/>
      <c r="R464" s="183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 s="203"/>
      <c r="AO464" s="203"/>
      <c r="AP464" s="203"/>
      <c r="AQ464" s="203"/>
      <c r="AR464" s="203"/>
      <c r="AS464" s="203"/>
      <c r="AT464" s="203"/>
      <c r="AU464" s="203"/>
      <c r="AW464" s="203"/>
      <c r="AY464"/>
      <c r="AZ464"/>
    </row>
    <row r="465" spans="3:52" ht="12.75">
      <c r="C465"/>
      <c r="E465" s="128"/>
      <c r="F465" s="128"/>
      <c r="G465"/>
      <c r="H465" s="128"/>
      <c r="I465"/>
      <c r="J465"/>
      <c r="L465"/>
      <c r="M465" s="183"/>
      <c r="N465" s="183"/>
      <c r="O465" s="183"/>
      <c r="P465" s="185"/>
      <c r="Q465" s="183"/>
      <c r="R465" s="183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 s="203"/>
      <c r="AO465" s="203"/>
      <c r="AP465" s="203"/>
      <c r="AQ465" s="203"/>
      <c r="AR465" s="203"/>
      <c r="AS465" s="203"/>
      <c r="AT465" s="203"/>
      <c r="AU465" s="203"/>
      <c r="AW465" s="203"/>
      <c r="AY465"/>
      <c r="AZ465"/>
    </row>
    <row r="466" spans="3:52" ht="12.75">
      <c r="C466"/>
      <c r="E466" s="128"/>
      <c r="F466" s="128"/>
      <c r="G466"/>
      <c r="H466" s="128"/>
      <c r="I466"/>
      <c r="J466"/>
      <c r="L466"/>
      <c r="M466" s="183"/>
      <c r="N466" s="183"/>
      <c r="O466" s="183"/>
      <c r="P466" s="185"/>
      <c r="Q466" s="183"/>
      <c r="R466" s="183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 s="203"/>
      <c r="AO466" s="203"/>
      <c r="AP466" s="203"/>
      <c r="AQ466" s="203"/>
      <c r="AR466" s="203"/>
      <c r="AS466" s="203"/>
      <c r="AT466" s="203"/>
      <c r="AU466" s="203"/>
      <c r="AW466" s="203"/>
      <c r="AY466"/>
      <c r="AZ466"/>
    </row>
    <row r="467" spans="3:52" ht="12.75">
      <c r="C467"/>
      <c r="E467" s="128"/>
      <c r="F467" s="128"/>
      <c r="G467"/>
      <c r="H467" s="128"/>
      <c r="I467"/>
      <c r="J467"/>
      <c r="L467"/>
      <c r="M467" s="183"/>
      <c r="N467" s="183"/>
      <c r="O467" s="183"/>
      <c r="P467" s="185"/>
      <c r="Q467" s="183"/>
      <c r="R467" s="183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 s="203"/>
      <c r="AO467" s="203"/>
      <c r="AP467" s="203"/>
      <c r="AQ467" s="203"/>
      <c r="AR467" s="203"/>
      <c r="AS467" s="203"/>
      <c r="AT467" s="203"/>
      <c r="AU467" s="203"/>
      <c r="AW467" s="203"/>
      <c r="AY467"/>
      <c r="AZ467"/>
    </row>
    <row r="468" spans="3:52" ht="12.75">
      <c r="C468"/>
      <c r="E468" s="128"/>
      <c r="F468" s="128"/>
      <c r="G468"/>
      <c r="H468" s="128"/>
      <c r="I468"/>
      <c r="J468"/>
      <c r="L468"/>
      <c r="M468" s="183"/>
      <c r="N468" s="183"/>
      <c r="O468" s="183"/>
      <c r="P468" s="185"/>
      <c r="Q468" s="183"/>
      <c r="R468" s="183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 s="203"/>
      <c r="AO468" s="203"/>
      <c r="AP468" s="203"/>
      <c r="AQ468" s="203"/>
      <c r="AR468" s="203"/>
      <c r="AS468" s="203"/>
      <c r="AT468" s="203"/>
      <c r="AU468" s="203"/>
      <c r="AW468" s="203"/>
      <c r="AY468"/>
      <c r="AZ468"/>
    </row>
    <row r="469" spans="3:52" ht="12.75">
      <c r="C469"/>
      <c r="E469" s="128"/>
      <c r="F469" s="128"/>
      <c r="G469"/>
      <c r="H469" s="128"/>
      <c r="I469"/>
      <c r="J469"/>
      <c r="L469"/>
      <c r="M469" s="183"/>
      <c r="N469" s="183"/>
      <c r="O469" s="183"/>
      <c r="P469" s="185"/>
      <c r="Q469" s="183"/>
      <c r="R469" s="183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 s="203"/>
      <c r="AO469" s="203"/>
      <c r="AP469" s="203"/>
      <c r="AQ469" s="203"/>
      <c r="AR469" s="203"/>
      <c r="AS469" s="203"/>
      <c r="AT469" s="203"/>
      <c r="AU469" s="203"/>
      <c r="AW469" s="203"/>
      <c r="AY469"/>
      <c r="AZ469"/>
    </row>
    <row r="470" spans="3:52" ht="12.75">
      <c r="C470"/>
      <c r="E470" s="128"/>
      <c r="F470" s="128"/>
      <c r="G470"/>
      <c r="H470" s="128"/>
      <c r="I470"/>
      <c r="J470"/>
      <c r="L470"/>
      <c r="M470" s="183"/>
      <c r="N470" s="183"/>
      <c r="O470" s="183"/>
      <c r="P470" s="185"/>
      <c r="Q470" s="183"/>
      <c r="R470" s="183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 s="203"/>
      <c r="AO470" s="203"/>
      <c r="AP470" s="203"/>
      <c r="AQ470" s="203"/>
      <c r="AR470" s="203"/>
      <c r="AS470" s="203"/>
      <c r="AT470" s="203"/>
      <c r="AU470" s="203"/>
      <c r="AW470" s="203"/>
      <c r="AY470"/>
      <c r="AZ470"/>
    </row>
    <row r="471" spans="3:52" ht="12.75">
      <c r="C471"/>
      <c r="E471" s="128"/>
      <c r="F471" s="128"/>
      <c r="G471"/>
      <c r="H471" s="128"/>
      <c r="I471"/>
      <c r="J471"/>
      <c r="L471"/>
      <c r="M471" s="183"/>
      <c r="N471" s="183"/>
      <c r="O471" s="183"/>
      <c r="P471" s="185"/>
      <c r="Q471" s="183"/>
      <c r="R471" s="183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 s="203"/>
      <c r="AO471" s="203"/>
      <c r="AP471" s="203"/>
      <c r="AQ471" s="203"/>
      <c r="AR471" s="203"/>
      <c r="AS471" s="203"/>
      <c r="AT471" s="203"/>
      <c r="AU471" s="203"/>
      <c r="AW471" s="203"/>
      <c r="AY471"/>
      <c r="AZ471"/>
    </row>
    <row r="472" spans="3:52" ht="12.75">
      <c r="C472"/>
      <c r="E472" s="128"/>
      <c r="F472" s="128"/>
      <c r="G472"/>
      <c r="H472" s="128"/>
      <c r="I472"/>
      <c r="J472"/>
      <c r="L472"/>
      <c r="M472" s="183"/>
      <c r="N472" s="183"/>
      <c r="O472" s="183"/>
      <c r="P472" s="185"/>
      <c r="Q472" s="183"/>
      <c r="R472" s="183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 s="203"/>
      <c r="AO472" s="203"/>
      <c r="AP472" s="203"/>
      <c r="AQ472" s="203"/>
      <c r="AR472" s="203"/>
      <c r="AS472" s="203"/>
      <c r="AT472" s="203"/>
      <c r="AU472" s="203"/>
      <c r="AW472" s="203"/>
      <c r="AY472"/>
      <c r="AZ472"/>
    </row>
    <row r="473" spans="3:52" ht="12.75">
      <c r="C473"/>
      <c r="E473" s="128"/>
      <c r="F473" s="128"/>
      <c r="G473"/>
      <c r="H473" s="128"/>
      <c r="I473"/>
      <c r="J473"/>
      <c r="L473"/>
      <c r="M473" s="183"/>
      <c r="N473" s="183"/>
      <c r="O473" s="183"/>
      <c r="P473" s="185"/>
      <c r="Q473" s="183"/>
      <c r="R473" s="18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 s="203"/>
      <c r="AO473" s="203"/>
      <c r="AP473" s="203"/>
      <c r="AQ473" s="203"/>
      <c r="AR473" s="203"/>
      <c r="AS473" s="203"/>
      <c r="AT473" s="203"/>
      <c r="AU473" s="203"/>
      <c r="AW473" s="203"/>
      <c r="AY473"/>
      <c r="AZ473"/>
    </row>
    <row r="474" spans="3:52" ht="12.75">
      <c r="C474"/>
      <c r="E474" s="128"/>
      <c r="F474" s="128"/>
      <c r="G474"/>
      <c r="H474" s="128"/>
      <c r="I474"/>
      <c r="J474"/>
      <c r="L474"/>
      <c r="M474" s="183"/>
      <c r="N474" s="183"/>
      <c r="O474" s="183"/>
      <c r="P474" s="185"/>
      <c r="Q474" s="183"/>
      <c r="R474" s="183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 s="203"/>
      <c r="AO474" s="203"/>
      <c r="AP474" s="203"/>
      <c r="AQ474" s="203"/>
      <c r="AR474" s="203"/>
      <c r="AS474" s="203"/>
      <c r="AT474" s="203"/>
      <c r="AU474" s="203"/>
      <c r="AW474" s="203"/>
      <c r="AY474"/>
      <c r="AZ474"/>
    </row>
    <row r="475" spans="3:52" ht="12.75">
      <c r="C475"/>
      <c r="E475" s="128"/>
      <c r="F475" s="128"/>
      <c r="G475"/>
      <c r="H475" s="128"/>
      <c r="I475"/>
      <c r="J475"/>
      <c r="L475"/>
      <c r="M475" s="183"/>
      <c r="N475" s="183"/>
      <c r="O475" s="183"/>
      <c r="P475" s="185"/>
      <c r="Q475" s="183"/>
      <c r="R475" s="183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 s="203"/>
      <c r="AO475" s="203"/>
      <c r="AP475" s="203"/>
      <c r="AQ475" s="203"/>
      <c r="AR475" s="203"/>
      <c r="AS475" s="203"/>
      <c r="AT475" s="203"/>
      <c r="AU475" s="203"/>
      <c r="AW475" s="203"/>
      <c r="AY475"/>
      <c r="AZ475"/>
    </row>
    <row r="476" spans="3:52" ht="12.75">
      <c r="C476"/>
      <c r="E476" s="128"/>
      <c r="F476" s="128"/>
      <c r="G476"/>
      <c r="H476" s="128"/>
      <c r="I476"/>
      <c r="J476"/>
      <c r="L476"/>
      <c r="M476" s="183"/>
      <c r="N476" s="183"/>
      <c r="O476" s="183"/>
      <c r="P476" s="185"/>
      <c r="Q476" s="183"/>
      <c r="R476" s="183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 s="203"/>
      <c r="AO476" s="203"/>
      <c r="AP476" s="203"/>
      <c r="AQ476" s="203"/>
      <c r="AR476" s="203"/>
      <c r="AS476" s="203"/>
      <c r="AT476" s="203"/>
      <c r="AU476" s="203"/>
      <c r="AW476" s="203"/>
      <c r="AY476"/>
      <c r="AZ476"/>
    </row>
    <row r="477" spans="3:52" ht="12.75">
      <c r="C477"/>
      <c r="E477" s="128"/>
      <c r="F477" s="128"/>
      <c r="G477"/>
      <c r="H477" s="128"/>
      <c r="I477"/>
      <c r="J477"/>
      <c r="L477"/>
      <c r="M477" s="183"/>
      <c r="N477" s="183"/>
      <c r="O477" s="183"/>
      <c r="P477" s="185"/>
      <c r="Q477" s="183"/>
      <c r="R477" s="183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 s="203"/>
      <c r="AO477" s="203"/>
      <c r="AP477" s="203"/>
      <c r="AQ477" s="203"/>
      <c r="AR477" s="203"/>
      <c r="AS477" s="203"/>
      <c r="AT477" s="203"/>
      <c r="AU477" s="203"/>
      <c r="AW477" s="203"/>
      <c r="AY477"/>
      <c r="AZ477"/>
    </row>
    <row r="478" spans="3:52" ht="12.75">
      <c r="C478"/>
      <c r="E478" s="128"/>
      <c r="F478" s="128"/>
      <c r="G478"/>
      <c r="H478" s="128"/>
      <c r="I478"/>
      <c r="J478"/>
      <c r="L478"/>
      <c r="M478" s="183"/>
      <c r="N478" s="183"/>
      <c r="O478" s="183"/>
      <c r="P478" s="185"/>
      <c r="Q478" s="183"/>
      <c r="R478" s="183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 s="203"/>
      <c r="AO478" s="203"/>
      <c r="AP478" s="203"/>
      <c r="AQ478" s="203"/>
      <c r="AR478" s="203"/>
      <c r="AS478" s="203"/>
      <c r="AT478" s="203"/>
      <c r="AU478" s="203"/>
      <c r="AW478" s="203"/>
      <c r="AY478"/>
      <c r="AZ478"/>
    </row>
    <row r="479" spans="3:52" ht="12.75">
      <c r="C479"/>
      <c r="E479" s="128"/>
      <c r="F479" s="128"/>
      <c r="G479"/>
      <c r="H479" s="128"/>
      <c r="I479"/>
      <c r="J479"/>
      <c r="L479"/>
      <c r="M479" s="183"/>
      <c r="N479" s="183"/>
      <c r="O479" s="183"/>
      <c r="P479" s="185"/>
      <c r="Q479" s="183"/>
      <c r="R479" s="183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 s="203"/>
      <c r="AO479" s="203"/>
      <c r="AP479" s="203"/>
      <c r="AQ479" s="203"/>
      <c r="AR479" s="203"/>
      <c r="AS479" s="203"/>
      <c r="AT479" s="203"/>
      <c r="AU479" s="203"/>
      <c r="AW479" s="203"/>
      <c r="AY479"/>
      <c r="AZ479"/>
    </row>
    <row r="480" spans="3:52" ht="12.75">
      <c r="C480"/>
      <c r="E480" s="128"/>
      <c r="F480" s="128"/>
      <c r="G480"/>
      <c r="H480" s="128"/>
      <c r="I480"/>
      <c r="J480"/>
      <c r="L480"/>
      <c r="M480" s="183"/>
      <c r="N480" s="183"/>
      <c r="O480" s="183"/>
      <c r="P480" s="185"/>
      <c r="Q480" s="183"/>
      <c r="R480" s="183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 s="203"/>
      <c r="AO480" s="203"/>
      <c r="AP480" s="203"/>
      <c r="AQ480" s="203"/>
      <c r="AR480" s="203"/>
      <c r="AS480" s="203"/>
      <c r="AT480" s="203"/>
      <c r="AU480" s="203"/>
      <c r="AW480" s="203"/>
      <c r="AY480"/>
      <c r="AZ480"/>
    </row>
    <row r="481" spans="3:52" ht="12.75">
      <c r="C481"/>
      <c r="E481" s="128"/>
      <c r="F481" s="128"/>
      <c r="G481"/>
      <c r="H481" s="128"/>
      <c r="I481"/>
      <c r="J481"/>
      <c r="L481"/>
      <c r="M481" s="183"/>
      <c r="N481" s="183"/>
      <c r="O481" s="183"/>
      <c r="P481" s="185"/>
      <c r="Q481" s="183"/>
      <c r="R481" s="183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 s="203"/>
      <c r="AO481" s="203"/>
      <c r="AP481" s="203"/>
      <c r="AQ481" s="203"/>
      <c r="AR481" s="203"/>
      <c r="AS481" s="203"/>
      <c r="AT481" s="203"/>
      <c r="AU481" s="203"/>
      <c r="AW481" s="203"/>
      <c r="AY481"/>
      <c r="AZ481"/>
    </row>
    <row r="482" spans="3:52" ht="12.75">
      <c r="C482"/>
      <c r="E482" s="128"/>
      <c r="F482" s="128"/>
      <c r="G482"/>
      <c r="H482" s="128"/>
      <c r="I482"/>
      <c r="J482"/>
      <c r="L482"/>
      <c r="M482" s="183"/>
      <c r="N482" s="183"/>
      <c r="O482" s="183"/>
      <c r="P482" s="185"/>
      <c r="Q482" s="183"/>
      <c r="R482" s="183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 s="203"/>
      <c r="AO482" s="203"/>
      <c r="AP482" s="203"/>
      <c r="AQ482" s="203"/>
      <c r="AR482" s="203"/>
      <c r="AS482" s="203"/>
      <c r="AT482" s="203"/>
      <c r="AU482" s="203"/>
      <c r="AW482" s="203"/>
      <c r="AY482"/>
      <c r="AZ482"/>
    </row>
    <row r="483" spans="3:52" ht="12.75">
      <c r="C483"/>
      <c r="E483" s="128"/>
      <c r="F483" s="128"/>
      <c r="G483"/>
      <c r="H483" s="128"/>
      <c r="I483"/>
      <c r="J483"/>
      <c r="L483"/>
      <c r="M483" s="183"/>
      <c r="N483" s="183"/>
      <c r="O483" s="183"/>
      <c r="P483" s="185"/>
      <c r="Q483" s="183"/>
      <c r="R483" s="1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 s="203"/>
      <c r="AO483" s="203"/>
      <c r="AP483" s="203"/>
      <c r="AQ483" s="203"/>
      <c r="AR483" s="203"/>
      <c r="AS483" s="203"/>
      <c r="AT483" s="203"/>
      <c r="AU483" s="203"/>
      <c r="AW483" s="203"/>
      <c r="AY483"/>
      <c r="AZ483"/>
    </row>
    <row r="484" spans="3:52" ht="12.75">
      <c r="C484"/>
      <c r="E484" s="128"/>
      <c r="F484" s="128"/>
      <c r="G484"/>
      <c r="H484" s="128"/>
      <c r="I484"/>
      <c r="J484"/>
      <c r="L484"/>
      <c r="M484" s="183"/>
      <c r="N484" s="183"/>
      <c r="O484" s="183"/>
      <c r="P484" s="185"/>
      <c r="Q484" s="183"/>
      <c r="R484" s="183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 s="203"/>
      <c r="AO484" s="203"/>
      <c r="AP484" s="203"/>
      <c r="AQ484" s="203"/>
      <c r="AR484" s="203"/>
      <c r="AS484" s="203"/>
      <c r="AT484" s="203"/>
      <c r="AU484" s="203"/>
      <c r="AW484" s="203"/>
      <c r="AY484"/>
      <c r="AZ484"/>
    </row>
    <row r="485" spans="3:52" ht="12.75">
      <c r="C485"/>
      <c r="E485" s="128"/>
      <c r="F485" s="128"/>
      <c r="G485"/>
      <c r="H485" s="128"/>
      <c r="I485"/>
      <c r="J485"/>
      <c r="L485"/>
      <c r="M485" s="183"/>
      <c r="N485" s="183"/>
      <c r="O485" s="183"/>
      <c r="P485" s="185"/>
      <c r="Q485" s="183"/>
      <c r="R485" s="183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 s="203"/>
      <c r="AO485" s="203"/>
      <c r="AP485" s="203"/>
      <c r="AQ485" s="203"/>
      <c r="AR485" s="203"/>
      <c r="AS485" s="203"/>
      <c r="AT485" s="203"/>
      <c r="AU485" s="203"/>
      <c r="AW485" s="203"/>
      <c r="AY485"/>
      <c r="AZ485"/>
    </row>
    <row r="486" spans="3:52" ht="12.75">
      <c r="C486"/>
      <c r="E486" s="128"/>
      <c r="F486" s="128"/>
      <c r="G486"/>
      <c r="H486" s="128"/>
      <c r="I486"/>
      <c r="J486"/>
      <c r="L486"/>
      <c r="M486" s="183"/>
      <c r="N486" s="183"/>
      <c r="O486" s="183"/>
      <c r="P486" s="185"/>
      <c r="Q486" s="183"/>
      <c r="R486" s="183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 s="203"/>
      <c r="AO486" s="203"/>
      <c r="AP486" s="203"/>
      <c r="AQ486" s="203"/>
      <c r="AR486" s="203"/>
      <c r="AS486" s="203"/>
      <c r="AT486" s="203"/>
      <c r="AU486" s="203"/>
      <c r="AW486" s="203"/>
      <c r="AY486"/>
      <c r="AZ486"/>
    </row>
    <row r="487" spans="3:52" ht="12.75">
      <c r="C487"/>
      <c r="E487" s="128"/>
      <c r="F487" s="128"/>
      <c r="G487"/>
      <c r="H487" s="128"/>
      <c r="I487"/>
      <c r="J487"/>
      <c r="L487"/>
      <c r="M487" s="183"/>
      <c r="N487" s="183"/>
      <c r="O487" s="183"/>
      <c r="P487" s="185"/>
      <c r="Q487" s="183"/>
      <c r="R487" s="183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 s="203"/>
      <c r="AO487" s="203"/>
      <c r="AP487" s="203"/>
      <c r="AQ487" s="203"/>
      <c r="AR487" s="203"/>
      <c r="AS487" s="203"/>
      <c r="AT487" s="203"/>
      <c r="AU487" s="203"/>
      <c r="AW487" s="203"/>
      <c r="AY487"/>
      <c r="AZ487"/>
    </row>
    <row r="488" spans="3:52" ht="12.75">
      <c r="C488"/>
      <c r="E488" s="128"/>
      <c r="F488" s="128"/>
      <c r="G488"/>
      <c r="H488" s="128"/>
      <c r="I488"/>
      <c r="J488"/>
      <c r="L488"/>
      <c r="M488" s="183"/>
      <c r="N488" s="183"/>
      <c r="O488" s="183"/>
      <c r="P488" s="185"/>
      <c r="Q488" s="183"/>
      <c r="R488" s="183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 s="203"/>
      <c r="AO488" s="203"/>
      <c r="AP488" s="203"/>
      <c r="AQ488" s="203"/>
      <c r="AR488" s="203"/>
      <c r="AS488" s="203"/>
      <c r="AT488" s="203"/>
      <c r="AU488" s="203"/>
      <c r="AW488" s="203"/>
      <c r="AY488"/>
      <c r="AZ488"/>
    </row>
    <row r="489" spans="3:52" ht="12.75">
      <c r="C489"/>
      <c r="E489" s="128"/>
      <c r="F489" s="128"/>
      <c r="G489"/>
      <c r="H489" s="128"/>
      <c r="I489"/>
      <c r="J489"/>
      <c r="L489"/>
      <c r="M489" s="183"/>
      <c r="N489" s="183"/>
      <c r="O489" s="183"/>
      <c r="P489" s="185"/>
      <c r="Q489" s="183"/>
      <c r="R489" s="183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 s="203"/>
      <c r="AO489" s="203"/>
      <c r="AP489" s="203"/>
      <c r="AQ489" s="203"/>
      <c r="AR489" s="203"/>
      <c r="AS489" s="203"/>
      <c r="AT489" s="203"/>
      <c r="AU489" s="203"/>
      <c r="AW489" s="203"/>
      <c r="AY489"/>
      <c r="AZ489"/>
    </row>
    <row r="490" spans="3:52" ht="12.75">
      <c r="C490"/>
      <c r="E490" s="128"/>
      <c r="F490" s="128"/>
      <c r="G490"/>
      <c r="H490" s="128"/>
      <c r="I490"/>
      <c r="J490"/>
      <c r="L490"/>
      <c r="M490" s="183"/>
      <c r="N490" s="183"/>
      <c r="O490" s="183"/>
      <c r="P490" s="185"/>
      <c r="Q490" s="183"/>
      <c r="R490" s="183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 s="203"/>
      <c r="AO490" s="203"/>
      <c r="AP490" s="203"/>
      <c r="AQ490" s="203"/>
      <c r="AR490" s="203"/>
      <c r="AS490" s="203"/>
      <c r="AT490" s="203"/>
      <c r="AU490" s="203"/>
      <c r="AW490" s="203"/>
      <c r="AY490"/>
      <c r="AZ490"/>
    </row>
    <row r="491" spans="3:52" ht="12.75">
      <c r="C491"/>
      <c r="E491" s="128"/>
      <c r="F491" s="128"/>
      <c r="G491"/>
      <c r="H491" s="128"/>
      <c r="I491"/>
      <c r="J491"/>
      <c r="L491"/>
      <c r="M491" s="183"/>
      <c r="N491" s="183"/>
      <c r="O491" s="183"/>
      <c r="P491" s="185"/>
      <c r="Q491" s="183"/>
      <c r="R491" s="183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 s="203"/>
      <c r="AO491" s="203"/>
      <c r="AP491" s="203"/>
      <c r="AQ491" s="203"/>
      <c r="AR491" s="203"/>
      <c r="AS491" s="203"/>
      <c r="AT491" s="203"/>
      <c r="AU491" s="203"/>
      <c r="AW491" s="203"/>
      <c r="AY491"/>
      <c r="AZ491"/>
    </row>
    <row r="492" spans="3:52" ht="12.75">
      <c r="C492"/>
      <c r="E492" s="128"/>
      <c r="F492" s="128"/>
      <c r="G492"/>
      <c r="H492" s="128"/>
      <c r="I492"/>
      <c r="J492"/>
      <c r="L492"/>
      <c r="M492" s="183"/>
      <c r="N492" s="183"/>
      <c r="O492" s="183"/>
      <c r="P492" s="185"/>
      <c r="Q492" s="183"/>
      <c r="R492" s="183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 s="203"/>
      <c r="AO492" s="203"/>
      <c r="AP492" s="203"/>
      <c r="AQ492" s="203"/>
      <c r="AR492" s="203"/>
      <c r="AS492" s="203"/>
      <c r="AT492" s="203"/>
      <c r="AU492" s="203"/>
      <c r="AW492" s="203"/>
      <c r="AY492"/>
      <c r="AZ492"/>
    </row>
    <row r="493" spans="3:52" ht="12.75">
      <c r="C493"/>
      <c r="E493" s="128"/>
      <c r="F493" s="128"/>
      <c r="G493"/>
      <c r="H493" s="128"/>
      <c r="I493"/>
      <c r="J493"/>
      <c r="L493"/>
      <c r="M493" s="183"/>
      <c r="N493" s="183"/>
      <c r="O493" s="183"/>
      <c r="P493" s="185"/>
      <c r="Q493" s="183"/>
      <c r="R493" s="18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 s="203"/>
      <c r="AO493" s="203"/>
      <c r="AP493" s="203"/>
      <c r="AQ493" s="203"/>
      <c r="AR493" s="203"/>
      <c r="AS493" s="203"/>
      <c r="AT493" s="203"/>
      <c r="AU493" s="203"/>
      <c r="AW493" s="203"/>
      <c r="AY493"/>
      <c r="AZ493"/>
    </row>
    <row r="494" spans="3:52" ht="12.75">
      <c r="C494"/>
      <c r="E494" s="128"/>
      <c r="F494" s="128"/>
      <c r="G494"/>
      <c r="H494" s="128"/>
      <c r="I494"/>
      <c r="J494"/>
      <c r="L494"/>
      <c r="M494" s="183"/>
      <c r="N494" s="183"/>
      <c r="O494" s="183"/>
      <c r="P494" s="185"/>
      <c r="Q494" s="183"/>
      <c r="R494" s="183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 s="203"/>
      <c r="AO494" s="203"/>
      <c r="AP494" s="203"/>
      <c r="AQ494" s="203"/>
      <c r="AR494" s="203"/>
      <c r="AS494" s="203"/>
      <c r="AT494" s="203"/>
      <c r="AU494" s="203"/>
      <c r="AW494" s="203"/>
      <c r="AY494"/>
      <c r="AZ494"/>
    </row>
    <row r="495" spans="3:52" ht="12.75">
      <c r="C495"/>
      <c r="E495" s="128"/>
      <c r="F495" s="128"/>
      <c r="G495"/>
      <c r="H495" s="128"/>
      <c r="I495"/>
      <c r="J495"/>
      <c r="L495"/>
      <c r="M495" s="183"/>
      <c r="N495" s="183"/>
      <c r="O495" s="183"/>
      <c r="P495" s="185"/>
      <c r="Q495" s="183"/>
      <c r="R495" s="183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 s="203"/>
      <c r="AO495" s="203"/>
      <c r="AP495" s="203"/>
      <c r="AQ495" s="203"/>
      <c r="AR495" s="203"/>
      <c r="AS495" s="203"/>
      <c r="AT495" s="203"/>
      <c r="AU495" s="203"/>
      <c r="AW495" s="203"/>
      <c r="AY495"/>
      <c r="AZ495"/>
    </row>
    <row r="496" spans="3:52" ht="12.75">
      <c r="C496"/>
      <c r="E496" s="128"/>
      <c r="F496" s="128"/>
      <c r="G496"/>
      <c r="H496" s="128"/>
      <c r="I496"/>
      <c r="J496"/>
      <c r="L496"/>
      <c r="M496" s="183"/>
      <c r="N496" s="183"/>
      <c r="O496" s="183"/>
      <c r="P496" s="185"/>
      <c r="Q496" s="183"/>
      <c r="R496" s="183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 s="203"/>
      <c r="AO496" s="203"/>
      <c r="AP496" s="203"/>
      <c r="AQ496" s="203"/>
      <c r="AR496" s="203"/>
      <c r="AS496" s="203"/>
      <c r="AT496" s="203"/>
      <c r="AU496" s="203"/>
      <c r="AW496" s="203"/>
      <c r="AY496"/>
      <c r="AZ496"/>
    </row>
    <row r="497" spans="3:52" ht="12.75">
      <c r="C497"/>
      <c r="E497" s="128"/>
      <c r="F497" s="128"/>
      <c r="G497"/>
      <c r="H497" s="128"/>
      <c r="I497"/>
      <c r="J497"/>
      <c r="L497"/>
      <c r="M497" s="183"/>
      <c r="N497" s="183"/>
      <c r="O497" s="183"/>
      <c r="P497" s="185"/>
      <c r="Q497" s="183"/>
      <c r="R497" s="183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 s="203"/>
      <c r="AO497" s="203"/>
      <c r="AP497" s="203"/>
      <c r="AQ497" s="203"/>
      <c r="AR497" s="203"/>
      <c r="AS497" s="203"/>
      <c r="AT497" s="203"/>
      <c r="AU497" s="203"/>
      <c r="AW497" s="203"/>
      <c r="AY497"/>
      <c r="AZ497"/>
    </row>
    <row r="498" spans="3:52" ht="12.75">
      <c r="C498"/>
      <c r="E498" s="128"/>
      <c r="F498" s="128"/>
      <c r="G498"/>
      <c r="H498" s="128"/>
      <c r="I498"/>
      <c r="J498"/>
      <c r="L498"/>
      <c r="M498" s="183"/>
      <c r="N498" s="183"/>
      <c r="O498" s="183"/>
      <c r="P498" s="185"/>
      <c r="Q498" s="183"/>
      <c r="R498" s="183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 s="203"/>
      <c r="AO498" s="203"/>
      <c r="AP498" s="203"/>
      <c r="AQ498" s="203"/>
      <c r="AR498" s="203"/>
      <c r="AS498" s="203"/>
      <c r="AT498" s="203"/>
      <c r="AU498" s="203"/>
      <c r="AW498" s="203"/>
      <c r="AY498"/>
      <c r="AZ498"/>
    </row>
    <row r="499" spans="3:52" ht="12.75">
      <c r="C499"/>
      <c r="E499" s="128"/>
      <c r="F499" s="128"/>
      <c r="G499"/>
      <c r="H499" s="128"/>
      <c r="I499"/>
      <c r="J499"/>
      <c r="L499"/>
      <c r="M499" s="183"/>
      <c r="N499" s="183"/>
      <c r="O499" s="183"/>
      <c r="P499" s="185"/>
      <c r="Q499" s="183"/>
      <c r="R499" s="183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 s="203"/>
      <c r="AO499" s="203"/>
      <c r="AP499" s="203"/>
      <c r="AQ499" s="203"/>
      <c r="AR499" s="203"/>
      <c r="AS499" s="203"/>
      <c r="AT499" s="203"/>
      <c r="AU499" s="203"/>
      <c r="AW499" s="203"/>
      <c r="AY499"/>
      <c r="AZ499"/>
    </row>
    <row r="500" spans="3:52" ht="12.75">
      <c r="C500"/>
      <c r="E500" s="128"/>
      <c r="F500" s="128"/>
      <c r="G500"/>
      <c r="H500" s="128"/>
      <c r="I500"/>
      <c r="J500"/>
      <c r="L500"/>
      <c r="M500" s="183"/>
      <c r="N500" s="183"/>
      <c r="O500" s="183"/>
      <c r="P500" s="185"/>
      <c r="Q500" s="183"/>
      <c r="R500" s="183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 s="203"/>
      <c r="AO500" s="203"/>
      <c r="AP500" s="203"/>
      <c r="AQ500" s="203"/>
      <c r="AR500" s="203"/>
      <c r="AS500" s="203"/>
      <c r="AT500" s="203"/>
      <c r="AU500" s="203"/>
      <c r="AW500" s="203"/>
      <c r="AY500"/>
      <c r="AZ500"/>
    </row>
    <row r="501" spans="3:52" ht="12.75">
      <c r="C501"/>
      <c r="E501" s="128"/>
      <c r="F501" s="128"/>
      <c r="G501"/>
      <c r="H501" s="128"/>
      <c r="I501"/>
      <c r="J501"/>
      <c r="L501"/>
      <c r="M501" s="183"/>
      <c r="N501" s="183"/>
      <c r="O501" s="183"/>
      <c r="P501" s="185"/>
      <c r="Q501" s="183"/>
      <c r="R501" s="183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 s="203"/>
      <c r="AO501" s="203"/>
      <c r="AP501" s="203"/>
      <c r="AQ501" s="203"/>
      <c r="AR501" s="203"/>
      <c r="AS501" s="203"/>
      <c r="AT501" s="203"/>
      <c r="AU501" s="203"/>
      <c r="AW501" s="203"/>
      <c r="AY501"/>
      <c r="AZ501"/>
    </row>
    <row r="502" spans="3:52" ht="12.75">
      <c r="C502"/>
      <c r="E502" s="128"/>
      <c r="F502" s="128"/>
      <c r="G502"/>
      <c r="H502" s="128"/>
      <c r="I502"/>
      <c r="J502"/>
      <c r="L502"/>
      <c r="M502" s="183"/>
      <c r="N502" s="183"/>
      <c r="O502" s="183"/>
      <c r="P502" s="185"/>
      <c r="Q502" s="183"/>
      <c r="R502" s="183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 s="203"/>
      <c r="AO502" s="203"/>
      <c r="AP502" s="203"/>
      <c r="AQ502" s="203"/>
      <c r="AR502" s="203"/>
      <c r="AS502" s="203"/>
      <c r="AT502" s="203"/>
      <c r="AU502" s="203"/>
      <c r="AW502" s="203"/>
      <c r="AY502"/>
      <c r="AZ502"/>
    </row>
    <row r="503" spans="3:52" ht="12.75">
      <c r="C503"/>
      <c r="E503" s="128"/>
      <c r="F503" s="128"/>
      <c r="G503"/>
      <c r="H503" s="128"/>
      <c r="I503"/>
      <c r="J503"/>
      <c r="L503"/>
      <c r="M503" s="183"/>
      <c r="N503" s="183"/>
      <c r="O503" s="183"/>
      <c r="P503" s="185"/>
      <c r="Q503" s="183"/>
      <c r="R503" s="18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 s="203"/>
      <c r="AO503" s="203"/>
      <c r="AP503" s="203"/>
      <c r="AQ503" s="203"/>
      <c r="AR503" s="203"/>
      <c r="AS503" s="203"/>
      <c r="AT503" s="203"/>
      <c r="AU503" s="203"/>
      <c r="AW503" s="203"/>
      <c r="AY503"/>
      <c r="AZ503"/>
    </row>
    <row r="504" spans="3:52" ht="12.75">
      <c r="C504"/>
      <c r="E504" s="128"/>
      <c r="F504" s="128"/>
      <c r="G504"/>
      <c r="H504" s="128"/>
      <c r="I504"/>
      <c r="J504"/>
      <c r="L504"/>
      <c r="M504" s="183"/>
      <c r="N504" s="183"/>
      <c r="O504" s="183"/>
      <c r="P504" s="185"/>
      <c r="Q504" s="183"/>
      <c r="R504" s="183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 s="203"/>
      <c r="AO504" s="203"/>
      <c r="AP504" s="203"/>
      <c r="AQ504" s="203"/>
      <c r="AR504" s="203"/>
      <c r="AS504" s="203"/>
      <c r="AT504" s="203"/>
      <c r="AU504" s="203"/>
      <c r="AW504" s="203"/>
      <c r="AY504"/>
      <c r="AZ504"/>
    </row>
    <row r="505" spans="3:52" ht="12.75">
      <c r="C505"/>
      <c r="E505" s="128"/>
      <c r="F505" s="128"/>
      <c r="G505"/>
      <c r="H505" s="128"/>
      <c r="I505"/>
      <c r="J505"/>
      <c r="L505"/>
      <c r="M505" s="183"/>
      <c r="N505" s="183"/>
      <c r="O505" s="183"/>
      <c r="P505" s="185"/>
      <c r="Q505" s="183"/>
      <c r="R505" s="183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 s="203"/>
      <c r="AO505" s="203"/>
      <c r="AP505" s="203"/>
      <c r="AQ505" s="203"/>
      <c r="AR505" s="203"/>
      <c r="AS505" s="203"/>
      <c r="AT505" s="203"/>
      <c r="AU505" s="203"/>
      <c r="AW505" s="203"/>
      <c r="AY505"/>
      <c r="AZ505"/>
    </row>
    <row r="506" spans="3:52" ht="12.75">
      <c r="C506"/>
      <c r="E506" s="128"/>
      <c r="F506" s="128"/>
      <c r="G506"/>
      <c r="H506" s="128"/>
      <c r="I506"/>
      <c r="J506"/>
      <c r="L506"/>
      <c r="M506" s="183"/>
      <c r="N506" s="183"/>
      <c r="O506" s="183"/>
      <c r="P506" s="185"/>
      <c r="Q506" s="183"/>
      <c r="R506" s="183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 s="203"/>
      <c r="AO506" s="203"/>
      <c r="AP506" s="203"/>
      <c r="AQ506" s="203"/>
      <c r="AR506" s="203"/>
      <c r="AS506" s="203"/>
      <c r="AT506" s="203"/>
      <c r="AU506" s="203"/>
      <c r="AW506" s="203"/>
      <c r="AY506"/>
      <c r="AZ506"/>
    </row>
    <row r="507" spans="3:52" ht="12.75">
      <c r="C507"/>
      <c r="E507" s="128"/>
      <c r="F507" s="128"/>
      <c r="G507"/>
      <c r="H507" s="128"/>
      <c r="I507"/>
      <c r="J507"/>
      <c r="L507"/>
      <c r="M507" s="183"/>
      <c r="N507" s="183"/>
      <c r="O507" s="183"/>
      <c r="P507" s="185"/>
      <c r="Q507" s="183"/>
      <c r="R507" s="183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 s="203"/>
      <c r="AO507" s="203"/>
      <c r="AP507" s="203"/>
      <c r="AQ507" s="203"/>
      <c r="AR507" s="203"/>
      <c r="AS507" s="203"/>
      <c r="AT507" s="203"/>
      <c r="AU507" s="203"/>
      <c r="AW507" s="203"/>
      <c r="AY507"/>
      <c r="AZ507"/>
    </row>
    <row r="508" spans="3:52" ht="12.75">
      <c r="C508"/>
      <c r="E508" s="128"/>
      <c r="F508" s="128"/>
      <c r="G508"/>
      <c r="H508" s="128"/>
      <c r="I508"/>
      <c r="J508"/>
      <c r="L508"/>
      <c r="M508" s="183"/>
      <c r="N508" s="183"/>
      <c r="O508" s="183"/>
      <c r="P508" s="185"/>
      <c r="Q508" s="183"/>
      <c r="R508" s="183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 s="203"/>
      <c r="AO508" s="203"/>
      <c r="AP508" s="203"/>
      <c r="AQ508" s="203"/>
      <c r="AR508" s="203"/>
      <c r="AS508" s="203"/>
      <c r="AT508" s="203"/>
      <c r="AU508" s="203"/>
      <c r="AW508" s="203"/>
      <c r="AY508"/>
      <c r="AZ508"/>
    </row>
    <row r="509" spans="3:52" ht="12.75">
      <c r="C509"/>
      <c r="E509" s="128"/>
      <c r="F509" s="128"/>
      <c r="G509"/>
      <c r="H509" s="128"/>
      <c r="I509"/>
      <c r="J509"/>
      <c r="L509"/>
      <c r="M509" s="183"/>
      <c r="N509" s="183"/>
      <c r="O509" s="183"/>
      <c r="P509" s="185"/>
      <c r="Q509" s="183"/>
      <c r="R509" s="183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 s="203"/>
      <c r="AO509" s="203"/>
      <c r="AP509" s="203"/>
      <c r="AQ509" s="203"/>
      <c r="AR509" s="203"/>
      <c r="AS509" s="203"/>
      <c r="AT509" s="203"/>
      <c r="AU509" s="203"/>
      <c r="AW509" s="203"/>
      <c r="AY509"/>
      <c r="AZ509"/>
    </row>
    <row r="510" spans="3:52" ht="12.75">
      <c r="C510"/>
      <c r="E510" s="128"/>
      <c r="F510" s="128"/>
      <c r="G510"/>
      <c r="H510" s="128"/>
      <c r="I510"/>
      <c r="J510"/>
      <c r="L510"/>
      <c r="M510" s="183"/>
      <c r="N510" s="183"/>
      <c r="O510" s="183"/>
      <c r="P510" s="185"/>
      <c r="Q510" s="183"/>
      <c r="R510" s="183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 s="203"/>
      <c r="AO510" s="203"/>
      <c r="AP510" s="203"/>
      <c r="AQ510" s="203"/>
      <c r="AR510" s="203"/>
      <c r="AS510" s="203"/>
      <c r="AT510" s="203"/>
      <c r="AU510" s="203"/>
      <c r="AW510" s="203"/>
      <c r="AY510"/>
      <c r="AZ510"/>
    </row>
    <row r="511" spans="3:52" ht="12.75">
      <c r="C511"/>
      <c r="E511" s="128"/>
      <c r="F511" s="128"/>
      <c r="G511"/>
      <c r="H511" s="128"/>
      <c r="I511"/>
      <c r="J511"/>
      <c r="L511"/>
      <c r="M511" s="183"/>
      <c r="N511" s="183"/>
      <c r="O511" s="183"/>
      <c r="P511" s="185"/>
      <c r="Q511" s="183"/>
      <c r="R511" s="183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 s="203"/>
      <c r="AO511" s="203"/>
      <c r="AP511" s="203"/>
      <c r="AQ511" s="203"/>
      <c r="AR511" s="203"/>
      <c r="AS511" s="203"/>
      <c r="AT511" s="203"/>
      <c r="AU511" s="203"/>
      <c r="AW511" s="203"/>
      <c r="AY511"/>
      <c r="AZ511"/>
    </row>
    <row r="512" spans="3:52" ht="12.75">
      <c r="C512"/>
      <c r="E512" s="128"/>
      <c r="F512" s="128"/>
      <c r="G512"/>
      <c r="H512" s="128"/>
      <c r="I512"/>
      <c r="J512"/>
      <c r="L512"/>
      <c r="M512" s="183"/>
      <c r="N512" s="183"/>
      <c r="O512" s="183"/>
      <c r="P512" s="185"/>
      <c r="Q512" s="183"/>
      <c r="R512" s="183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 s="203"/>
      <c r="AO512" s="203"/>
      <c r="AP512" s="203"/>
      <c r="AQ512" s="203"/>
      <c r="AR512" s="203"/>
      <c r="AS512" s="203"/>
      <c r="AT512" s="203"/>
      <c r="AU512" s="203"/>
      <c r="AW512" s="203"/>
      <c r="AY512"/>
      <c r="AZ512"/>
    </row>
    <row r="513" spans="3:52" ht="12.75">
      <c r="C513"/>
      <c r="E513" s="128"/>
      <c r="F513" s="128"/>
      <c r="G513"/>
      <c r="H513" s="128"/>
      <c r="I513"/>
      <c r="J513"/>
      <c r="L513"/>
      <c r="M513" s="183"/>
      <c r="N513" s="183"/>
      <c r="O513" s="183"/>
      <c r="P513" s="185"/>
      <c r="Q513" s="183"/>
      <c r="R513" s="18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 s="203"/>
      <c r="AO513" s="203"/>
      <c r="AP513" s="203"/>
      <c r="AQ513" s="203"/>
      <c r="AR513" s="203"/>
      <c r="AS513" s="203"/>
      <c r="AT513" s="203"/>
      <c r="AU513" s="203"/>
      <c r="AW513" s="203"/>
      <c r="AY513"/>
      <c r="AZ513"/>
    </row>
    <row r="514" spans="3:52" ht="12.75">
      <c r="C514"/>
      <c r="E514" s="128"/>
      <c r="F514" s="128"/>
      <c r="G514"/>
      <c r="H514" s="128"/>
      <c r="I514"/>
      <c r="J514"/>
      <c r="L514"/>
      <c r="M514" s="183"/>
      <c r="N514" s="183"/>
      <c r="O514" s="183"/>
      <c r="P514" s="185"/>
      <c r="Q514" s="183"/>
      <c r="R514" s="183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 s="203"/>
      <c r="AO514" s="203"/>
      <c r="AP514" s="203"/>
      <c r="AQ514" s="203"/>
      <c r="AR514" s="203"/>
      <c r="AS514" s="203"/>
      <c r="AT514" s="203"/>
      <c r="AU514" s="203"/>
      <c r="AW514" s="203"/>
      <c r="AY514"/>
      <c r="AZ514"/>
    </row>
    <row r="515" spans="3:52" ht="12.75">
      <c r="C515"/>
      <c r="E515" s="128"/>
      <c r="F515" s="128"/>
      <c r="G515"/>
      <c r="H515" s="128"/>
      <c r="I515"/>
      <c r="J515"/>
      <c r="L515"/>
      <c r="M515" s="183"/>
      <c r="N515" s="183"/>
      <c r="O515" s="183"/>
      <c r="P515" s="185"/>
      <c r="Q515" s="183"/>
      <c r="R515" s="183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 s="203"/>
      <c r="AO515" s="203"/>
      <c r="AP515" s="203"/>
      <c r="AQ515" s="203"/>
      <c r="AR515" s="203"/>
      <c r="AS515" s="203"/>
      <c r="AT515" s="203"/>
      <c r="AU515" s="203"/>
      <c r="AW515" s="203"/>
      <c r="AY515"/>
      <c r="AZ515"/>
    </row>
    <row r="516" spans="3:52" ht="12.75">
      <c r="C516"/>
      <c r="E516" s="128"/>
      <c r="F516" s="128"/>
      <c r="G516"/>
      <c r="H516" s="128"/>
      <c r="I516"/>
      <c r="J516"/>
      <c r="L516"/>
      <c r="M516" s="183"/>
      <c r="N516" s="183"/>
      <c r="O516" s="183"/>
      <c r="P516" s="185"/>
      <c r="Q516" s="183"/>
      <c r="R516" s="183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 s="203"/>
      <c r="AO516" s="203"/>
      <c r="AP516" s="203"/>
      <c r="AQ516" s="203"/>
      <c r="AR516" s="203"/>
      <c r="AS516" s="203"/>
      <c r="AT516" s="203"/>
      <c r="AU516" s="203"/>
      <c r="AW516" s="203"/>
      <c r="AY516"/>
      <c r="AZ516"/>
    </row>
    <row r="517" spans="3:52" ht="12.75">
      <c r="C517"/>
      <c r="E517" s="128"/>
      <c r="F517" s="128"/>
      <c r="G517"/>
      <c r="H517" s="128"/>
      <c r="I517"/>
      <c r="J517"/>
      <c r="L517"/>
      <c r="M517" s="183"/>
      <c r="N517" s="183"/>
      <c r="O517" s="183"/>
      <c r="P517" s="185"/>
      <c r="Q517" s="183"/>
      <c r="R517" s="183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 s="203"/>
      <c r="AO517" s="203"/>
      <c r="AP517" s="203"/>
      <c r="AQ517" s="203"/>
      <c r="AR517" s="203"/>
      <c r="AS517" s="203"/>
      <c r="AT517" s="203"/>
      <c r="AU517" s="203"/>
      <c r="AW517" s="203"/>
      <c r="AY517"/>
      <c r="AZ517"/>
    </row>
    <row r="518" spans="3:52" ht="12.75">
      <c r="C518"/>
      <c r="E518" s="128"/>
      <c r="F518" s="128"/>
      <c r="G518"/>
      <c r="H518" s="128"/>
      <c r="I518"/>
      <c r="J518"/>
      <c r="L518"/>
      <c r="M518" s="183"/>
      <c r="N518" s="183"/>
      <c r="O518" s="183"/>
      <c r="P518" s="185"/>
      <c r="Q518" s="183"/>
      <c r="R518" s="183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 s="203"/>
      <c r="AO518" s="203"/>
      <c r="AP518" s="203"/>
      <c r="AQ518" s="203"/>
      <c r="AR518" s="203"/>
      <c r="AS518" s="203"/>
      <c r="AT518" s="203"/>
      <c r="AU518" s="203"/>
      <c r="AW518" s="203"/>
      <c r="AY518"/>
      <c r="AZ518"/>
    </row>
    <row r="519" spans="3:52" ht="12.75">
      <c r="C519"/>
      <c r="E519" s="128"/>
      <c r="F519" s="128"/>
      <c r="G519"/>
      <c r="H519" s="128"/>
      <c r="I519"/>
      <c r="J519"/>
      <c r="L519"/>
      <c r="M519" s="183"/>
      <c r="N519" s="183"/>
      <c r="O519" s="183"/>
      <c r="P519" s="185"/>
      <c r="Q519" s="183"/>
      <c r="R519" s="183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 s="203"/>
      <c r="AO519" s="203"/>
      <c r="AP519" s="203"/>
      <c r="AQ519" s="203"/>
      <c r="AR519" s="203"/>
      <c r="AS519" s="203"/>
      <c r="AT519" s="203"/>
      <c r="AU519" s="203"/>
      <c r="AW519" s="203"/>
      <c r="AY519"/>
      <c r="AZ519"/>
    </row>
    <row r="520" spans="3:52" ht="12.75">
      <c r="C520"/>
      <c r="E520" s="128"/>
      <c r="F520" s="128"/>
      <c r="G520"/>
      <c r="H520" s="128"/>
      <c r="I520"/>
      <c r="J520"/>
      <c r="L520"/>
      <c r="M520" s="183"/>
      <c r="N520" s="183"/>
      <c r="O520" s="183"/>
      <c r="P520" s="185"/>
      <c r="Q520" s="183"/>
      <c r="R520" s="183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 s="203"/>
      <c r="AO520" s="203"/>
      <c r="AP520" s="203"/>
      <c r="AQ520" s="203"/>
      <c r="AR520" s="203"/>
      <c r="AS520" s="203"/>
      <c r="AT520" s="203"/>
      <c r="AU520" s="203"/>
      <c r="AW520" s="203"/>
      <c r="AY520"/>
      <c r="AZ520"/>
    </row>
    <row r="521" spans="3:52" ht="12.75">
      <c r="C521"/>
      <c r="E521" s="128"/>
      <c r="F521" s="128"/>
      <c r="G521"/>
      <c r="H521" s="128"/>
      <c r="I521"/>
      <c r="J521"/>
      <c r="L521"/>
      <c r="M521" s="183"/>
      <c r="N521" s="183"/>
      <c r="O521" s="183"/>
      <c r="P521" s="185"/>
      <c r="Q521" s="183"/>
      <c r="R521" s="183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 s="203"/>
      <c r="AO521" s="203"/>
      <c r="AP521" s="203"/>
      <c r="AQ521" s="203"/>
      <c r="AR521" s="203"/>
      <c r="AS521" s="203"/>
      <c r="AT521" s="203"/>
      <c r="AU521" s="203"/>
      <c r="AW521" s="203"/>
      <c r="AY521"/>
      <c r="AZ521"/>
    </row>
    <row r="522" spans="3:52" ht="12.75">
      <c r="C522"/>
      <c r="E522" s="128"/>
      <c r="F522" s="128"/>
      <c r="G522"/>
      <c r="H522" s="128"/>
      <c r="I522"/>
      <c r="J522"/>
      <c r="L522"/>
      <c r="M522" s="183"/>
      <c r="N522" s="183"/>
      <c r="O522" s="183"/>
      <c r="P522" s="185"/>
      <c r="Q522" s="183"/>
      <c r="R522" s="183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 s="203"/>
      <c r="AO522" s="203"/>
      <c r="AP522" s="203"/>
      <c r="AQ522" s="203"/>
      <c r="AR522" s="203"/>
      <c r="AS522" s="203"/>
      <c r="AT522" s="203"/>
      <c r="AU522" s="203"/>
      <c r="AW522" s="203"/>
      <c r="AY522"/>
      <c r="AZ522"/>
    </row>
    <row r="523" spans="3:52" ht="12.75">
      <c r="C523"/>
      <c r="E523" s="128"/>
      <c r="F523" s="128"/>
      <c r="G523"/>
      <c r="H523" s="128"/>
      <c r="I523"/>
      <c r="J523"/>
      <c r="L523"/>
      <c r="M523" s="183"/>
      <c r="N523" s="183"/>
      <c r="O523" s="183"/>
      <c r="P523" s="185"/>
      <c r="Q523" s="183"/>
      <c r="R523" s="18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 s="203"/>
      <c r="AO523" s="203"/>
      <c r="AP523" s="203"/>
      <c r="AQ523" s="203"/>
      <c r="AR523" s="203"/>
      <c r="AS523" s="203"/>
      <c r="AT523" s="203"/>
      <c r="AU523" s="203"/>
      <c r="AW523" s="203"/>
      <c r="AY523"/>
      <c r="AZ523"/>
    </row>
    <row r="524" spans="3:52" ht="12.75">
      <c r="C524"/>
      <c r="E524" s="128"/>
      <c r="F524" s="128"/>
      <c r="G524"/>
      <c r="H524" s="128"/>
      <c r="I524"/>
      <c r="J524"/>
      <c r="L524"/>
      <c r="M524" s="183"/>
      <c r="N524" s="183"/>
      <c r="O524" s="183"/>
      <c r="P524" s="185"/>
      <c r="Q524" s="183"/>
      <c r="R524" s="183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 s="203"/>
      <c r="AO524" s="203"/>
      <c r="AP524" s="203"/>
      <c r="AQ524" s="203"/>
      <c r="AR524" s="203"/>
      <c r="AS524" s="203"/>
      <c r="AT524" s="203"/>
      <c r="AU524" s="203"/>
      <c r="AW524" s="203"/>
      <c r="AY524"/>
      <c r="AZ524"/>
    </row>
    <row r="525" spans="3:52" ht="12.75">
      <c r="C525"/>
      <c r="E525" s="128"/>
      <c r="F525" s="128"/>
      <c r="G525"/>
      <c r="H525" s="128"/>
      <c r="I525"/>
      <c r="J525"/>
      <c r="L525"/>
      <c r="M525" s="183"/>
      <c r="N525" s="183"/>
      <c r="O525" s="183"/>
      <c r="P525" s="185"/>
      <c r="Q525" s="183"/>
      <c r="R525" s="183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 s="203"/>
      <c r="AO525" s="203"/>
      <c r="AP525" s="203"/>
      <c r="AQ525" s="203"/>
      <c r="AR525" s="203"/>
      <c r="AS525" s="203"/>
      <c r="AT525" s="203"/>
      <c r="AU525" s="203"/>
      <c r="AW525" s="203"/>
      <c r="AY525"/>
      <c r="AZ525"/>
    </row>
    <row r="526" spans="3:52" ht="12.75">
      <c r="C526"/>
      <c r="E526" s="128"/>
      <c r="F526" s="128"/>
      <c r="G526"/>
      <c r="H526" s="128"/>
      <c r="I526"/>
      <c r="J526"/>
      <c r="L526"/>
      <c r="M526" s="183"/>
      <c r="N526" s="183"/>
      <c r="O526" s="183"/>
      <c r="P526" s="185"/>
      <c r="Q526" s="183"/>
      <c r="R526" s="183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 s="203"/>
      <c r="AO526" s="203"/>
      <c r="AP526" s="203"/>
      <c r="AQ526" s="203"/>
      <c r="AR526" s="203"/>
      <c r="AS526" s="203"/>
      <c r="AT526" s="203"/>
      <c r="AU526" s="203"/>
      <c r="AW526" s="203"/>
      <c r="AY526"/>
      <c r="AZ526"/>
    </row>
    <row r="527" spans="3:52" ht="12.75">
      <c r="C527"/>
      <c r="E527" s="128"/>
      <c r="F527" s="128"/>
      <c r="G527"/>
      <c r="H527" s="128"/>
      <c r="I527"/>
      <c r="J527"/>
      <c r="L527"/>
      <c r="M527" s="183"/>
      <c r="N527" s="183"/>
      <c r="O527" s="183"/>
      <c r="P527" s="185"/>
      <c r="Q527" s="183"/>
      <c r="R527" s="183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 s="203"/>
      <c r="AO527" s="203"/>
      <c r="AP527" s="203"/>
      <c r="AQ527" s="203"/>
      <c r="AR527" s="203"/>
      <c r="AS527" s="203"/>
      <c r="AT527" s="203"/>
      <c r="AU527" s="203"/>
      <c r="AW527" s="203"/>
      <c r="AY527"/>
      <c r="AZ527"/>
    </row>
    <row r="528" spans="3:52" ht="12.75">
      <c r="C528"/>
      <c r="E528" s="128"/>
      <c r="F528" s="128"/>
      <c r="G528"/>
      <c r="H528" s="128"/>
      <c r="I528"/>
      <c r="J528"/>
      <c r="L528"/>
      <c r="M528" s="183"/>
      <c r="N528" s="183"/>
      <c r="O528" s="183"/>
      <c r="P528" s="185"/>
      <c r="Q528" s="183"/>
      <c r="R528" s="183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 s="203"/>
      <c r="AO528" s="203"/>
      <c r="AP528" s="203"/>
      <c r="AQ528" s="203"/>
      <c r="AR528" s="203"/>
      <c r="AS528" s="203"/>
      <c r="AT528" s="203"/>
      <c r="AU528" s="203"/>
      <c r="AW528" s="203"/>
      <c r="AY528"/>
      <c r="AZ528"/>
    </row>
    <row r="529" spans="3:52" ht="12.75">
      <c r="C529"/>
      <c r="E529" s="128"/>
      <c r="F529" s="128"/>
      <c r="G529"/>
      <c r="H529" s="128"/>
      <c r="I529"/>
      <c r="J529"/>
      <c r="L529"/>
      <c r="M529" s="183"/>
      <c r="N529" s="183"/>
      <c r="O529" s="183"/>
      <c r="P529" s="185"/>
      <c r="Q529" s="183"/>
      <c r="R529" s="183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 s="203"/>
      <c r="AO529" s="203"/>
      <c r="AP529" s="203"/>
      <c r="AQ529" s="203"/>
      <c r="AR529" s="203"/>
      <c r="AS529" s="203"/>
      <c r="AT529" s="203"/>
      <c r="AU529" s="203"/>
      <c r="AW529" s="203"/>
      <c r="AY529"/>
      <c r="AZ529"/>
    </row>
    <row r="530" spans="3:52" ht="12.75">
      <c r="C530"/>
      <c r="E530" s="128"/>
      <c r="F530" s="128"/>
      <c r="G530"/>
      <c r="H530" s="128"/>
      <c r="I530"/>
      <c r="J530"/>
      <c r="L530"/>
      <c r="M530" s="183"/>
      <c r="N530" s="183"/>
      <c r="O530" s="183"/>
      <c r="P530" s="185"/>
      <c r="Q530" s="183"/>
      <c r="R530" s="183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 s="203"/>
      <c r="AO530" s="203"/>
      <c r="AP530" s="203"/>
      <c r="AQ530" s="203"/>
      <c r="AR530" s="203"/>
      <c r="AS530" s="203"/>
      <c r="AT530" s="203"/>
      <c r="AU530" s="203"/>
      <c r="AW530" s="203"/>
      <c r="AY530"/>
      <c r="AZ530"/>
    </row>
    <row r="531" spans="3:52" ht="12.75">
      <c r="C531"/>
      <c r="E531" s="128"/>
      <c r="F531" s="128"/>
      <c r="G531"/>
      <c r="H531" s="128"/>
      <c r="I531"/>
      <c r="J531"/>
      <c r="L531"/>
      <c r="M531" s="183"/>
      <c r="N531" s="183"/>
      <c r="O531" s="183"/>
      <c r="P531" s="185"/>
      <c r="Q531" s="183"/>
      <c r="R531" s="183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 s="203"/>
      <c r="AO531" s="203"/>
      <c r="AP531" s="203"/>
      <c r="AQ531" s="203"/>
      <c r="AR531" s="203"/>
      <c r="AS531" s="203"/>
      <c r="AT531" s="203"/>
      <c r="AU531" s="203"/>
      <c r="AW531" s="203"/>
      <c r="AY531"/>
      <c r="AZ531"/>
    </row>
    <row r="532" spans="3:52" ht="12.75">
      <c r="C532"/>
      <c r="E532" s="128"/>
      <c r="F532" s="128"/>
      <c r="G532"/>
      <c r="H532" s="128"/>
      <c r="I532"/>
      <c r="J532"/>
      <c r="L532"/>
      <c r="M532" s="183"/>
      <c r="N532" s="183"/>
      <c r="O532" s="183"/>
      <c r="P532" s="185"/>
      <c r="Q532" s="183"/>
      <c r="R532" s="183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 s="203"/>
      <c r="AO532" s="203"/>
      <c r="AP532" s="203"/>
      <c r="AQ532" s="203"/>
      <c r="AR532" s="203"/>
      <c r="AS532" s="203"/>
      <c r="AT532" s="203"/>
      <c r="AU532" s="203"/>
      <c r="AW532" s="203"/>
      <c r="AY532"/>
      <c r="AZ532"/>
    </row>
    <row r="533" spans="3:52" ht="12.75">
      <c r="C533"/>
      <c r="E533" s="128"/>
      <c r="F533" s="128"/>
      <c r="G533"/>
      <c r="H533" s="128"/>
      <c r="I533"/>
      <c r="J533"/>
      <c r="L533"/>
      <c r="M533" s="183"/>
      <c r="N533" s="183"/>
      <c r="O533" s="183"/>
      <c r="P533" s="185"/>
      <c r="Q533" s="183"/>
      <c r="R533" s="18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 s="203"/>
      <c r="AO533" s="203"/>
      <c r="AP533" s="203"/>
      <c r="AQ533" s="203"/>
      <c r="AR533" s="203"/>
      <c r="AS533" s="203"/>
      <c r="AT533" s="203"/>
      <c r="AU533" s="203"/>
      <c r="AW533" s="203"/>
      <c r="AY533"/>
      <c r="AZ533"/>
    </row>
    <row r="534" spans="3:52" ht="12.75">
      <c r="C534"/>
      <c r="E534" s="128"/>
      <c r="F534" s="128"/>
      <c r="G534"/>
      <c r="H534" s="128"/>
      <c r="I534"/>
      <c r="J534"/>
      <c r="L534"/>
      <c r="M534" s="183"/>
      <c r="N534" s="183"/>
      <c r="O534" s="183"/>
      <c r="P534" s="185"/>
      <c r="Q534" s="183"/>
      <c r="R534" s="183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 s="203"/>
      <c r="AO534" s="203"/>
      <c r="AP534" s="203"/>
      <c r="AQ534" s="203"/>
      <c r="AR534" s="203"/>
      <c r="AS534" s="203"/>
      <c r="AT534" s="203"/>
      <c r="AU534" s="203"/>
      <c r="AW534" s="203"/>
      <c r="AY534"/>
      <c r="AZ534"/>
    </row>
    <row r="535" spans="3:52" ht="12.75">
      <c r="C535"/>
      <c r="E535" s="128"/>
      <c r="F535" s="128"/>
      <c r="G535"/>
      <c r="H535" s="128"/>
      <c r="I535"/>
      <c r="J535"/>
      <c r="L535"/>
      <c r="M535" s="183"/>
      <c r="N535" s="183"/>
      <c r="O535" s="183"/>
      <c r="P535" s="185"/>
      <c r="Q535" s="183"/>
      <c r="R535" s="183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 s="203"/>
      <c r="AO535" s="203"/>
      <c r="AP535" s="203"/>
      <c r="AQ535" s="203"/>
      <c r="AR535" s="203"/>
      <c r="AS535" s="203"/>
      <c r="AT535" s="203"/>
      <c r="AU535" s="203"/>
      <c r="AW535" s="203"/>
      <c r="AY535"/>
      <c r="AZ535"/>
    </row>
    <row r="536" spans="3:52" ht="12.75">
      <c r="C536"/>
      <c r="E536" s="128"/>
      <c r="F536" s="128"/>
      <c r="G536"/>
      <c r="H536" s="128"/>
      <c r="I536"/>
      <c r="J536"/>
      <c r="L536"/>
      <c r="M536" s="183"/>
      <c r="N536" s="183"/>
      <c r="O536" s="183"/>
      <c r="P536" s="185"/>
      <c r="Q536" s="183"/>
      <c r="R536" s="183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 s="203"/>
      <c r="AO536" s="203"/>
      <c r="AP536" s="203"/>
      <c r="AQ536" s="203"/>
      <c r="AR536" s="203"/>
      <c r="AS536" s="203"/>
      <c r="AT536" s="203"/>
      <c r="AU536" s="203"/>
      <c r="AW536" s="203"/>
      <c r="AY536"/>
      <c r="AZ536"/>
    </row>
    <row r="537" spans="3:52" ht="12.75">
      <c r="C537"/>
      <c r="E537" s="128"/>
      <c r="F537" s="128"/>
      <c r="G537"/>
      <c r="H537" s="128"/>
      <c r="I537"/>
      <c r="J537"/>
      <c r="L537"/>
      <c r="M537" s="183"/>
      <c r="N537" s="183"/>
      <c r="O537" s="183"/>
      <c r="P537" s="185"/>
      <c r="Q537" s="183"/>
      <c r="R537" s="183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 s="203"/>
      <c r="AO537" s="203"/>
      <c r="AP537" s="203"/>
      <c r="AQ537" s="203"/>
      <c r="AR537" s="203"/>
      <c r="AS537" s="203"/>
      <c r="AT537" s="203"/>
      <c r="AU537" s="203"/>
      <c r="AW537" s="203"/>
      <c r="AY537"/>
      <c r="AZ537"/>
    </row>
    <row r="538" spans="3:52" ht="12.75">
      <c r="C538"/>
      <c r="E538" s="128"/>
      <c r="F538" s="128"/>
      <c r="G538"/>
      <c r="H538" s="128"/>
      <c r="I538"/>
      <c r="J538"/>
      <c r="L538"/>
      <c r="M538" s="183"/>
      <c r="N538" s="183"/>
      <c r="O538" s="183"/>
      <c r="P538" s="185"/>
      <c r="Q538" s="183"/>
      <c r="R538" s="183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 s="203"/>
      <c r="AO538" s="203"/>
      <c r="AP538" s="203"/>
      <c r="AQ538" s="203"/>
      <c r="AR538" s="203"/>
      <c r="AS538" s="203"/>
      <c r="AT538" s="203"/>
      <c r="AU538" s="203"/>
      <c r="AW538" s="203"/>
      <c r="AY538"/>
      <c r="AZ538"/>
    </row>
    <row r="539" spans="3:52" ht="12.75">
      <c r="C539"/>
      <c r="E539" s="128"/>
      <c r="F539" s="128"/>
      <c r="G539"/>
      <c r="H539" s="128"/>
      <c r="I539"/>
      <c r="J539"/>
      <c r="L539"/>
      <c r="M539" s="183"/>
      <c r="N539" s="183"/>
      <c r="O539" s="183"/>
      <c r="P539" s="185"/>
      <c r="Q539" s="183"/>
      <c r="R539" s="183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 s="203"/>
      <c r="AO539" s="203"/>
      <c r="AP539" s="203"/>
      <c r="AQ539" s="203"/>
      <c r="AR539" s="203"/>
      <c r="AS539" s="203"/>
      <c r="AT539" s="203"/>
      <c r="AU539" s="203"/>
      <c r="AW539" s="203"/>
      <c r="AY539"/>
      <c r="AZ539"/>
    </row>
    <row r="540" spans="3:52" ht="12.75">
      <c r="C540"/>
      <c r="E540" s="128"/>
      <c r="F540" s="128"/>
      <c r="G540"/>
      <c r="H540" s="128"/>
      <c r="I540"/>
      <c r="J540"/>
      <c r="L540"/>
      <c r="M540" s="183"/>
      <c r="N540" s="183"/>
      <c r="O540" s="183"/>
      <c r="P540" s="185"/>
      <c r="Q540" s="183"/>
      <c r="R540" s="183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 s="203"/>
      <c r="AO540" s="203"/>
      <c r="AP540" s="203"/>
      <c r="AQ540" s="203"/>
      <c r="AR540" s="203"/>
      <c r="AS540" s="203"/>
      <c r="AT540" s="203"/>
      <c r="AU540" s="203"/>
      <c r="AW540" s="203"/>
      <c r="AY540"/>
      <c r="AZ540"/>
    </row>
    <row r="541" spans="3:52" ht="12.75">
      <c r="C541"/>
      <c r="E541" s="128"/>
      <c r="F541" s="128"/>
      <c r="G541"/>
      <c r="H541" s="128"/>
      <c r="I541"/>
      <c r="J541"/>
      <c r="L541"/>
      <c r="M541" s="183"/>
      <c r="N541" s="183"/>
      <c r="O541" s="183"/>
      <c r="P541" s="185"/>
      <c r="Q541" s="183"/>
      <c r="R541" s="183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 s="203"/>
      <c r="AO541" s="203"/>
      <c r="AP541" s="203"/>
      <c r="AQ541" s="203"/>
      <c r="AR541" s="203"/>
      <c r="AS541" s="203"/>
      <c r="AT541" s="203"/>
      <c r="AU541" s="203"/>
      <c r="AW541" s="203"/>
      <c r="AY541"/>
      <c r="AZ541"/>
    </row>
    <row r="542" spans="3:52" ht="12.75">
      <c r="C542"/>
      <c r="E542" s="128"/>
      <c r="F542" s="128"/>
      <c r="G542"/>
      <c r="H542" s="128"/>
      <c r="I542"/>
      <c r="J542"/>
      <c r="L542"/>
      <c r="M542" s="183"/>
      <c r="N542" s="183"/>
      <c r="O542" s="183"/>
      <c r="P542" s="185"/>
      <c r="Q542" s="183"/>
      <c r="R542" s="183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 s="203"/>
      <c r="AO542" s="203"/>
      <c r="AP542" s="203"/>
      <c r="AQ542" s="203"/>
      <c r="AR542" s="203"/>
      <c r="AS542" s="203"/>
      <c r="AT542" s="203"/>
      <c r="AU542" s="203"/>
      <c r="AW542" s="203"/>
      <c r="AY542"/>
      <c r="AZ542"/>
    </row>
    <row r="543" spans="3:52" ht="12.75">
      <c r="C543"/>
      <c r="E543" s="128"/>
      <c r="F543" s="128"/>
      <c r="G543"/>
      <c r="H543" s="128"/>
      <c r="I543"/>
      <c r="J543"/>
      <c r="L543"/>
      <c r="M543" s="183"/>
      <c r="N543" s="183"/>
      <c r="O543" s="183"/>
      <c r="P543" s="185"/>
      <c r="Q543" s="183"/>
      <c r="R543" s="18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 s="203"/>
      <c r="AO543" s="203"/>
      <c r="AP543" s="203"/>
      <c r="AQ543" s="203"/>
      <c r="AR543" s="203"/>
      <c r="AS543" s="203"/>
      <c r="AT543" s="203"/>
      <c r="AU543" s="203"/>
      <c r="AW543" s="203"/>
      <c r="AY543"/>
      <c r="AZ543"/>
    </row>
    <row r="544" spans="3:52" ht="12.75">
      <c r="C544"/>
      <c r="E544" s="128"/>
      <c r="F544" s="128"/>
      <c r="G544"/>
      <c r="H544" s="128"/>
      <c r="I544"/>
      <c r="J544"/>
      <c r="L544"/>
      <c r="M544" s="183"/>
      <c r="N544" s="183"/>
      <c r="O544" s="183"/>
      <c r="P544" s="185"/>
      <c r="Q544" s="183"/>
      <c r="R544" s="183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 s="203"/>
      <c r="AO544" s="203"/>
      <c r="AP544" s="203"/>
      <c r="AQ544" s="203"/>
      <c r="AR544" s="203"/>
      <c r="AS544" s="203"/>
      <c r="AT544" s="203"/>
      <c r="AU544" s="203"/>
      <c r="AW544" s="203"/>
      <c r="AY544"/>
      <c r="AZ544"/>
    </row>
    <row r="545" spans="3:52" ht="12.75">
      <c r="C545"/>
      <c r="E545" s="128"/>
      <c r="F545" s="128"/>
      <c r="G545"/>
      <c r="H545" s="128"/>
      <c r="I545"/>
      <c r="J545"/>
      <c r="L545"/>
      <c r="M545" s="183"/>
      <c r="N545" s="183"/>
      <c r="O545" s="183"/>
      <c r="P545" s="185"/>
      <c r="Q545" s="183"/>
      <c r="R545" s="183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 s="203"/>
      <c r="AO545" s="203"/>
      <c r="AP545" s="203"/>
      <c r="AQ545" s="203"/>
      <c r="AR545" s="203"/>
      <c r="AS545" s="203"/>
      <c r="AT545" s="203"/>
      <c r="AU545" s="203"/>
      <c r="AW545" s="203"/>
      <c r="AY545"/>
      <c r="AZ545"/>
    </row>
    <row r="546" spans="3:52" ht="12.75">
      <c r="C546"/>
      <c r="E546" s="128"/>
      <c r="F546" s="128"/>
      <c r="G546"/>
      <c r="H546" s="128"/>
      <c r="I546"/>
      <c r="J546"/>
      <c r="L546"/>
      <c r="M546" s="183"/>
      <c r="N546" s="183"/>
      <c r="O546" s="183"/>
      <c r="P546" s="185"/>
      <c r="Q546" s="183"/>
      <c r="R546" s="183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 s="203"/>
      <c r="AO546" s="203"/>
      <c r="AP546" s="203"/>
      <c r="AQ546" s="203"/>
      <c r="AR546" s="203"/>
      <c r="AS546" s="203"/>
      <c r="AT546" s="203"/>
      <c r="AU546" s="203"/>
      <c r="AW546" s="203"/>
      <c r="AY546"/>
      <c r="AZ546"/>
    </row>
    <row r="547" spans="3:52" ht="12.75">
      <c r="C547"/>
      <c r="E547" s="128"/>
      <c r="F547" s="128"/>
      <c r="G547"/>
      <c r="H547" s="128"/>
      <c r="I547"/>
      <c r="J547"/>
      <c r="L547"/>
      <c r="M547" s="183"/>
      <c r="N547" s="183"/>
      <c r="O547" s="183"/>
      <c r="P547" s="185"/>
      <c r="Q547" s="183"/>
      <c r="R547" s="183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 s="203"/>
      <c r="AO547" s="203"/>
      <c r="AP547" s="203"/>
      <c r="AQ547" s="203"/>
      <c r="AR547" s="203"/>
      <c r="AS547" s="203"/>
      <c r="AT547" s="203"/>
      <c r="AU547" s="203"/>
      <c r="AW547" s="203"/>
      <c r="AY547"/>
      <c r="AZ5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Материалы</vt:lpstr>
      <vt:lpstr>Лист3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Tmarkt</dc:creator>
  <cp:lastModifiedBy>Пользователь Windows</cp:lastModifiedBy>
  <cp:lastPrinted>2024-09-24T10:27:54Z</cp:lastPrinted>
  <dcterms:created xsi:type="dcterms:W3CDTF">2004-04-27T20:37:13Z</dcterms:created>
  <dcterms:modified xsi:type="dcterms:W3CDTF">2025-05-06T06:54:20Z</dcterms:modified>
</cp:coreProperties>
</file>