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unioxfordnexus-my.sharepoint.com/personal/ball5944_ox_ac_uk/Documents/4th year/masters_project/supplementary_files/"/>
    </mc:Choice>
  </mc:AlternateContent>
  <xr:revisionPtr revIDLastSave="2492" documentId="8_{B0D6BA69-D918-4B1E-9D70-1BD577B1C89A}" xr6:coauthVersionLast="47" xr6:coauthVersionMax="47" xr10:uidLastSave="{DE4E5D3A-55A9-4537-9818-B0F621CACA71}"/>
  <bookViews>
    <workbookView xWindow="-90" yWindow="0" windowWidth="13720" windowHeight="14410" xr2:uid="{BCED1CE7-8380-4486-9868-EECE23B47F6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9" i="1" l="1"/>
  <c r="AG47" i="1"/>
  <c r="AG45" i="1"/>
  <c r="AF6" i="1"/>
  <c r="AB23" i="1"/>
  <c r="AB594" i="1"/>
  <c r="AB606" i="1"/>
  <c r="AB602" i="1"/>
  <c r="G602" i="1"/>
  <c r="AB21" i="1"/>
  <c r="E20" i="1"/>
  <c r="AG283" i="1" l="1"/>
  <c r="AG281" i="1"/>
  <c r="AG282" i="1"/>
  <c r="AG280" i="1"/>
  <c r="AG279" i="1"/>
  <c r="AG570" i="1" l="1"/>
  <c r="AG580" i="1"/>
  <c r="AG566" i="1"/>
  <c r="AG567" i="1"/>
  <c r="AG565" i="1"/>
  <c r="AG564" i="1"/>
  <c r="AG171" i="1" l="1"/>
  <c r="AG169" i="1"/>
  <c r="AG170" i="1"/>
  <c r="AG168" i="1"/>
  <c r="AG167" i="1"/>
  <c r="AG933" i="1" l="1"/>
  <c r="AG931" i="1"/>
  <c r="AG930" i="1"/>
  <c r="AG740" i="1"/>
  <c r="AG738" i="1"/>
  <c r="AG737" i="1"/>
  <c r="AG666" i="1"/>
  <c r="AG664" i="1"/>
  <c r="AG665" i="1" s="1"/>
  <c r="AG663" i="1"/>
  <c r="AG628" i="1"/>
  <c r="AG626" i="1"/>
  <c r="AG625" i="1"/>
  <c r="AG576" i="1"/>
  <c r="AG577" i="1"/>
  <c r="AG575" i="1"/>
  <c r="AG574" i="1"/>
  <c r="AG436" i="1"/>
  <c r="AG432" i="1"/>
  <c r="AG433" i="1"/>
  <c r="AG431" i="1"/>
  <c r="AG430" i="1"/>
  <c r="AG351" i="1"/>
  <c r="AG347" i="1"/>
  <c r="AG348" i="1"/>
  <c r="AG346" i="1"/>
  <c r="AG345" i="1"/>
  <c r="AG271" i="1"/>
  <c r="AG267" i="1"/>
  <c r="AG268" i="1"/>
  <c r="AG266" i="1"/>
  <c r="AG265" i="1"/>
  <c r="AG188" i="1"/>
  <c r="AG184" i="1"/>
  <c r="AG185" i="1"/>
  <c r="AG183" i="1"/>
  <c r="AG182" i="1"/>
  <c r="AG81" i="1"/>
  <c r="AG78" i="1"/>
  <c r="AB425" i="1"/>
  <c r="AB421" i="1"/>
  <c r="AB369" i="1"/>
  <c r="AG932" i="1" l="1"/>
  <c r="AG936" i="1" s="1"/>
  <c r="AG739" i="1"/>
  <c r="AG743" i="1" s="1"/>
  <c r="AG669" i="1"/>
  <c r="AG627" i="1"/>
  <c r="AG631" i="1" s="1"/>
  <c r="AB993" i="1" l="1"/>
  <c r="S994" i="1" s="1"/>
  <c r="Q993" i="1"/>
  <c r="M993" i="1"/>
  <c r="M992" i="1"/>
  <c r="K992" i="1"/>
  <c r="G992" i="1"/>
  <c r="E992" i="1"/>
  <c r="E991" i="1"/>
  <c r="Y990" i="1"/>
  <c r="W990" i="1"/>
  <c r="W989" i="1"/>
  <c r="S989" i="1"/>
  <c r="Q989" i="1"/>
  <c r="M989" i="1"/>
  <c r="K989" i="1"/>
  <c r="K988" i="1"/>
  <c r="G988" i="1"/>
  <c r="E988" i="1"/>
  <c r="Y987" i="1"/>
  <c r="W987" i="1"/>
  <c r="AB981" i="1"/>
  <c r="S982" i="1" s="1"/>
  <c r="W978" i="1"/>
  <c r="AB935" i="1"/>
  <c r="S936" i="1" s="1"/>
  <c r="Y935" i="1"/>
  <c r="K934" i="1"/>
  <c r="G934" i="1"/>
  <c r="E934" i="1"/>
  <c r="AB923" i="1"/>
  <c r="S924" i="1" s="1"/>
  <c r="Y923" i="1"/>
  <c r="W923" i="1"/>
  <c r="W920" i="1"/>
  <c r="S920" i="1"/>
  <c r="W919" i="1"/>
  <c r="AB911" i="1"/>
  <c r="S912" i="1" s="1"/>
  <c r="M907" i="1"/>
  <c r="K907" i="1"/>
  <c r="K906" i="1"/>
  <c r="AB899" i="1"/>
  <c r="S900" i="1" s="1"/>
  <c r="M898" i="1"/>
  <c r="E897" i="1"/>
  <c r="W895" i="1"/>
  <c r="K894" i="1"/>
  <c r="AB887" i="1"/>
  <c r="Y888" i="1" s="1"/>
  <c r="AB875" i="1"/>
  <c r="S876" i="1" s="1"/>
  <c r="E871" i="1"/>
  <c r="E869" i="1"/>
  <c r="AB863" i="1"/>
  <c r="S863" i="1" s="1"/>
  <c r="E857" i="1"/>
  <c r="AB851" i="1"/>
  <c r="S852" i="1" s="1"/>
  <c r="Y851" i="1"/>
  <c r="W851" i="1"/>
  <c r="Y845" i="1"/>
  <c r="Q845" i="1"/>
  <c r="M845" i="1"/>
  <c r="AB839" i="1"/>
  <c r="Y840" i="1" s="1"/>
  <c r="AB827" i="1"/>
  <c r="E826" i="1" s="1"/>
  <c r="M827" i="1"/>
  <c r="Y824" i="1"/>
  <c r="S824" i="1"/>
  <c r="M823" i="1"/>
  <c r="AB815" i="1"/>
  <c r="Y815" i="1" s="1"/>
  <c r="M815" i="1"/>
  <c r="AB803" i="1"/>
  <c r="K802" i="1" s="1"/>
  <c r="AB791" i="1"/>
  <c r="Y791" i="1" s="1"/>
  <c r="AB779" i="1"/>
  <c r="S780" i="1" s="1"/>
  <c r="Y779" i="1"/>
  <c r="AB767" i="1"/>
  <c r="Y767" i="1" s="1"/>
  <c r="M767" i="1"/>
  <c r="W764" i="1"/>
  <c r="K764" i="1"/>
  <c r="G763" i="1"/>
  <c r="Y762" i="1"/>
  <c r="Y761" i="1"/>
  <c r="AB754" i="1"/>
  <c r="E752" i="1" s="1"/>
  <c r="AB742" i="1"/>
  <c r="G742" i="1" s="1"/>
  <c r="Q742" i="1"/>
  <c r="AB729" i="1"/>
  <c r="Q729" i="1" s="1"/>
  <c r="AB717" i="1"/>
  <c r="E718" i="1" s="1"/>
  <c r="AB704" i="1"/>
  <c r="E703" i="1" s="1"/>
  <c r="AB692" i="1"/>
  <c r="Q693" i="1" s="1"/>
  <c r="AB679" i="1"/>
  <c r="S680" i="1" s="1"/>
  <c r="AB667" i="1"/>
  <c r="Y667" i="1" s="1"/>
  <c r="Q667" i="1"/>
  <c r="M663" i="1"/>
  <c r="E661" i="1"/>
  <c r="AB654" i="1"/>
  <c r="S655" i="1" s="1"/>
  <c r="AB642" i="1"/>
  <c r="S641" i="1" s="1"/>
  <c r="AB629" i="1"/>
  <c r="Q629" i="1" s="1"/>
  <c r="Y629" i="1"/>
  <c r="E628" i="1"/>
  <c r="E627" i="1"/>
  <c r="AB617" i="1"/>
  <c r="G615" i="1" s="1"/>
  <c r="W617" i="1"/>
  <c r="K615" i="1"/>
  <c r="AB604" i="1"/>
  <c r="K600" i="1" s="1"/>
  <c r="M604" i="1"/>
  <c r="AB592" i="1"/>
  <c r="Q592" i="1" s="1"/>
  <c r="AB579" i="1"/>
  <c r="S580" i="1" s="1"/>
  <c r="E578" i="1"/>
  <c r="Q575" i="1"/>
  <c r="M575" i="1"/>
  <c r="AB567" i="1"/>
  <c r="Q568" i="1" s="1"/>
  <c r="AB555" i="1"/>
  <c r="S556" i="1" s="1"/>
  <c r="AB543" i="1"/>
  <c r="S544" i="1" s="1"/>
  <c r="AB531" i="1"/>
  <c r="M531" i="1" s="1"/>
  <c r="Q530" i="1"/>
  <c r="AB519" i="1"/>
  <c r="AB507" i="1"/>
  <c r="S508" i="1" s="1"/>
  <c r="AB495" i="1"/>
  <c r="S496" i="1" s="1"/>
  <c r="AB483" i="1"/>
  <c r="S484" i="1" s="1"/>
  <c r="E481" i="1"/>
  <c r="AB471" i="1"/>
  <c r="S472" i="1" s="1"/>
  <c r="AB459" i="1"/>
  <c r="S460" i="1" s="1"/>
  <c r="AB447" i="1"/>
  <c r="S448" i="1" s="1"/>
  <c r="AB435" i="1"/>
  <c r="Y436" i="1" s="1"/>
  <c r="AB423" i="1"/>
  <c r="S424" i="1" s="1"/>
  <c r="AB409" i="1"/>
  <c r="M410" i="1" s="1"/>
  <c r="AB395" i="1"/>
  <c r="S396" i="1" s="1"/>
  <c r="AB381" i="1"/>
  <c r="AB367" i="1"/>
  <c r="S368" i="1" s="1"/>
  <c r="AB353" i="1"/>
  <c r="S354" i="1" s="1"/>
  <c r="AB339" i="1"/>
  <c r="S340" i="1" s="1"/>
  <c r="AB325" i="1"/>
  <c r="S326" i="1" s="1"/>
  <c r="AB311" i="1"/>
  <c r="S312" i="1" s="1"/>
  <c r="AB297" i="1"/>
  <c r="S298" i="1" s="1"/>
  <c r="M297" i="1"/>
  <c r="AB283" i="1"/>
  <c r="AB269" i="1"/>
  <c r="S270" i="1" s="1"/>
  <c r="AB255" i="1"/>
  <c r="S256" i="1" s="1"/>
  <c r="AB241" i="1"/>
  <c r="S242" i="1" s="1"/>
  <c r="AB227" i="1"/>
  <c r="Q223" i="1"/>
  <c r="AB213" i="1"/>
  <c r="AB199" i="1"/>
  <c r="M200" i="1" s="1"/>
  <c r="S197" i="1"/>
  <c r="AB186" i="1"/>
  <c r="S187" i="1" s="1"/>
  <c r="AB173" i="1"/>
  <c r="S174" i="1" s="1"/>
  <c r="AB160" i="1"/>
  <c r="M161" i="1" s="1"/>
  <c r="AB147" i="1"/>
  <c r="E142" i="1" s="1"/>
  <c r="M147" i="1"/>
  <c r="AB134" i="1"/>
  <c r="S135" i="1" s="1"/>
  <c r="W130" i="1"/>
  <c r="AB121" i="1"/>
  <c r="S122" i="1" s="1"/>
  <c r="AB108" i="1"/>
  <c r="S109" i="1" s="1"/>
  <c r="AB95" i="1"/>
  <c r="W95" i="1" s="1"/>
  <c r="AB82" i="1"/>
  <c r="S83" i="1" s="1"/>
  <c r="AB69" i="1"/>
  <c r="M70" i="1" s="1"/>
  <c r="AB57" i="1"/>
  <c r="S58" i="1" s="1"/>
  <c r="AB45" i="1"/>
  <c r="AB33" i="1"/>
  <c r="Q34" i="1" s="1"/>
  <c r="AB9" i="1"/>
  <c r="Q10" i="1" s="1"/>
  <c r="S993" i="1" l="1"/>
  <c r="W993" i="1"/>
  <c r="Y975" i="1"/>
  <c r="W994" i="1"/>
  <c r="G976" i="1"/>
  <c r="M977" i="1"/>
  <c r="Q977" i="1"/>
  <c r="Q980" i="1"/>
  <c r="Y978" i="1"/>
  <c r="M980" i="1"/>
  <c r="S977" i="1"/>
  <c r="M981" i="1"/>
  <c r="E979" i="1"/>
  <c r="M976" i="1"/>
  <c r="Y713" i="1"/>
  <c r="W911" i="1"/>
  <c r="W977" i="1"/>
  <c r="Q981" i="1"/>
  <c r="E976" i="1"/>
  <c r="K976" i="1"/>
  <c r="K977" i="1"/>
  <c r="E637" i="1"/>
  <c r="G714" i="1"/>
  <c r="Y911" i="1"/>
  <c r="Y977" i="1"/>
  <c r="S981" i="1"/>
  <c r="E980" i="1"/>
  <c r="G980" i="1"/>
  <c r="K980" i="1"/>
  <c r="Y590" i="1"/>
  <c r="G639" i="1"/>
  <c r="G717" i="1"/>
  <c r="E882" i="1"/>
  <c r="W975" i="1"/>
  <c r="S978" i="1"/>
  <c r="W981" i="1"/>
  <c r="G871" i="1"/>
  <c r="K871" i="1"/>
  <c r="Q717" i="1"/>
  <c r="Y764" i="1"/>
  <c r="S869" i="1"/>
  <c r="M871" i="1"/>
  <c r="G873" i="1"/>
  <c r="Q907" i="1"/>
  <c r="W917" i="1"/>
  <c r="Y920" i="1"/>
  <c r="W924" i="1"/>
  <c r="Q869" i="1"/>
  <c r="W869" i="1"/>
  <c r="Q871" i="1"/>
  <c r="K873" i="1"/>
  <c r="S907" i="1"/>
  <c r="Y917" i="1"/>
  <c r="E921" i="1"/>
  <c r="Y924" i="1"/>
  <c r="S767" i="1"/>
  <c r="Y869" i="1"/>
  <c r="S871" i="1"/>
  <c r="M874" i="1"/>
  <c r="W907" i="1"/>
  <c r="E918" i="1"/>
  <c r="E922" i="1"/>
  <c r="W929" i="1"/>
  <c r="M667" i="1"/>
  <c r="Y741" i="1"/>
  <c r="E870" i="1"/>
  <c r="W871" i="1"/>
  <c r="Q874" i="1"/>
  <c r="G897" i="1"/>
  <c r="S908" i="1"/>
  <c r="G918" i="1"/>
  <c r="G922" i="1"/>
  <c r="G930" i="1"/>
  <c r="Y981" i="1"/>
  <c r="K930" i="1"/>
  <c r="M869" i="1"/>
  <c r="G870" i="1"/>
  <c r="W874" i="1"/>
  <c r="G910" i="1"/>
  <c r="K922" i="1"/>
  <c r="G857" i="1"/>
  <c r="K870" i="1"/>
  <c r="E872" i="1"/>
  <c r="E875" i="1"/>
  <c r="Y899" i="1"/>
  <c r="K910" i="1"/>
  <c r="K919" i="1"/>
  <c r="M922" i="1"/>
  <c r="K931" i="1"/>
  <c r="G979" i="1"/>
  <c r="W982" i="1"/>
  <c r="S990" i="1"/>
  <c r="Y993" i="1"/>
  <c r="K348" i="1"/>
  <c r="Y787" i="1"/>
  <c r="S835" i="1"/>
  <c r="Y862" i="1"/>
  <c r="M870" i="1"/>
  <c r="M872" i="1"/>
  <c r="M875" i="1"/>
  <c r="M910" i="1"/>
  <c r="M919" i="1"/>
  <c r="M923" i="1"/>
  <c r="S932" i="1"/>
  <c r="Y982" i="1"/>
  <c r="E240" i="1"/>
  <c r="W353" i="1"/>
  <c r="M788" i="1"/>
  <c r="E837" i="1"/>
  <c r="K863" i="1"/>
  <c r="Q870" i="1"/>
  <c r="Q872" i="1"/>
  <c r="S875" i="1"/>
  <c r="E906" i="1"/>
  <c r="Q911" i="1"/>
  <c r="Q919" i="1"/>
  <c r="Q923" i="1"/>
  <c r="W932" i="1"/>
  <c r="W872" i="1"/>
  <c r="Y872" i="1"/>
  <c r="E873" i="1"/>
  <c r="Y871" i="1"/>
  <c r="K918" i="1"/>
  <c r="Q240" i="1"/>
  <c r="M589" i="1"/>
  <c r="W636" i="1"/>
  <c r="Q790" i="1"/>
  <c r="M839" i="1"/>
  <c r="Y870" i="1"/>
  <c r="S872" i="1"/>
  <c r="Y875" i="1"/>
  <c r="G906" i="1"/>
  <c r="S911" i="1"/>
  <c r="S919" i="1"/>
  <c r="S923" i="1"/>
  <c r="Y994" i="1"/>
  <c r="Y929" i="1"/>
  <c r="Y932" i="1"/>
  <c r="W936" i="1"/>
  <c r="E930" i="1"/>
  <c r="E933" i="1"/>
  <c r="Y936" i="1"/>
  <c r="M934" i="1"/>
  <c r="Q931" i="1"/>
  <c r="S931" i="1"/>
  <c r="Q935" i="1"/>
  <c r="M931" i="1"/>
  <c r="M935" i="1"/>
  <c r="W931" i="1"/>
  <c r="S935" i="1"/>
  <c r="Y931" i="1"/>
  <c r="W935" i="1"/>
  <c r="M911" i="1"/>
  <c r="W912" i="1"/>
  <c r="W908" i="1"/>
  <c r="W905" i="1"/>
  <c r="Y908" i="1"/>
  <c r="Y905" i="1"/>
  <c r="E909" i="1"/>
  <c r="Y912" i="1"/>
  <c r="E910" i="1"/>
  <c r="Q881" i="1"/>
  <c r="E883" i="1"/>
  <c r="Q884" i="1"/>
  <c r="E886" i="1"/>
  <c r="Q887" i="1"/>
  <c r="S881" i="1"/>
  <c r="G883" i="1"/>
  <c r="S884" i="1"/>
  <c r="G886" i="1"/>
  <c r="S887" i="1"/>
  <c r="W881" i="1"/>
  <c r="K883" i="1"/>
  <c r="W884" i="1"/>
  <c r="K886" i="1"/>
  <c r="W887" i="1"/>
  <c r="Y881" i="1"/>
  <c r="M883" i="1"/>
  <c r="Y884" i="1"/>
  <c r="M886" i="1"/>
  <c r="Y887" i="1"/>
  <c r="E885" i="1"/>
  <c r="S883" i="1"/>
  <c r="E888" i="1"/>
  <c r="W886" i="1"/>
  <c r="M885" i="1"/>
  <c r="Q882" i="1"/>
  <c r="E887" i="1"/>
  <c r="G881" i="1"/>
  <c r="S882" i="1"/>
  <c r="G884" i="1"/>
  <c r="S885" i="1"/>
  <c r="G887" i="1"/>
  <c r="Q888" i="1"/>
  <c r="G882" i="1"/>
  <c r="G885" i="1"/>
  <c r="K882" i="1"/>
  <c r="K885" i="1"/>
  <c r="M882" i="1"/>
  <c r="Y886" i="1"/>
  <c r="E881" i="1"/>
  <c r="Q885" i="1"/>
  <c r="K881" i="1"/>
  <c r="W882" i="1"/>
  <c r="K884" i="1"/>
  <c r="W885" i="1"/>
  <c r="K887" i="1"/>
  <c r="S888" i="1"/>
  <c r="Q883" i="1"/>
  <c r="Q886" i="1"/>
  <c r="S886" i="1"/>
  <c r="W883" i="1"/>
  <c r="G888" i="1"/>
  <c r="Y883" i="1"/>
  <c r="K888" i="1"/>
  <c r="E884" i="1"/>
  <c r="M888" i="1"/>
  <c r="M881" i="1"/>
  <c r="Y882" i="1"/>
  <c r="M884" i="1"/>
  <c r="Y885" i="1"/>
  <c r="M887" i="1"/>
  <c r="W888" i="1"/>
  <c r="M873" i="1"/>
  <c r="S873" i="1"/>
  <c r="G874" i="1"/>
  <c r="K874" i="1"/>
  <c r="K857" i="1"/>
  <c r="W858" i="1"/>
  <c r="Q861" i="1"/>
  <c r="Y857" i="1"/>
  <c r="S858" i="1"/>
  <c r="E859" i="1"/>
  <c r="G859" i="1"/>
  <c r="M859" i="1"/>
  <c r="S861" i="1"/>
  <c r="W861" i="1"/>
  <c r="Q837" i="1"/>
  <c r="Y837" i="1"/>
  <c r="K833" i="1"/>
  <c r="M833" i="1"/>
  <c r="M835" i="1"/>
  <c r="S833" i="1"/>
  <c r="Q835" i="1"/>
  <c r="Q810" i="1"/>
  <c r="K809" i="1"/>
  <c r="Q809" i="1"/>
  <c r="S810" i="1"/>
  <c r="W814" i="1"/>
  <c r="E815" i="1"/>
  <c r="G815" i="1"/>
  <c r="K787" i="1"/>
  <c r="Q753" i="1"/>
  <c r="Y989" i="1"/>
  <c r="G991" i="1"/>
  <c r="K991" i="1"/>
  <c r="G987" i="1"/>
  <c r="S988" i="1"/>
  <c r="M991" i="1"/>
  <c r="G994" i="1"/>
  <c r="G990" i="1"/>
  <c r="Y992" i="1"/>
  <c r="M987" i="1"/>
  <c r="Y988" i="1"/>
  <c r="K990" i="1"/>
  <c r="S991" i="1"/>
  <c r="E993" i="1"/>
  <c r="M994" i="1"/>
  <c r="E987" i="1"/>
  <c r="E994" i="1"/>
  <c r="E990" i="1"/>
  <c r="K987" i="1"/>
  <c r="Q987" i="1"/>
  <c r="E989" i="1"/>
  <c r="M990" i="1"/>
  <c r="W991" i="1"/>
  <c r="G993" i="1"/>
  <c r="Q994" i="1"/>
  <c r="M988" i="1"/>
  <c r="Q992" i="1"/>
  <c r="Q988" i="1"/>
  <c r="S992" i="1"/>
  <c r="W992" i="1"/>
  <c r="W988" i="1"/>
  <c r="Q991" i="1"/>
  <c r="K994" i="1"/>
  <c r="S987" i="1"/>
  <c r="G989" i="1"/>
  <c r="Q990" i="1"/>
  <c r="Y991" i="1"/>
  <c r="K993" i="1"/>
  <c r="E975" i="1"/>
  <c r="Q976" i="1"/>
  <c r="K979" i="1"/>
  <c r="S980" i="1"/>
  <c r="E982" i="1"/>
  <c r="G975" i="1"/>
  <c r="S976" i="1"/>
  <c r="E978" i="1"/>
  <c r="M979" i="1"/>
  <c r="W980" i="1"/>
  <c r="G982" i="1"/>
  <c r="K975" i="1"/>
  <c r="W976" i="1"/>
  <c r="G978" i="1"/>
  <c r="Q979" i="1"/>
  <c r="Y980" i="1"/>
  <c r="K982" i="1"/>
  <c r="M975" i="1"/>
  <c r="Y976" i="1"/>
  <c r="K978" i="1"/>
  <c r="S979" i="1"/>
  <c r="E981" i="1"/>
  <c r="M982" i="1"/>
  <c r="Q975" i="1"/>
  <c r="E977" i="1"/>
  <c r="M978" i="1"/>
  <c r="W979" i="1"/>
  <c r="G981" i="1"/>
  <c r="Q982" i="1"/>
  <c r="S975" i="1"/>
  <c r="G977" i="1"/>
  <c r="Q978" i="1"/>
  <c r="Y979" i="1"/>
  <c r="K981" i="1"/>
  <c r="G933" i="1"/>
  <c r="Q930" i="1"/>
  <c r="G929" i="1"/>
  <c r="S930" i="1"/>
  <c r="E932" i="1"/>
  <c r="M933" i="1"/>
  <c r="W934" i="1"/>
  <c r="G936" i="1"/>
  <c r="E936" i="1"/>
  <c r="K929" i="1"/>
  <c r="W930" i="1"/>
  <c r="G932" i="1"/>
  <c r="Q933" i="1"/>
  <c r="Y934" i="1"/>
  <c r="K936" i="1"/>
  <c r="S934" i="1"/>
  <c r="M929" i="1"/>
  <c r="Y930" i="1"/>
  <c r="K932" i="1"/>
  <c r="S933" i="1"/>
  <c r="E935" i="1"/>
  <c r="M936" i="1"/>
  <c r="Q929" i="1"/>
  <c r="E931" i="1"/>
  <c r="M932" i="1"/>
  <c r="W933" i="1"/>
  <c r="G935" i="1"/>
  <c r="Q936" i="1"/>
  <c r="M930" i="1"/>
  <c r="Q934" i="1"/>
  <c r="E929" i="1"/>
  <c r="K933" i="1"/>
  <c r="S929" i="1"/>
  <c r="G931" i="1"/>
  <c r="Q932" i="1"/>
  <c r="Y933" i="1"/>
  <c r="K935" i="1"/>
  <c r="M918" i="1"/>
  <c r="Q918" i="1"/>
  <c r="G917" i="1"/>
  <c r="S918" i="1"/>
  <c r="E920" i="1"/>
  <c r="M921" i="1"/>
  <c r="W922" i="1"/>
  <c r="G924" i="1"/>
  <c r="G921" i="1"/>
  <c r="E924" i="1"/>
  <c r="K917" i="1"/>
  <c r="W918" i="1"/>
  <c r="G920" i="1"/>
  <c r="Q921" i="1"/>
  <c r="Y922" i="1"/>
  <c r="K924" i="1"/>
  <c r="Q922" i="1"/>
  <c r="M917" i="1"/>
  <c r="Y918" i="1"/>
  <c r="K920" i="1"/>
  <c r="S921" i="1"/>
  <c r="E923" i="1"/>
  <c r="M924" i="1"/>
  <c r="K921" i="1"/>
  <c r="Q917" i="1"/>
  <c r="E919" i="1"/>
  <c r="M920" i="1"/>
  <c r="W921" i="1"/>
  <c r="G923" i="1"/>
  <c r="Q924" i="1"/>
  <c r="Y919" i="1"/>
  <c r="E917" i="1"/>
  <c r="S922" i="1"/>
  <c r="S917" i="1"/>
  <c r="G919" i="1"/>
  <c r="Q920" i="1"/>
  <c r="Y921" i="1"/>
  <c r="K923" i="1"/>
  <c r="M906" i="1"/>
  <c r="Q910" i="1"/>
  <c r="Q906" i="1"/>
  <c r="S910" i="1"/>
  <c r="G905" i="1"/>
  <c r="S906" i="1"/>
  <c r="E908" i="1"/>
  <c r="M909" i="1"/>
  <c r="W910" i="1"/>
  <c r="G912" i="1"/>
  <c r="K909" i="1"/>
  <c r="K905" i="1"/>
  <c r="W906" i="1"/>
  <c r="G908" i="1"/>
  <c r="Q909" i="1"/>
  <c r="Y910" i="1"/>
  <c r="K912" i="1"/>
  <c r="G909" i="1"/>
  <c r="E905" i="1"/>
  <c r="M905" i="1"/>
  <c r="Y906" i="1"/>
  <c r="K908" i="1"/>
  <c r="S909" i="1"/>
  <c r="E911" i="1"/>
  <c r="M912" i="1"/>
  <c r="Y907" i="1"/>
  <c r="Q905" i="1"/>
  <c r="E907" i="1"/>
  <c r="M908" i="1"/>
  <c r="W909" i="1"/>
  <c r="G911" i="1"/>
  <c r="Q912" i="1"/>
  <c r="E912" i="1"/>
  <c r="S905" i="1"/>
  <c r="G907" i="1"/>
  <c r="Q908" i="1"/>
  <c r="Y909" i="1"/>
  <c r="K911" i="1"/>
  <c r="W893" i="1"/>
  <c r="K895" i="1"/>
  <c r="S896" i="1"/>
  <c r="M899" i="1"/>
  <c r="W900" i="1"/>
  <c r="Y893" i="1"/>
  <c r="M895" i="1"/>
  <c r="W896" i="1"/>
  <c r="E898" i="1"/>
  <c r="Q899" i="1"/>
  <c r="Y900" i="1"/>
  <c r="E894" i="1"/>
  <c r="Q895" i="1"/>
  <c r="Y896" i="1"/>
  <c r="G898" i="1"/>
  <c r="S899" i="1"/>
  <c r="G894" i="1"/>
  <c r="S895" i="1"/>
  <c r="K898" i="1"/>
  <c r="W899" i="1"/>
  <c r="K893" i="1"/>
  <c r="W894" i="1"/>
  <c r="G896" i="1"/>
  <c r="Q897" i="1"/>
  <c r="Y898" i="1"/>
  <c r="K900" i="1"/>
  <c r="Y895" i="1"/>
  <c r="Q898" i="1"/>
  <c r="E893" i="1"/>
  <c r="S898" i="1"/>
  <c r="G893" i="1"/>
  <c r="E896" i="1"/>
  <c r="W898" i="1"/>
  <c r="M893" i="1"/>
  <c r="Y894" i="1"/>
  <c r="K896" i="1"/>
  <c r="S897" i="1"/>
  <c r="E899" i="1"/>
  <c r="M900" i="1"/>
  <c r="M894" i="1"/>
  <c r="S894" i="1"/>
  <c r="M897" i="1"/>
  <c r="G900" i="1"/>
  <c r="Q893" i="1"/>
  <c r="E895" i="1"/>
  <c r="M896" i="1"/>
  <c r="W897" i="1"/>
  <c r="G899" i="1"/>
  <c r="Q900" i="1"/>
  <c r="Q894" i="1"/>
  <c r="K897" i="1"/>
  <c r="E900" i="1"/>
  <c r="S893" i="1"/>
  <c r="G895" i="1"/>
  <c r="Q896" i="1"/>
  <c r="Y897" i="1"/>
  <c r="K899" i="1"/>
  <c r="Q847" i="1"/>
  <c r="W847" i="1"/>
  <c r="Y847" i="1"/>
  <c r="W862" i="1"/>
  <c r="W848" i="1"/>
  <c r="K765" i="1"/>
  <c r="E785" i="1"/>
  <c r="S790" i="1"/>
  <c r="W623" i="1"/>
  <c r="W673" i="1"/>
  <c r="G762" i="1"/>
  <c r="Q765" i="1"/>
  <c r="K785" i="1"/>
  <c r="Y790" i="1"/>
  <c r="W833" i="1"/>
  <c r="S839" i="1"/>
  <c r="S848" i="1"/>
  <c r="Y623" i="1"/>
  <c r="S676" i="1"/>
  <c r="M762" i="1"/>
  <c r="W766" i="1"/>
  <c r="W785" i="1"/>
  <c r="E791" i="1"/>
  <c r="G835" i="1"/>
  <c r="W839" i="1"/>
  <c r="G624" i="1"/>
  <c r="W676" i="1"/>
  <c r="Q762" i="1"/>
  <c r="E767" i="1"/>
  <c r="E786" i="1"/>
  <c r="K791" i="1"/>
  <c r="K835" i="1"/>
  <c r="Y839" i="1"/>
  <c r="M851" i="1"/>
  <c r="Q69" i="1"/>
  <c r="Y269" i="1"/>
  <c r="Y367" i="1"/>
  <c r="Q586" i="1"/>
  <c r="W626" i="1"/>
  <c r="M653" i="1"/>
  <c r="Y676" i="1"/>
  <c r="E736" i="1"/>
  <c r="W762" i="1"/>
  <c r="K767" i="1"/>
  <c r="Y786" i="1"/>
  <c r="M791" i="1"/>
  <c r="Q851" i="1"/>
  <c r="W185" i="1"/>
  <c r="E677" i="1"/>
  <c r="Q859" i="1"/>
  <c r="W859" i="1"/>
  <c r="Y859" i="1"/>
  <c r="K861" i="1"/>
  <c r="G628" i="1"/>
  <c r="E788" i="1"/>
  <c r="M628" i="1"/>
  <c r="Q664" i="1"/>
  <c r="Y750" i="1"/>
  <c r="M764" i="1"/>
  <c r="G768" i="1"/>
  <c r="G788" i="1"/>
  <c r="G837" i="1"/>
  <c r="E846" i="1"/>
  <c r="Y311" i="1"/>
  <c r="S629" i="1"/>
  <c r="S664" i="1"/>
  <c r="E711" i="1"/>
  <c r="S764" i="1"/>
  <c r="E774" i="1"/>
  <c r="K788" i="1"/>
  <c r="E833" i="1"/>
  <c r="M837" i="1"/>
  <c r="G846" i="1"/>
  <c r="M861" i="1"/>
  <c r="Y668" i="1"/>
  <c r="Y780" i="1"/>
  <c r="K661" i="1"/>
  <c r="W668" i="1"/>
  <c r="M774" i="1"/>
  <c r="M661" i="1"/>
  <c r="Q661" i="1"/>
  <c r="M775" i="1"/>
  <c r="W810" i="1"/>
  <c r="Y833" i="1"/>
  <c r="Y841" i="1" s="1"/>
  <c r="E840" i="1"/>
  <c r="W852" i="1"/>
  <c r="S775" i="1"/>
  <c r="K838" i="1"/>
  <c r="E849" i="1"/>
  <c r="S665" i="1"/>
  <c r="Y775" i="1"/>
  <c r="G786" i="1"/>
  <c r="S788" i="1"/>
  <c r="M792" i="1"/>
  <c r="Q812" i="1"/>
  <c r="G834" i="1"/>
  <c r="K836" i="1"/>
  <c r="M838" i="1"/>
  <c r="M840" i="1"/>
  <c r="Q846" i="1"/>
  <c r="G849" i="1"/>
  <c r="E324" i="1"/>
  <c r="Y423" i="1"/>
  <c r="W531" i="1"/>
  <c r="E591" i="1"/>
  <c r="K624" i="1"/>
  <c r="W662" i="1"/>
  <c r="W666" i="1"/>
  <c r="K778" i="1"/>
  <c r="M786" i="1"/>
  <c r="W788" i="1"/>
  <c r="S792" i="1"/>
  <c r="S812" i="1"/>
  <c r="M834" i="1"/>
  <c r="M836" i="1"/>
  <c r="Q838" i="1"/>
  <c r="W840" i="1"/>
  <c r="S846" i="1"/>
  <c r="E850" i="1"/>
  <c r="S860" i="1"/>
  <c r="G838" i="1"/>
  <c r="Y848" i="1"/>
  <c r="Q665" i="1"/>
  <c r="E834" i="1"/>
  <c r="K840" i="1"/>
  <c r="Y852" i="1"/>
  <c r="S662" i="1"/>
  <c r="M624" i="1"/>
  <c r="E663" i="1"/>
  <c r="Q778" i="1"/>
  <c r="E789" i="1"/>
  <c r="G813" i="1"/>
  <c r="Q834" i="1"/>
  <c r="S838" i="1"/>
  <c r="G850" i="1"/>
  <c r="S593" i="1"/>
  <c r="M625" i="1"/>
  <c r="G663" i="1"/>
  <c r="G667" i="1"/>
  <c r="Q779" i="1"/>
  <c r="S786" i="1"/>
  <c r="W789" i="1"/>
  <c r="M803" i="1"/>
  <c r="M813" i="1"/>
  <c r="W834" i="1"/>
  <c r="W836" i="1"/>
  <c r="Y838" i="1"/>
  <c r="G845" i="1"/>
  <c r="K847" i="1"/>
  <c r="K850" i="1"/>
  <c r="Q857" i="1"/>
  <c r="Y860" i="1"/>
  <c r="G869" i="1"/>
  <c r="S870" i="1"/>
  <c r="G872" i="1"/>
  <c r="Y873" i="1"/>
  <c r="W630" i="1"/>
  <c r="G774" i="1"/>
  <c r="G665" i="1"/>
  <c r="K665" i="1"/>
  <c r="K775" i="1"/>
  <c r="M665" i="1"/>
  <c r="W816" i="1"/>
  <c r="Y835" i="1"/>
  <c r="K846" i="1"/>
  <c r="Q662" i="1"/>
  <c r="G811" i="1"/>
  <c r="E836" i="1"/>
  <c r="M846" i="1"/>
  <c r="E667" i="1"/>
  <c r="Q786" i="1"/>
  <c r="W792" i="1"/>
  <c r="S836" i="1"/>
  <c r="E845" i="1"/>
  <c r="W846" i="1"/>
  <c r="G348" i="1"/>
  <c r="M603" i="1"/>
  <c r="S625" i="1"/>
  <c r="K663" i="1"/>
  <c r="K667" i="1"/>
  <c r="S779" i="1"/>
  <c r="W786" i="1"/>
  <c r="Y789" i="1"/>
  <c r="Y803" i="1"/>
  <c r="S813" i="1"/>
  <c r="Y828" i="1"/>
  <c r="Y834" i="1"/>
  <c r="Y836" i="1"/>
  <c r="E839" i="1"/>
  <c r="K845" i="1"/>
  <c r="M847" i="1"/>
  <c r="M850" i="1"/>
  <c r="S857" i="1"/>
  <c r="E861" i="1"/>
  <c r="K869" i="1"/>
  <c r="W870" i="1"/>
  <c r="K872" i="1"/>
  <c r="E874" i="1"/>
  <c r="Y655" i="1"/>
  <c r="Y654" i="1"/>
  <c r="S711" i="1"/>
  <c r="K715" i="1"/>
  <c r="W718" i="1"/>
  <c r="K718" i="1"/>
  <c r="Y718" i="1"/>
  <c r="M712" i="1"/>
  <c r="W715" i="1"/>
  <c r="E716" i="1"/>
  <c r="K711" i="1"/>
  <c r="Y711" i="1"/>
  <c r="E713" i="1"/>
  <c r="G716" i="1"/>
  <c r="W712" i="1"/>
  <c r="G713" i="1"/>
  <c r="S716" i="1"/>
  <c r="M714" i="1"/>
  <c r="W714" i="1"/>
  <c r="M713" i="1"/>
  <c r="W716" i="1"/>
  <c r="M711" i="1"/>
  <c r="Q715" i="1"/>
  <c r="Q713" i="1"/>
  <c r="E717" i="1"/>
  <c r="S691" i="1"/>
  <c r="Y691" i="1"/>
  <c r="S679" i="1"/>
  <c r="W679" i="1"/>
  <c r="Y679" i="1"/>
  <c r="W680" i="1"/>
  <c r="Y673" i="1"/>
  <c r="E674" i="1"/>
  <c r="Y675" i="1"/>
  <c r="M642" i="1"/>
  <c r="S636" i="1"/>
  <c r="M637" i="1"/>
  <c r="E639" i="1"/>
  <c r="M639" i="1"/>
  <c r="Y641" i="1"/>
  <c r="G642" i="1"/>
  <c r="Y639" i="1"/>
  <c r="E863" i="1"/>
  <c r="G637" i="1"/>
  <c r="S639" i="1"/>
  <c r="Q642" i="1"/>
  <c r="Y723" i="1"/>
  <c r="G737" i="1"/>
  <c r="Y797" i="1"/>
  <c r="E809" i="1"/>
  <c r="E811" i="1"/>
  <c r="K813" i="1"/>
  <c r="K815" i="1"/>
  <c r="G863" i="1"/>
  <c r="M798" i="1"/>
  <c r="M809" i="1"/>
  <c r="K811" i="1"/>
  <c r="Q813" i="1"/>
  <c r="S815" i="1"/>
  <c r="E678" i="1"/>
  <c r="M799" i="1"/>
  <c r="Q811" i="1"/>
  <c r="E864" i="1"/>
  <c r="K864" i="1"/>
  <c r="S737" i="1"/>
  <c r="E643" i="1"/>
  <c r="G674" i="1"/>
  <c r="M640" i="1"/>
  <c r="K738" i="1"/>
  <c r="Q640" i="1"/>
  <c r="W643" i="1"/>
  <c r="S661" i="1"/>
  <c r="Y663" i="1"/>
  <c r="W665" i="1"/>
  <c r="E668" i="1"/>
  <c r="M674" i="1"/>
  <c r="W725" i="1"/>
  <c r="Y738" i="1"/>
  <c r="E761" i="1"/>
  <c r="K763" i="1"/>
  <c r="S765" i="1"/>
  <c r="K768" i="1"/>
  <c r="S776" i="1"/>
  <c r="W799" i="1"/>
  <c r="S809" i="1"/>
  <c r="Y811" i="1"/>
  <c r="W813" i="1"/>
  <c r="E816" i="1"/>
  <c r="Y255" i="1"/>
  <c r="G638" i="1"/>
  <c r="Y640" i="1"/>
  <c r="Y643" i="1"/>
  <c r="W661" i="1"/>
  <c r="E664" i="1"/>
  <c r="Y665" i="1"/>
  <c r="G668" i="1"/>
  <c r="K675" i="1"/>
  <c r="K678" i="1"/>
  <c r="S687" i="1"/>
  <c r="W711" i="1"/>
  <c r="Q714" i="1"/>
  <c r="K717" i="1"/>
  <c r="G728" i="1"/>
  <c r="K739" i="1"/>
  <c r="K761" i="1"/>
  <c r="M763" i="1"/>
  <c r="Y765" i="1"/>
  <c r="M768" i="1"/>
  <c r="Y776" i="1"/>
  <c r="G785" i="1"/>
  <c r="G787" i="1"/>
  <c r="G789" i="1"/>
  <c r="S791" i="1"/>
  <c r="W800" i="1"/>
  <c r="W809" i="1"/>
  <c r="E812" i="1"/>
  <c r="Y813" i="1"/>
  <c r="G816" i="1"/>
  <c r="E858" i="1"/>
  <c r="E860" i="1"/>
  <c r="E862" i="1"/>
  <c r="M864" i="1"/>
  <c r="K816" i="1"/>
  <c r="K858" i="1"/>
  <c r="G860" i="1"/>
  <c r="G862" i="1"/>
  <c r="Q864" i="1"/>
  <c r="W730" i="1"/>
  <c r="K724" i="1"/>
  <c r="G640" i="1"/>
  <c r="Y680" i="1"/>
  <c r="E738" i="1"/>
  <c r="S637" i="1"/>
  <c r="K674" i="1"/>
  <c r="S725" i="1"/>
  <c r="Q686" i="1"/>
  <c r="K638" i="1"/>
  <c r="E641" i="1"/>
  <c r="Y661" i="1"/>
  <c r="E666" i="1"/>
  <c r="M675" i="1"/>
  <c r="E689" i="1"/>
  <c r="Q728" i="1"/>
  <c r="M761" i="1"/>
  <c r="S763" i="1"/>
  <c r="S768" i="1"/>
  <c r="G814" i="1"/>
  <c r="W598" i="1"/>
  <c r="G636" i="1"/>
  <c r="Q638" i="1"/>
  <c r="G641" i="1"/>
  <c r="W650" i="1"/>
  <c r="K662" i="1"/>
  <c r="K664" i="1"/>
  <c r="Q666" i="1"/>
  <c r="M668" i="1"/>
  <c r="Q675" i="1"/>
  <c r="M679" i="1"/>
  <c r="K689" i="1"/>
  <c r="M729" i="1"/>
  <c r="Y740" i="1"/>
  <c r="S761" i="1"/>
  <c r="Y763" i="1"/>
  <c r="Q766" i="1"/>
  <c r="Y768" i="1"/>
  <c r="E778" i="1"/>
  <c r="M785" i="1"/>
  <c r="Q787" i="1"/>
  <c r="Q789" i="1"/>
  <c r="E792" i="1"/>
  <c r="E802" i="1"/>
  <c r="E810" i="1"/>
  <c r="K812" i="1"/>
  <c r="Q814" i="1"/>
  <c r="M816" i="1"/>
  <c r="M858" i="1"/>
  <c r="K860" i="1"/>
  <c r="M862" i="1"/>
  <c r="Y864" i="1"/>
  <c r="E798" i="1"/>
  <c r="Q637" i="1"/>
  <c r="G677" i="1"/>
  <c r="K725" i="1"/>
  <c r="G643" i="1"/>
  <c r="K686" i="1"/>
  <c r="Y637" i="1"/>
  <c r="G678" i="1"/>
  <c r="E636" i="1"/>
  <c r="M649" i="1"/>
  <c r="G664" i="1"/>
  <c r="K668" i="1"/>
  <c r="M678" i="1"/>
  <c r="Q740" i="1"/>
  <c r="E766" i="1"/>
  <c r="E777" i="1"/>
  <c r="M789" i="1"/>
  <c r="Y800" i="1"/>
  <c r="Y809" i="1"/>
  <c r="G812" i="1"/>
  <c r="G478" i="1"/>
  <c r="K575" i="1"/>
  <c r="M636" i="1"/>
  <c r="W638" i="1"/>
  <c r="E652" i="1"/>
  <c r="M662" i="1"/>
  <c r="M664" i="1"/>
  <c r="S666" i="1"/>
  <c r="Q668" i="1"/>
  <c r="W675" i="1"/>
  <c r="Q679" i="1"/>
  <c r="K690" i="1"/>
  <c r="S712" i="1"/>
  <c r="M715" i="1"/>
  <c r="W729" i="1"/>
  <c r="K741" i="1"/>
  <c r="W761" i="1"/>
  <c r="E764" i="1"/>
  <c r="S766" i="1"/>
  <c r="W773" i="1"/>
  <c r="G778" i="1"/>
  <c r="S785" i="1"/>
  <c r="S787" i="1"/>
  <c r="S789" i="1"/>
  <c r="K792" i="1"/>
  <c r="M810" i="1"/>
  <c r="M812" i="1"/>
  <c r="S814" i="1"/>
  <c r="Q816" i="1"/>
  <c r="Q858" i="1"/>
  <c r="Q860" i="1"/>
  <c r="Q862" i="1"/>
  <c r="Y630" i="1"/>
  <c r="W625" i="1"/>
  <c r="S626" i="1"/>
  <c r="S612" i="1"/>
  <c r="W612" i="1"/>
  <c r="E587" i="1"/>
  <c r="K593" i="1"/>
  <c r="Q593" i="1"/>
  <c r="W589" i="1"/>
  <c r="G590" i="1"/>
  <c r="W587" i="1"/>
  <c r="Y587" i="1"/>
  <c r="E588" i="1"/>
  <c r="K588" i="1"/>
  <c r="S591" i="1"/>
  <c r="G587" i="1"/>
  <c r="M587" i="1"/>
  <c r="E586" i="1"/>
  <c r="Y588" i="1"/>
  <c r="W591" i="1"/>
  <c r="Q589" i="1"/>
  <c r="S589" i="1"/>
  <c r="G586" i="1"/>
  <c r="E589" i="1"/>
  <c r="G592" i="1"/>
  <c r="S587" i="1"/>
  <c r="W590" i="1"/>
  <c r="K586" i="1"/>
  <c r="G589" i="1"/>
  <c r="K592" i="1"/>
  <c r="Y617" i="1"/>
  <c r="S617" i="1"/>
  <c r="W615" i="1"/>
  <c r="G614" i="1"/>
  <c r="Q612" i="1"/>
  <c r="E611" i="1"/>
  <c r="W618" i="1"/>
  <c r="G617" i="1"/>
  <c r="M615" i="1"/>
  <c r="S613" i="1"/>
  <c r="G612" i="1"/>
  <c r="M618" i="1"/>
  <c r="W616" i="1"/>
  <c r="Y614" i="1"/>
  <c r="K613" i="1"/>
  <c r="W611" i="1"/>
  <c r="G618" i="1"/>
  <c r="Q616" i="1"/>
  <c r="S614" i="1"/>
  <c r="E613" i="1"/>
  <c r="Q611" i="1"/>
  <c r="S520" i="1"/>
  <c r="W516" i="1"/>
  <c r="S605" i="1"/>
  <c r="M599" i="1"/>
  <c r="Y604" i="1"/>
  <c r="Y612" i="1"/>
  <c r="Q615" i="1"/>
  <c r="E618" i="1"/>
  <c r="S686" i="1"/>
  <c r="M689" i="1"/>
  <c r="E692" i="1"/>
  <c r="M699" i="1"/>
  <c r="Q196" i="1"/>
  <c r="K432" i="1"/>
  <c r="Y525" i="1"/>
  <c r="Q587" i="1"/>
  <c r="K589" i="1"/>
  <c r="Q591" i="1"/>
  <c r="W593" i="1"/>
  <c r="W605" i="1"/>
  <c r="G613" i="1"/>
  <c r="S615" i="1"/>
  <c r="K618" i="1"/>
  <c r="Y686" i="1"/>
  <c r="Q689" i="1"/>
  <c r="K692" i="1"/>
  <c r="K700" i="1"/>
  <c r="G724" i="1"/>
  <c r="G738" i="1"/>
  <c r="Q741" i="1"/>
  <c r="S755" i="1"/>
  <c r="W750" i="1"/>
  <c r="M749" i="1"/>
  <c r="Y754" i="1"/>
  <c r="M753" i="1"/>
  <c r="G752" i="1"/>
  <c r="Y705" i="1"/>
  <c r="S284" i="1"/>
  <c r="S280" i="1"/>
  <c r="G611" i="1"/>
  <c r="M613" i="1"/>
  <c r="Y615" i="1"/>
  <c r="Q618" i="1"/>
  <c r="K687" i="1"/>
  <c r="W689" i="1"/>
  <c r="M692" i="1"/>
  <c r="W700" i="1"/>
  <c r="K599" i="1"/>
  <c r="K611" i="1"/>
  <c r="Q613" i="1"/>
  <c r="G616" i="1"/>
  <c r="S618" i="1"/>
  <c r="Q687" i="1"/>
  <c r="G690" i="1"/>
  <c r="Y692" i="1"/>
  <c r="S701" i="1"/>
  <c r="S730" i="1"/>
  <c r="M728" i="1"/>
  <c r="Q725" i="1"/>
  <c r="K728" i="1"/>
  <c r="M725" i="1"/>
  <c r="Y730" i="1"/>
  <c r="E728" i="1"/>
  <c r="M724" i="1"/>
  <c r="Y729" i="1"/>
  <c r="Y726" i="1"/>
  <c r="E724" i="1"/>
  <c r="S729" i="1"/>
  <c r="S726" i="1"/>
  <c r="W723" i="1"/>
  <c r="Q738" i="1"/>
  <c r="S828" i="1"/>
  <c r="M826" i="1"/>
  <c r="M822" i="1"/>
  <c r="G826" i="1"/>
  <c r="K822" i="1"/>
  <c r="G825" i="1"/>
  <c r="Y821" i="1"/>
  <c r="E825" i="1"/>
  <c r="W821" i="1"/>
  <c r="W828" i="1"/>
  <c r="W824" i="1"/>
  <c r="Y827" i="1"/>
  <c r="W823" i="1"/>
  <c r="S827" i="1"/>
  <c r="Q823" i="1"/>
  <c r="Q827" i="1"/>
  <c r="G702" i="1"/>
  <c r="Y742" i="1"/>
  <c r="W742" i="1"/>
  <c r="G741" i="1"/>
  <c r="Q739" i="1"/>
  <c r="Y737" i="1"/>
  <c r="K736" i="1"/>
  <c r="S742" i="1"/>
  <c r="E741" i="1"/>
  <c r="M739" i="1"/>
  <c r="W737" i="1"/>
  <c r="G736" i="1"/>
  <c r="Y743" i="1"/>
  <c r="M742" i="1"/>
  <c r="W740" i="1"/>
  <c r="G739" i="1"/>
  <c r="Q737" i="1"/>
  <c r="W743" i="1"/>
  <c r="K742" i="1"/>
  <c r="S740" i="1"/>
  <c r="E739" i="1"/>
  <c r="M737" i="1"/>
  <c r="Q743" i="1"/>
  <c r="E742" i="1"/>
  <c r="M740" i="1"/>
  <c r="S738" i="1"/>
  <c r="E737" i="1"/>
  <c r="K743" i="1"/>
  <c r="W741" i="1"/>
  <c r="G740" i="1"/>
  <c r="M738" i="1"/>
  <c r="W736" i="1"/>
  <c r="G743" i="1"/>
  <c r="S741" i="1"/>
  <c r="M586" i="1"/>
  <c r="G588" i="1"/>
  <c r="E590" i="1"/>
  <c r="Y600" i="1"/>
  <c r="Y611" i="1"/>
  <c r="K614" i="1"/>
  <c r="Y616" i="1"/>
  <c r="Y642" i="1"/>
  <c r="S642" i="1"/>
  <c r="W640" i="1"/>
  <c r="Y638" i="1"/>
  <c r="K637" i="1"/>
  <c r="K642" i="1"/>
  <c r="K640" i="1"/>
  <c r="M638" i="1"/>
  <c r="Y636" i="1"/>
  <c r="S643" i="1"/>
  <c r="W641" i="1"/>
  <c r="W639" i="1"/>
  <c r="E638" i="1"/>
  <c r="Q636" i="1"/>
  <c r="K643" i="1"/>
  <c r="Q641" i="1"/>
  <c r="Q639" i="1"/>
  <c r="W637" i="1"/>
  <c r="K636" i="1"/>
  <c r="E688" i="1"/>
  <c r="S690" i="1"/>
  <c r="K693" i="1"/>
  <c r="Y717" i="1"/>
  <c r="Q718" i="1"/>
  <c r="Y716" i="1"/>
  <c r="G715" i="1"/>
  <c r="K713" i="1"/>
  <c r="Q711" i="1"/>
  <c r="M718" i="1"/>
  <c r="Y714" i="1"/>
  <c r="G718" i="1"/>
  <c r="Q716" i="1"/>
  <c r="S714" i="1"/>
  <c r="Y712" i="1"/>
  <c r="G711" i="1"/>
  <c r="S717" i="1"/>
  <c r="Y715" i="1"/>
  <c r="K714" i="1"/>
  <c r="Q712" i="1"/>
  <c r="M717" i="1"/>
  <c r="S715" i="1"/>
  <c r="E714" i="1"/>
  <c r="E712" i="1"/>
  <c r="Y725" i="1"/>
  <c r="M736" i="1"/>
  <c r="S739" i="1"/>
  <c r="E743" i="1"/>
  <c r="S705" i="1"/>
  <c r="M703" i="1"/>
  <c r="Y698" i="1"/>
  <c r="E702" i="1"/>
  <c r="W705" i="1"/>
  <c r="Y700" i="1"/>
  <c r="Y704" i="1"/>
  <c r="M700" i="1"/>
  <c r="S382" i="1"/>
  <c r="G380" i="1"/>
  <c r="Y613" i="1"/>
  <c r="W701" i="1"/>
  <c r="W600" i="1"/>
  <c r="S616" i="1"/>
  <c r="Q690" i="1"/>
  <c r="S228" i="1"/>
  <c r="Q227" i="1"/>
  <c r="Q46" i="1"/>
  <c r="M42" i="1"/>
  <c r="K409" i="1"/>
  <c r="Y592" i="1"/>
  <c r="M592" i="1"/>
  <c r="K590" i="1"/>
  <c r="W588" i="1"/>
  <c r="K587" i="1"/>
  <c r="Y593" i="1"/>
  <c r="Y591" i="1"/>
  <c r="Y589" i="1"/>
  <c r="M588" i="1"/>
  <c r="Y586" i="1"/>
  <c r="S601" i="1"/>
  <c r="E612" i="1"/>
  <c r="M614" i="1"/>
  <c r="E617" i="1"/>
  <c r="K688" i="1"/>
  <c r="Y690" i="1"/>
  <c r="Q703" i="1"/>
  <c r="W726" i="1"/>
  <c r="Q736" i="1"/>
  <c r="W739" i="1"/>
  <c r="M743" i="1"/>
  <c r="W698" i="1"/>
  <c r="K699" i="1"/>
  <c r="Y213" i="1"/>
  <c r="M209" i="1"/>
  <c r="K616" i="1"/>
  <c r="W692" i="1"/>
  <c r="Q692" i="1"/>
  <c r="W690" i="1"/>
  <c r="G689" i="1"/>
  <c r="M687" i="1"/>
  <c r="W693" i="1"/>
  <c r="G692" i="1"/>
  <c r="M690" i="1"/>
  <c r="W688" i="1"/>
  <c r="W686" i="1"/>
  <c r="M693" i="1"/>
  <c r="W691" i="1"/>
  <c r="E690" i="1"/>
  <c r="G688" i="1"/>
  <c r="M686" i="1"/>
  <c r="G693" i="1"/>
  <c r="Q691" i="1"/>
  <c r="S689" i="1"/>
  <c r="Y687" i="1"/>
  <c r="G686" i="1"/>
  <c r="E614" i="1"/>
  <c r="W687" i="1"/>
  <c r="E693" i="1"/>
  <c r="S403" i="1"/>
  <c r="S148" i="1"/>
  <c r="Q147" i="1"/>
  <c r="Y141" i="1"/>
  <c r="M409" i="1"/>
  <c r="S586" i="1"/>
  <c r="Q588" i="1"/>
  <c r="M590" i="1"/>
  <c r="E593" i="1"/>
  <c r="E602" i="1"/>
  <c r="K612" i="1"/>
  <c r="Q614" i="1"/>
  <c r="K617" i="1"/>
  <c r="M688" i="1"/>
  <c r="E691" i="1"/>
  <c r="S693" i="1"/>
  <c r="M704" i="1"/>
  <c r="E727" i="1"/>
  <c r="S736" i="1"/>
  <c r="Y739" i="1"/>
  <c r="S743" i="1"/>
  <c r="E822" i="1"/>
  <c r="M611" i="1"/>
  <c r="S532" i="1"/>
  <c r="S527" i="1"/>
  <c r="S611" i="1"/>
  <c r="Q409" i="1"/>
  <c r="Y491" i="1"/>
  <c r="W586" i="1"/>
  <c r="S588" i="1"/>
  <c r="Q590" i="1"/>
  <c r="G593" i="1"/>
  <c r="M612" i="1"/>
  <c r="W614" i="1"/>
  <c r="M617" i="1"/>
  <c r="S630" i="1"/>
  <c r="Y626" i="1"/>
  <c r="E624" i="1"/>
  <c r="W629" i="1"/>
  <c r="Y625" i="1"/>
  <c r="M629" i="1"/>
  <c r="Q625" i="1"/>
  <c r="K628" i="1"/>
  <c r="K625" i="1"/>
  <c r="Q643" i="1"/>
  <c r="E686" i="1"/>
  <c r="Y688" i="1"/>
  <c r="M691" i="1"/>
  <c r="Y693" i="1"/>
  <c r="Q704" i="1"/>
  <c r="S718" i="1"/>
  <c r="G727" i="1"/>
  <c r="Y736" i="1"/>
  <c r="K740" i="1"/>
  <c r="K749" i="1"/>
  <c r="S804" i="1"/>
  <c r="S803" i="1"/>
  <c r="S800" i="1"/>
  <c r="W797" i="1"/>
  <c r="Q803" i="1"/>
  <c r="Y799" i="1"/>
  <c r="Q802" i="1"/>
  <c r="S799" i="1"/>
  <c r="M802" i="1"/>
  <c r="Q799" i="1"/>
  <c r="G802" i="1"/>
  <c r="K799" i="1"/>
  <c r="Y804" i="1"/>
  <c r="G801" i="1"/>
  <c r="K798" i="1"/>
  <c r="W804" i="1"/>
  <c r="E801" i="1"/>
  <c r="G798" i="1"/>
  <c r="K823" i="1"/>
  <c r="E762" i="1"/>
  <c r="Q763" i="1"/>
  <c r="G765" i="1"/>
  <c r="Y766" i="1"/>
  <c r="Q768" i="1"/>
  <c r="Q775" i="1"/>
  <c r="M778" i="1"/>
  <c r="Q875" i="1"/>
  <c r="G661" i="1"/>
  <c r="Y662" i="1"/>
  <c r="W664" i="1"/>
  <c r="Y666" i="1"/>
  <c r="S668" i="1"/>
  <c r="S675" i="1"/>
  <c r="Q678" i="1"/>
  <c r="K762" i="1"/>
  <c r="W763" i="1"/>
  <c r="M765" i="1"/>
  <c r="G767" i="1"/>
  <c r="W768" i="1"/>
  <c r="W775" i="1"/>
  <c r="M779" i="1"/>
  <c r="Q785" i="1"/>
  <c r="E787" i="1"/>
  <c r="Q788" i="1"/>
  <c r="G790" i="1"/>
  <c r="G792" i="1"/>
  <c r="G809" i="1"/>
  <c r="Y810" i="1"/>
  <c r="Y812" i="1"/>
  <c r="Y814" i="1"/>
  <c r="S816" i="1"/>
  <c r="K834" i="1"/>
  <c r="W835" i="1"/>
  <c r="K837" i="1"/>
  <c r="W838" i="1"/>
  <c r="G840" i="1"/>
  <c r="W845" i="1"/>
  <c r="S847" i="1"/>
  <c r="Q850" i="1"/>
  <c r="M857" i="1"/>
  <c r="Y858" i="1"/>
  <c r="M860" i="1"/>
  <c r="Y861" i="1"/>
  <c r="M863" i="1"/>
  <c r="W875" i="1"/>
  <c r="Q863" i="1"/>
  <c r="W863" i="1"/>
  <c r="K649" i="1"/>
  <c r="G761" i="1"/>
  <c r="S762" i="1"/>
  <c r="G764" i="1"/>
  <c r="W765" i="1"/>
  <c r="Q767" i="1"/>
  <c r="Y773" i="1"/>
  <c r="W776" i="1"/>
  <c r="W779" i="1"/>
  <c r="Y785" i="1"/>
  <c r="M787" i="1"/>
  <c r="Y788" i="1"/>
  <c r="W790" i="1"/>
  <c r="Q792" i="1"/>
  <c r="G833" i="1"/>
  <c r="S834" i="1"/>
  <c r="G836" i="1"/>
  <c r="S837" i="1"/>
  <c r="G839" i="1"/>
  <c r="Q840" i="1"/>
  <c r="S851" i="1"/>
  <c r="W857" i="1"/>
  <c r="K859" i="1"/>
  <c r="W860" i="1"/>
  <c r="K862" i="1"/>
  <c r="Y863" i="1"/>
  <c r="G876" i="1"/>
  <c r="W837" i="1"/>
  <c r="K839" i="1"/>
  <c r="S840" i="1"/>
  <c r="M876" i="1"/>
  <c r="W876" i="1"/>
  <c r="Y650" i="1"/>
  <c r="Q761" i="1"/>
  <c r="E763" i="1"/>
  <c r="Q764" i="1"/>
  <c r="G766" i="1"/>
  <c r="E768" i="1"/>
  <c r="K774" i="1"/>
  <c r="G777" i="1"/>
  <c r="W780" i="1"/>
  <c r="K786" i="1"/>
  <c r="W787" i="1"/>
  <c r="K789" i="1"/>
  <c r="G791" i="1"/>
  <c r="Q833" i="1"/>
  <c r="E835" i="1"/>
  <c r="Q836" i="1"/>
  <c r="E838" i="1"/>
  <c r="Q839" i="1"/>
  <c r="G858" i="1"/>
  <c r="S859" i="1"/>
  <c r="G861" i="1"/>
  <c r="S862" i="1"/>
  <c r="G864" i="1"/>
  <c r="Y876" i="1"/>
  <c r="E574" i="1"/>
  <c r="G578" i="1"/>
  <c r="Q579" i="1"/>
  <c r="S579" i="1"/>
  <c r="W564" i="1"/>
  <c r="Y567" i="1"/>
  <c r="S864" i="1"/>
  <c r="W864" i="1"/>
  <c r="S874" i="1"/>
  <c r="E876" i="1"/>
  <c r="Q873" i="1"/>
  <c r="Y874" i="1"/>
  <c r="K876" i="1"/>
  <c r="W873" i="1"/>
  <c r="G875" i="1"/>
  <c r="Q876" i="1"/>
  <c r="K875" i="1"/>
  <c r="K849" i="1"/>
  <c r="S850" i="1"/>
  <c r="E852" i="1"/>
  <c r="E848" i="1"/>
  <c r="M849" i="1"/>
  <c r="W850" i="1"/>
  <c r="G852" i="1"/>
  <c r="G848" i="1"/>
  <c r="Q849" i="1"/>
  <c r="Y850" i="1"/>
  <c r="K852" i="1"/>
  <c r="Y846" i="1"/>
  <c r="K848" i="1"/>
  <c r="S849" i="1"/>
  <c r="E851" i="1"/>
  <c r="M852" i="1"/>
  <c r="E847" i="1"/>
  <c r="M848" i="1"/>
  <c r="W849" i="1"/>
  <c r="G851" i="1"/>
  <c r="Q852" i="1"/>
  <c r="S845" i="1"/>
  <c r="G847" i="1"/>
  <c r="Q848" i="1"/>
  <c r="Y849" i="1"/>
  <c r="K851" i="1"/>
  <c r="G822" i="1"/>
  <c r="S823" i="1"/>
  <c r="K826" i="1"/>
  <c r="W827" i="1"/>
  <c r="E821" i="1"/>
  <c r="Q822" i="1"/>
  <c r="K825" i="1"/>
  <c r="S826" i="1"/>
  <c r="E828" i="1"/>
  <c r="M811" i="1"/>
  <c r="W812" i="1"/>
  <c r="E814" i="1"/>
  <c r="Q815" i="1"/>
  <c r="Y816" i="1"/>
  <c r="G821" i="1"/>
  <c r="S822" i="1"/>
  <c r="E824" i="1"/>
  <c r="M825" i="1"/>
  <c r="W826" i="1"/>
  <c r="G828" i="1"/>
  <c r="K821" i="1"/>
  <c r="W822" i="1"/>
  <c r="G824" i="1"/>
  <c r="Q825" i="1"/>
  <c r="Y826" i="1"/>
  <c r="K828" i="1"/>
  <c r="G810" i="1"/>
  <c r="S811" i="1"/>
  <c r="K814" i="1"/>
  <c r="W815" i="1"/>
  <c r="M821" i="1"/>
  <c r="Y822" i="1"/>
  <c r="K824" i="1"/>
  <c r="S825" i="1"/>
  <c r="E827" i="1"/>
  <c r="M828" i="1"/>
  <c r="Q826" i="1"/>
  <c r="K810" i="1"/>
  <c r="W811" i="1"/>
  <c r="E813" i="1"/>
  <c r="M814" i="1"/>
  <c r="Q821" i="1"/>
  <c r="E823" i="1"/>
  <c r="M824" i="1"/>
  <c r="W825" i="1"/>
  <c r="G827" i="1"/>
  <c r="Q828" i="1"/>
  <c r="Y823" i="1"/>
  <c r="S821" i="1"/>
  <c r="G823" i="1"/>
  <c r="Q824" i="1"/>
  <c r="Y825" i="1"/>
  <c r="K827" i="1"/>
  <c r="W803" i="1"/>
  <c r="E797" i="1"/>
  <c r="Q798" i="1"/>
  <c r="K801" i="1"/>
  <c r="S802" i="1"/>
  <c r="E804" i="1"/>
  <c r="E790" i="1"/>
  <c r="Q791" i="1"/>
  <c r="Y792" i="1"/>
  <c r="G797" i="1"/>
  <c r="S798" i="1"/>
  <c r="E800" i="1"/>
  <c r="M801" i="1"/>
  <c r="W802" i="1"/>
  <c r="G804" i="1"/>
  <c r="K797" i="1"/>
  <c r="W798" i="1"/>
  <c r="G800" i="1"/>
  <c r="Q801" i="1"/>
  <c r="Y802" i="1"/>
  <c r="K804" i="1"/>
  <c r="K790" i="1"/>
  <c r="W791" i="1"/>
  <c r="M797" i="1"/>
  <c r="Y798" i="1"/>
  <c r="K800" i="1"/>
  <c r="S801" i="1"/>
  <c r="E803" i="1"/>
  <c r="M804" i="1"/>
  <c r="M790" i="1"/>
  <c r="Q797" i="1"/>
  <c r="E799" i="1"/>
  <c r="M800" i="1"/>
  <c r="W801" i="1"/>
  <c r="G803" i="1"/>
  <c r="Q804" i="1"/>
  <c r="S797" i="1"/>
  <c r="G799" i="1"/>
  <c r="Q800" i="1"/>
  <c r="Y801" i="1"/>
  <c r="K803" i="1"/>
  <c r="Q774" i="1"/>
  <c r="E780" i="1"/>
  <c r="G773" i="1"/>
  <c r="E776" i="1"/>
  <c r="K773" i="1"/>
  <c r="W774" i="1"/>
  <c r="G776" i="1"/>
  <c r="Q777" i="1"/>
  <c r="Y778" i="1"/>
  <c r="K780" i="1"/>
  <c r="E773" i="1"/>
  <c r="S778" i="1"/>
  <c r="M777" i="1"/>
  <c r="K766" i="1"/>
  <c r="W767" i="1"/>
  <c r="M773" i="1"/>
  <c r="Y774" i="1"/>
  <c r="K776" i="1"/>
  <c r="S777" i="1"/>
  <c r="E779" i="1"/>
  <c r="M780" i="1"/>
  <c r="K777" i="1"/>
  <c r="W778" i="1"/>
  <c r="E765" i="1"/>
  <c r="M766" i="1"/>
  <c r="Q773" i="1"/>
  <c r="E775" i="1"/>
  <c r="M776" i="1"/>
  <c r="W777" i="1"/>
  <c r="G779" i="1"/>
  <c r="Q780" i="1"/>
  <c r="S774" i="1"/>
  <c r="G780" i="1"/>
  <c r="S773" i="1"/>
  <c r="G775" i="1"/>
  <c r="Q776" i="1"/>
  <c r="Y777" i="1"/>
  <c r="K779" i="1"/>
  <c r="W748" i="1"/>
  <c r="K750" i="1"/>
  <c r="S751" i="1"/>
  <c r="M754" i="1"/>
  <c r="W755" i="1"/>
  <c r="Y748" i="1"/>
  <c r="M750" i="1"/>
  <c r="W751" i="1"/>
  <c r="E753" i="1"/>
  <c r="Q754" i="1"/>
  <c r="Y755" i="1"/>
  <c r="E749" i="1"/>
  <c r="Q750" i="1"/>
  <c r="Y751" i="1"/>
  <c r="G753" i="1"/>
  <c r="S754" i="1"/>
  <c r="G749" i="1"/>
  <c r="S750" i="1"/>
  <c r="K753" i="1"/>
  <c r="W754" i="1"/>
  <c r="S753" i="1"/>
  <c r="S749" i="1"/>
  <c r="Y753" i="1"/>
  <c r="M748" i="1"/>
  <c r="Y749" i="1"/>
  <c r="K751" i="1"/>
  <c r="S752" i="1"/>
  <c r="E754" i="1"/>
  <c r="M755" i="1"/>
  <c r="E748" i="1"/>
  <c r="E751" i="1"/>
  <c r="W753" i="1"/>
  <c r="W749" i="1"/>
  <c r="G751" i="1"/>
  <c r="Q752" i="1"/>
  <c r="K755" i="1"/>
  <c r="K737" i="1"/>
  <c r="W738" i="1"/>
  <c r="E740" i="1"/>
  <c r="M741" i="1"/>
  <c r="Q748" i="1"/>
  <c r="E750" i="1"/>
  <c r="M751" i="1"/>
  <c r="W752" i="1"/>
  <c r="G754" i="1"/>
  <c r="Q755" i="1"/>
  <c r="Q749" i="1"/>
  <c r="K752" i="1"/>
  <c r="E755" i="1"/>
  <c r="G748" i="1"/>
  <c r="M752" i="1"/>
  <c r="G755" i="1"/>
  <c r="K748" i="1"/>
  <c r="S748" i="1"/>
  <c r="G750" i="1"/>
  <c r="Q751" i="1"/>
  <c r="Y752" i="1"/>
  <c r="K754" i="1"/>
  <c r="Q724" i="1"/>
  <c r="E726" i="1"/>
  <c r="K723" i="1"/>
  <c r="W724" i="1"/>
  <c r="G726" i="1"/>
  <c r="Q727" i="1"/>
  <c r="Y728" i="1"/>
  <c r="K730" i="1"/>
  <c r="E723" i="1"/>
  <c r="E730" i="1"/>
  <c r="S724" i="1"/>
  <c r="G730" i="1"/>
  <c r="G712" i="1"/>
  <c r="S713" i="1"/>
  <c r="K716" i="1"/>
  <c r="W717" i="1"/>
  <c r="M723" i="1"/>
  <c r="Y724" i="1"/>
  <c r="K726" i="1"/>
  <c r="S727" i="1"/>
  <c r="E729" i="1"/>
  <c r="M730" i="1"/>
  <c r="K727" i="1"/>
  <c r="G723" i="1"/>
  <c r="W728" i="1"/>
  <c r="K712" i="1"/>
  <c r="W713" i="1"/>
  <c r="E715" i="1"/>
  <c r="M716" i="1"/>
  <c r="Q723" i="1"/>
  <c r="E725" i="1"/>
  <c r="M726" i="1"/>
  <c r="W727" i="1"/>
  <c r="G729" i="1"/>
  <c r="Q730" i="1"/>
  <c r="S728" i="1"/>
  <c r="M727" i="1"/>
  <c r="S723" i="1"/>
  <c r="G725" i="1"/>
  <c r="Q726" i="1"/>
  <c r="Y727" i="1"/>
  <c r="K729" i="1"/>
  <c r="E699" i="1"/>
  <c r="Q700" i="1"/>
  <c r="Y701" i="1"/>
  <c r="G703" i="1"/>
  <c r="S704" i="1"/>
  <c r="G699" i="1"/>
  <c r="S700" i="1"/>
  <c r="K703" i="1"/>
  <c r="W704" i="1"/>
  <c r="E698" i="1"/>
  <c r="Q699" i="1"/>
  <c r="K702" i="1"/>
  <c r="S703" i="1"/>
  <c r="E705" i="1"/>
  <c r="G698" i="1"/>
  <c r="S699" i="1"/>
  <c r="E701" i="1"/>
  <c r="M702" i="1"/>
  <c r="W703" i="1"/>
  <c r="G705" i="1"/>
  <c r="E687" i="1"/>
  <c r="Q688" i="1"/>
  <c r="Y689" i="1"/>
  <c r="G691" i="1"/>
  <c r="S692" i="1"/>
  <c r="K698" i="1"/>
  <c r="W699" i="1"/>
  <c r="G701" i="1"/>
  <c r="Q702" i="1"/>
  <c r="Y703" i="1"/>
  <c r="K705" i="1"/>
  <c r="G687" i="1"/>
  <c r="S688" i="1"/>
  <c r="K691" i="1"/>
  <c r="M698" i="1"/>
  <c r="Y699" i="1"/>
  <c r="K701" i="1"/>
  <c r="S702" i="1"/>
  <c r="E704" i="1"/>
  <c r="M705" i="1"/>
  <c r="Q698" i="1"/>
  <c r="E700" i="1"/>
  <c r="M701" i="1"/>
  <c r="W702" i="1"/>
  <c r="G704" i="1"/>
  <c r="Q705" i="1"/>
  <c r="S698" i="1"/>
  <c r="G700" i="1"/>
  <c r="Q701" i="1"/>
  <c r="Y702" i="1"/>
  <c r="K704" i="1"/>
  <c r="K677" i="1"/>
  <c r="G673" i="1"/>
  <c r="E676" i="1"/>
  <c r="E662" i="1"/>
  <c r="Q663" i="1"/>
  <c r="Y664" i="1"/>
  <c r="G666" i="1"/>
  <c r="S667" i="1"/>
  <c r="K673" i="1"/>
  <c r="W674" i="1"/>
  <c r="G676" i="1"/>
  <c r="Q677" i="1"/>
  <c r="Y678" i="1"/>
  <c r="K680" i="1"/>
  <c r="E680" i="1"/>
  <c r="G680" i="1"/>
  <c r="G662" i="1"/>
  <c r="S663" i="1"/>
  <c r="K666" i="1"/>
  <c r="W667" i="1"/>
  <c r="M673" i="1"/>
  <c r="Y674" i="1"/>
  <c r="K676" i="1"/>
  <c r="S677" i="1"/>
  <c r="E679" i="1"/>
  <c r="M680" i="1"/>
  <c r="E673" i="1"/>
  <c r="S678" i="1"/>
  <c r="W678" i="1"/>
  <c r="W663" i="1"/>
  <c r="E665" i="1"/>
  <c r="M666" i="1"/>
  <c r="Q673" i="1"/>
  <c r="E675" i="1"/>
  <c r="M676" i="1"/>
  <c r="W677" i="1"/>
  <c r="G679" i="1"/>
  <c r="Q680" i="1"/>
  <c r="Q674" i="1"/>
  <c r="S674" i="1"/>
  <c r="M677" i="1"/>
  <c r="S673" i="1"/>
  <c r="G675" i="1"/>
  <c r="Q676" i="1"/>
  <c r="Y677" i="1"/>
  <c r="K679" i="1"/>
  <c r="W648" i="1"/>
  <c r="K650" i="1"/>
  <c r="S651" i="1"/>
  <c r="M654" i="1"/>
  <c r="W655" i="1"/>
  <c r="Y648" i="1"/>
  <c r="M650" i="1"/>
  <c r="W651" i="1"/>
  <c r="E653" i="1"/>
  <c r="Q654" i="1"/>
  <c r="E649" i="1"/>
  <c r="Q650" i="1"/>
  <c r="Y651" i="1"/>
  <c r="G653" i="1"/>
  <c r="S654" i="1"/>
  <c r="K639" i="1"/>
  <c r="S640" i="1"/>
  <c r="E642" i="1"/>
  <c r="M643" i="1"/>
  <c r="G649" i="1"/>
  <c r="S650" i="1"/>
  <c r="K653" i="1"/>
  <c r="W654" i="1"/>
  <c r="G652" i="1"/>
  <c r="Q649" i="1"/>
  <c r="S653" i="1"/>
  <c r="G648" i="1"/>
  <c r="W653" i="1"/>
  <c r="K648" i="1"/>
  <c r="W649" i="1"/>
  <c r="G651" i="1"/>
  <c r="Q652" i="1"/>
  <c r="S638" i="1"/>
  <c r="K641" i="1"/>
  <c r="W642" i="1"/>
  <c r="M648" i="1"/>
  <c r="Y649" i="1"/>
  <c r="K651" i="1"/>
  <c r="S652" i="1"/>
  <c r="E654" i="1"/>
  <c r="M655" i="1"/>
  <c r="E651" i="1"/>
  <c r="K655" i="1"/>
  <c r="E640" i="1"/>
  <c r="M641" i="1"/>
  <c r="Q648" i="1"/>
  <c r="E650" i="1"/>
  <c r="M651" i="1"/>
  <c r="W652" i="1"/>
  <c r="G654" i="1"/>
  <c r="Q655" i="1"/>
  <c r="Q653" i="1"/>
  <c r="E648" i="1"/>
  <c r="K652" i="1"/>
  <c r="E655" i="1"/>
  <c r="S649" i="1"/>
  <c r="M652" i="1"/>
  <c r="G655" i="1"/>
  <c r="Y653" i="1"/>
  <c r="S648" i="1"/>
  <c r="G650" i="1"/>
  <c r="Q651" i="1"/>
  <c r="Y652" i="1"/>
  <c r="K654" i="1"/>
  <c r="G627" i="1"/>
  <c r="E623" i="1"/>
  <c r="S628" i="1"/>
  <c r="E616" i="1"/>
  <c r="Q617" i="1"/>
  <c r="Y618" i="1"/>
  <c r="G623" i="1"/>
  <c r="S624" i="1"/>
  <c r="E626" i="1"/>
  <c r="M627" i="1"/>
  <c r="W628" i="1"/>
  <c r="G630" i="1"/>
  <c r="Q624" i="1"/>
  <c r="K627" i="1"/>
  <c r="E630" i="1"/>
  <c r="K623" i="1"/>
  <c r="W624" i="1"/>
  <c r="G626" i="1"/>
  <c r="Q627" i="1"/>
  <c r="Y628" i="1"/>
  <c r="K630" i="1"/>
  <c r="M623" i="1"/>
  <c r="K626" i="1"/>
  <c r="E629" i="1"/>
  <c r="M630" i="1"/>
  <c r="W613" i="1"/>
  <c r="E615" i="1"/>
  <c r="M616" i="1"/>
  <c r="Q623" i="1"/>
  <c r="E625" i="1"/>
  <c r="M626" i="1"/>
  <c r="W627" i="1"/>
  <c r="G629" i="1"/>
  <c r="Q630" i="1"/>
  <c r="Q628" i="1"/>
  <c r="Y624" i="1"/>
  <c r="S627" i="1"/>
  <c r="S623" i="1"/>
  <c r="G625" i="1"/>
  <c r="Q626" i="1"/>
  <c r="Y627" i="1"/>
  <c r="K629" i="1"/>
  <c r="Y598" i="1"/>
  <c r="M600" i="1"/>
  <c r="W601" i="1"/>
  <c r="E603" i="1"/>
  <c r="Q604" i="1"/>
  <c r="Y605" i="1"/>
  <c r="E599" i="1"/>
  <c r="Q600" i="1"/>
  <c r="Y601" i="1"/>
  <c r="G603" i="1"/>
  <c r="S604" i="1"/>
  <c r="S590" i="1"/>
  <c r="E592" i="1"/>
  <c r="M593" i="1"/>
  <c r="G599" i="1"/>
  <c r="S600" i="1"/>
  <c r="K603" i="1"/>
  <c r="W604" i="1"/>
  <c r="G591" i="1"/>
  <c r="S592" i="1"/>
  <c r="K598" i="1"/>
  <c r="W599" i="1"/>
  <c r="G601" i="1"/>
  <c r="Q602" i="1"/>
  <c r="Y603" i="1"/>
  <c r="K605" i="1"/>
  <c r="K602" i="1"/>
  <c r="G605" i="1"/>
  <c r="K591" i="1"/>
  <c r="W592" i="1"/>
  <c r="M598" i="1"/>
  <c r="Y599" i="1"/>
  <c r="K601" i="1"/>
  <c r="S602" i="1"/>
  <c r="E604" i="1"/>
  <c r="M605" i="1"/>
  <c r="E598" i="1"/>
  <c r="E605" i="1"/>
  <c r="S599" i="1"/>
  <c r="E601" i="1"/>
  <c r="W603" i="1"/>
  <c r="M591" i="1"/>
  <c r="Q598" i="1"/>
  <c r="E600" i="1"/>
  <c r="M601" i="1"/>
  <c r="W602" i="1"/>
  <c r="G604" i="1"/>
  <c r="Q605" i="1"/>
  <c r="Q603" i="1"/>
  <c r="Q599" i="1"/>
  <c r="S603" i="1"/>
  <c r="G598" i="1"/>
  <c r="M602" i="1"/>
  <c r="S598" i="1"/>
  <c r="G600" i="1"/>
  <c r="Q601" i="1"/>
  <c r="Y602" i="1"/>
  <c r="K604" i="1"/>
  <c r="W441" i="1"/>
  <c r="K489" i="1"/>
  <c r="W489" i="1"/>
  <c r="Y489" i="1"/>
  <c r="W492" i="1"/>
  <c r="Q494" i="1"/>
  <c r="S492" i="1"/>
  <c r="M494" i="1"/>
  <c r="S495" i="1"/>
  <c r="W495" i="1"/>
  <c r="Y495" i="1"/>
  <c r="S540" i="1"/>
  <c r="W543" i="1"/>
  <c r="M555" i="1"/>
  <c r="Y92" i="1"/>
  <c r="K408" i="1"/>
  <c r="M447" i="1"/>
  <c r="M491" i="1"/>
  <c r="W456" i="1"/>
  <c r="W403" i="1"/>
  <c r="S405" i="1"/>
  <c r="W406" i="1"/>
  <c r="M94" i="1"/>
  <c r="G236" i="1"/>
  <c r="M408" i="1"/>
  <c r="Q447" i="1"/>
  <c r="Q491" i="1"/>
  <c r="Y555" i="1"/>
  <c r="Y403" i="1"/>
  <c r="K404" i="1"/>
  <c r="Y95" i="1"/>
  <c r="M237" i="1"/>
  <c r="M311" i="1"/>
  <c r="W378" i="1"/>
  <c r="G409" i="1"/>
  <c r="S491" i="1"/>
  <c r="Q542" i="1"/>
  <c r="Y280" i="1"/>
  <c r="Y378" i="1"/>
  <c r="K542" i="1"/>
  <c r="E145" i="1"/>
  <c r="E196" i="1"/>
  <c r="Q237" i="1"/>
  <c r="E281" i="1"/>
  <c r="M367" i="1"/>
  <c r="E379" i="1"/>
  <c r="M495" i="1"/>
  <c r="W527" i="1"/>
  <c r="M91" i="1"/>
  <c r="M146" i="1"/>
  <c r="G196" i="1"/>
  <c r="S238" i="1"/>
  <c r="Q282" i="1"/>
  <c r="E348" i="1"/>
  <c r="Q367" i="1"/>
  <c r="E380" i="1"/>
  <c r="W491" i="1"/>
  <c r="Q495" i="1"/>
  <c r="W528" i="1"/>
  <c r="S543" i="1"/>
  <c r="M349" i="1"/>
  <c r="Y375" i="1"/>
  <c r="Y492" i="1"/>
  <c r="S349" i="1"/>
  <c r="E376" i="1"/>
  <c r="G490" i="1"/>
  <c r="E493" i="1"/>
  <c r="W496" i="1"/>
  <c r="M538" i="1"/>
  <c r="W66" i="1"/>
  <c r="G180" i="1"/>
  <c r="E352" i="1"/>
  <c r="G376" i="1"/>
  <c r="K490" i="1"/>
  <c r="G493" i="1"/>
  <c r="K539" i="1"/>
  <c r="S561" i="1"/>
  <c r="E490" i="1"/>
  <c r="Y66" i="1"/>
  <c r="S183" i="1"/>
  <c r="W319" i="1"/>
  <c r="G352" i="1"/>
  <c r="W377" i="1"/>
  <c r="E404" i="1"/>
  <c r="W417" i="1"/>
  <c r="S470" i="1"/>
  <c r="M490" i="1"/>
  <c r="E494" i="1"/>
  <c r="S539" i="1"/>
  <c r="W561" i="1"/>
  <c r="W375" i="1"/>
  <c r="Q349" i="1"/>
  <c r="E67" i="1"/>
  <c r="G184" i="1"/>
  <c r="Y279" i="1"/>
  <c r="K321" i="1"/>
  <c r="K352" i="1"/>
  <c r="S378" i="1"/>
  <c r="G404" i="1"/>
  <c r="Y419" i="1"/>
  <c r="Y471" i="1"/>
  <c r="W490" i="1"/>
  <c r="K494" i="1"/>
  <c r="Y539" i="1"/>
  <c r="S564" i="1"/>
  <c r="Q432" i="1"/>
  <c r="E442" i="1"/>
  <c r="W210" i="1"/>
  <c r="G442" i="1"/>
  <c r="K562" i="1"/>
  <c r="M429" i="1"/>
  <c r="W465" i="1"/>
  <c r="G212" i="1"/>
  <c r="Y465" i="1"/>
  <c r="E193" i="1"/>
  <c r="Y444" i="1"/>
  <c r="K567" i="1"/>
  <c r="M193" i="1"/>
  <c r="Y207" i="1"/>
  <c r="M212" i="1"/>
  <c r="Y353" i="1"/>
  <c r="K376" i="1"/>
  <c r="Y429" i="1"/>
  <c r="M435" i="1"/>
  <c r="E446" i="1"/>
  <c r="W467" i="1"/>
  <c r="S563" i="1"/>
  <c r="M567" i="1"/>
  <c r="Y564" i="1"/>
  <c r="W432" i="1"/>
  <c r="K429" i="1"/>
  <c r="M434" i="1"/>
  <c r="K566" i="1"/>
  <c r="W207" i="1"/>
  <c r="M563" i="1"/>
  <c r="G64" i="1"/>
  <c r="W194" i="1"/>
  <c r="E209" i="1"/>
  <c r="Q213" i="1"/>
  <c r="M377" i="1"/>
  <c r="E430" i="1"/>
  <c r="Q435" i="1"/>
  <c r="G446" i="1"/>
  <c r="W468" i="1"/>
  <c r="W563" i="1"/>
  <c r="Q567" i="1"/>
  <c r="M432" i="1"/>
  <c r="E562" i="1"/>
  <c r="E565" i="1"/>
  <c r="Y210" i="1"/>
  <c r="Y432" i="1"/>
  <c r="Y565" i="1"/>
  <c r="Q207" i="1"/>
  <c r="Q429" i="1"/>
  <c r="S443" i="1"/>
  <c r="G563" i="1"/>
  <c r="K212" i="1"/>
  <c r="W429" i="1"/>
  <c r="Q467" i="1"/>
  <c r="K64" i="1"/>
  <c r="Y194" i="1"/>
  <c r="G209" i="1"/>
  <c r="S213" i="1"/>
  <c r="K296" i="1"/>
  <c r="W361" i="1"/>
  <c r="Q377" i="1"/>
  <c r="M431" i="1"/>
  <c r="W435" i="1"/>
  <c r="K446" i="1"/>
  <c r="Y468" i="1"/>
  <c r="G564" i="1"/>
  <c r="S567" i="1"/>
  <c r="Q210" i="1"/>
  <c r="S210" i="1"/>
  <c r="Y568" i="1"/>
  <c r="G562" i="1"/>
  <c r="M443" i="1"/>
  <c r="E212" i="1"/>
  <c r="Q443" i="1"/>
  <c r="M562" i="1"/>
  <c r="S207" i="1"/>
  <c r="Q434" i="1"/>
  <c r="Q566" i="1"/>
  <c r="K435" i="1"/>
  <c r="E65" i="1"/>
  <c r="Y108" i="1"/>
  <c r="W160" i="1"/>
  <c r="E195" i="1"/>
  <c r="K209" i="1"/>
  <c r="W213" i="1"/>
  <c r="E253" i="1"/>
  <c r="M296" i="1"/>
  <c r="Y361" i="1"/>
  <c r="S377" i="1"/>
  <c r="Q431" i="1"/>
  <c r="Y435" i="1"/>
  <c r="Q446" i="1"/>
  <c r="Q470" i="1"/>
  <c r="E502" i="1"/>
  <c r="Q564" i="1"/>
  <c r="W567" i="1"/>
  <c r="K502" i="1"/>
  <c r="W420" i="1"/>
  <c r="K503" i="1"/>
  <c r="Y420" i="1"/>
  <c r="M503" i="1"/>
  <c r="E211" i="1"/>
  <c r="E214" i="1"/>
  <c r="K418" i="1"/>
  <c r="S209" i="1"/>
  <c r="G214" i="1"/>
  <c r="W277" i="1"/>
  <c r="E422" i="1"/>
  <c r="K208" i="1"/>
  <c r="W212" i="1"/>
  <c r="K422" i="1"/>
  <c r="M208" i="1"/>
  <c r="Y212" i="1"/>
  <c r="G278" i="1"/>
  <c r="E419" i="1"/>
  <c r="M422" i="1"/>
  <c r="E433" i="1"/>
  <c r="G505" i="1"/>
  <c r="E41" i="1"/>
  <c r="W69" i="1"/>
  <c r="Y160" i="1"/>
  <c r="Q193" i="1"/>
  <c r="E207" i="1"/>
  <c r="Q208" i="1"/>
  <c r="E210" i="1"/>
  <c r="Q211" i="1"/>
  <c r="E213" i="1"/>
  <c r="Q214" i="1"/>
  <c r="K240" i="1"/>
  <c r="K278" i="1"/>
  <c r="K293" i="1"/>
  <c r="W405" i="1"/>
  <c r="W410" i="1"/>
  <c r="M419" i="1"/>
  <c r="Q422" i="1"/>
  <c r="W430" i="1"/>
  <c r="W433" i="1"/>
  <c r="E506" i="1"/>
  <c r="Q209" i="1"/>
  <c r="S208" i="1"/>
  <c r="M406" i="1"/>
  <c r="Y410" i="1"/>
  <c r="Y430" i="1"/>
  <c r="Y433" i="1"/>
  <c r="M506" i="1"/>
  <c r="W562" i="1"/>
  <c r="G565" i="1"/>
  <c r="W568" i="1"/>
  <c r="S455" i="1"/>
  <c r="S420" i="1"/>
  <c r="Y508" i="1"/>
  <c r="E418" i="1"/>
  <c r="G418" i="1"/>
  <c r="E208" i="1"/>
  <c r="G208" i="1"/>
  <c r="S212" i="1"/>
  <c r="M418" i="1"/>
  <c r="K211" i="1"/>
  <c r="W291" i="1"/>
  <c r="S418" i="1"/>
  <c r="E505" i="1"/>
  <c r="M211" i="1"/>
  <c r="K292" i="1"/>
  <c r="G207" i="1"/>
  <c r="S211" i="1"/>
  <c r="M279" i="1"/>
  <c r="Q419" i="1"/>
  <c r="G167" i="1"/>
  <c r="Q194" i="1"/>
  <c r="K207" i="1"/>
  <c r="W208" i="1"/>
  <c r="K210" i="1"/>
  <c r="W211" i="1"/>
  <c r="K213" i="1"/>
  <c r="W214" i="1"/>
  <c r="Q279" i="1"/>
  <c r="Q293" i="1"/>
  <c r="Q406" i="1"/>
  <c r="G417" i="1"/>
  <c r="S419" i="1"/>
  <c r="S423" i="1"/>
  <c r="E431" i="1"/>
  <c r="E434" i="1"/>
  <c r="Y496" i="1"/>
  <c r="Q506" i="1"/>
  <c r="W551" i="1"/>
  <c r="S456" i="1"/>
  <c r="Y417" i="1"/>
  <c r="Q212" i="1"/>
  <c r="G421" i="1"/>
  <c r="Q503" i="1"/>
  <c r="E96" i="1"/>
  <c r="G211" i="1"/>
  <c r="W504" i="1"/>
  <c r="W209" i="1"/>
  <c r="K214" i="1"/>
  <c r="E278" i="1"/>
  <c r="Y209" i="1"/>
  <c r="M214" i="1"/>
  <c r="S193" i="1"/>
  <c r="G210" i="1"/>
  <c r="G213" i="1"/>
  <c r="S214" i="1"/>
  <c r="M293" i="1"/>
  <c r="Q423" i="1"/>
  <c r="Y89" i="1"/>
  <c r="W141" i="1"/>
  <c r="Q169" i="1"/>
  <c r="S194" i="1"/>
  <c r="M207" i="1"/>
  <c r="Y208" i="1"/>
  <c r="M210" i="1"/>
  <c r="Y211" i="1"/>
  <c r="M213" i="1"/>
  <c r="Y214" i="1"/>
  <c r="S252" i="1"/>
  <c r="W279" i="1"/>
  <c r="G296" i="1"/>
  <c r="K377" i="1"/>
  <c r="Y395" i="1"/>
  <c r="S406" i="1"/>
  <c r="Q417" i="1"/>
  <c r="W419" i="1"/>
  <c r="W423" i="1"/>
  <c r="K431" i="1"/>
  <c r="K434" i="1"/>
  <c r="K442" i="1"/>
  <c r="Y448" i="1"/>
  <c r="K491" i="1"/>
  <c r="G494" i="1"/>
  <c r="Y501" i="1"/>
  <c r="M507" i="1"/>
  <c r="S552" i="1"/>
  <c r="K563" i="1"/>
  <c r="G566" i="1"/>
  <c r="Y573" i="1"/>
  <c r="G445" i="1"/>
  <c r="Y319" i="1"/>
  <c r="G324" i="1"/>
  <c r="W453" i="1"/>
  <c r="Y456" i="1"/>
  <c r="W460" i="1"/>
  <c r="K478" i="1"/>
  <c r="G481" i="1"/>
  <c r="W484" i="1"/>
  <c r="W513" i="1"/>
  <c r="Y516" i="1"/>
  <c r="W520" i="1"/>
  <c r="W171" i="1"/>
  <c r="M184" i="1"/>
  <c r="M254" i="1"/>
  <c r="E320" i="1"/>
  <c r="Q324" i="1"/>
  <c r="Y453" i="1"/>
  <c r="E457" i="1"/>
  <c r="Y460" i="1"/>
  <c r="Y467" i="1"/>
  <c r="M471" i="1"/>
  <c r="M478" i="1"/>
  <c r="E482" i="1"/>
  <c r="Y484" i="1"/>
  <c r="Y513" i="1"/>
  <c r="E517" i="1"/>
  <c r="Y520" i="1"/>
  <c r="Y527" i="1"/>
  <c r="Q531" i="1"/>
  <c r="M539" i="1"/>
  <c r="M543" i="1"/>
  <c r="E553" i="1"/>
  <c r="G574" i="1"/>
  <c r="Q578" i="1"/>
  <c r="Y173" i="1"/>
  <c r="W184" i="1"/>
  <c r="W238" i="1"/>
  <c r="M255" i="1"/>
  <c r="Y277" i="1"/>
  <c r="W280" i="1"/>
  <c r="M320" i="1"/>
  <c r="S325" i="1"/>
  <c r="K349" i="1"/>
  <c r="S353" i="1"/>
  <c r="S429" i="1"/>
  <c r="G431" i="1"/>
  <c r="S432" i="1"/>
  <c r="G434" i="1"/>
  <c r="S435" i="1"/>
  <c r="K443" i="1"/>
  <c r="M446" i="1"/>
  <c r="E454" i="1"/>
  <c r="E458" i="1"/>
  <c r="E465" i="1"/>
  <c r="S468" i="1"/>
  <c r="Q471" i="1"/>
  <c r="K479" i="1"/>
  <c r="G482" i="1"/>
  <c r="M502" i="1"/>
  <c r="G506" i="1"/>
  <c r="E514" i="1"/>
  <c r="E518" i="1"/>
  <c r="W525" i="1"/>
  <c r="S528" i="1"/>
  <c r="S531" i="1"/>
  <c r="Q539" i="1"/>
  <c r="Q543" i="1"/>
  <c r="M554" i="1"/>
  <c r="M574" i="1"/>
  <c r="M579" i="1"/>
  <c r="S479" i="1"/>
  <c r="K515" i="1"/>
  <c r="G526" i="1"/>
  <c r="W532" i="1"/>
  <c r="K116" i="1"/>
  <c r="Y147" i="1"/>
  <c r="K181" i="1"/>
  <c r="G193" i="1"/>
  <c r="K196" i="1"/>
  <c r="M241" i="1"/>
  <c r="S265" i="1"/>
  <c r="M278" i="1"/>
  <c r="M283" i="1"/>
  <c r="Y321" i="1"/>
  <c r="S336" i="1"/>
  <c r="W349" i="1"/>
  <c r="W354" i="1"/>
  <c r="G430" i="1"/>
  <c r="S431" i="1"/>
  <c r="G433" i="1"/>
  <c r="S434" i="1"/>
  <c r="E436" i="1"/>
  <c r="W443" i="1"/>
  <c r="S447" i="1"/>
  <c r="M455" i="1"/>
  <c r="M459" i="1"/>
  <c r="K466" i="1"/>
  <c r="G469" i="1"/>
  <c r="W472" i="1"/>
  <c r="W479" i="1"/>
  <c r="M483" i="1"/>
  <c r="W503" i="1"/>
  <c r="Q507" i="1"/>
  <c r="M515" i="1"/>
  <c r="M519" i="1"/>
  <c r="K526" i="1"/>
  <c r="G529" i="1"/>
  <c r="Y532" i="1"/>
  <c r="W540" i="1"/>
  <c r="W544" i="1"/>
  <c r="W556" i="1"/>
  <c r="Y575" i="1"/>
  <c r="W580" i="1"/>
  <c r="G454" i="1"/>
  <c r="K482" i="1"/>
  <c r="G518" i="1"/>
  <c r="W326" i="1"/>
  <c r="K454" i="1"/>
  <c r="M482" i="1"/>
  <c r="K514" i="1"/>
  <c r="E526" i="1"/>
  <c r="Q321" i="1"/>
  <c r="K455" i="1"/>
  <c r="M458" i="1"/>
  <c r="E466" i="1"/>
  <c r="E469" i="1"/>
  <c r="E472" i="1"/>
  <c r="M518" i="1"/>
  <c r="E529" i="1"/>
  <c r="M82" i="1"/>
  <c r="Y121" i="1"/>
  <c r="M181" i="1"/>
  <c r="K193" i="1"/>
  <c r="M196" i="1"/>
  <c r="W235" i="1"/>
  <c r="Q241" i="1"/>
  <c r="W265" i="1"/>
  <c r="K279" i="1"/>
  <c r="Q283" i="1"/>
  <c r="M310" i="1"/>
  <c r="S322" i="1"/>
  <c r="Y339" i="1"/>
  <c r="S350" i="1"/>
  <c r="Y354" i="1"/>
  <c r="Q418" i="1"/>
  <c r="E421" i="1"/>
  <c r="Q200" i="1"/>
  <c r="K430" i="1"/>
  <c r="W431" i="1"/>
  <c r="K433" i="1"/>
  <c r="W434" i="1"/>
  <c r="Q436" i="1"/>
  <c r="S444" i="1"/>
  <c r="W447" i="1"/>
  <c r="Q455" i="1"/>
  <c r="Q459" i="1"/>
  <c r="M466" i="1"/>
  <c r="K469" i="1"/>
  <c r="Y472" i="1"/>
  <c r="Y479" i="1"/>
  <c r="Q483" i="1"/>
  <c r="Y503" i="1"/>
  <c r="S507" i="1"/>
  <c r="Q515" i="1"/>
  <c r="Q519" i="1"/>
  <c r="M526" i="1"/>
  <c r="E530" i="1"/>
  <c r="W537" i="1"/>
  <c r="Y540" i="1"/>
  <c r="Y544" i="1"/>
  <c r="K561" i="1"/>
  <c r="Q563" i="1"/>
  <c r="E566" i="1"/>
  <c r="S568" i="1"/>
  <c r="S576" i="1"/>
  <c r="Y580" i="1"/>
  <c r="K182" i="1"/>
  <c r="S266" i="1"/>
  <c r="W322" i="1"/>
  <c r="W350" i="1"/>
  <c r="W391" i="1"/>
  <c r="W253" i="1"/>
  <c r="M430" i="1"/>
  <c r="Y431" i="1"/>
  <c r="M433" i="1"/>
  <c r="Y434" i="1"/>
  <c r="S436" i="1"/>
  <c r="W444" i="1"/>
  <c r="Y447" i="1"/>
  <c r="S459" i="1"/>
  <c r="Q466" i="1"/>
  <c r="E470" i="1"/>
  <c r="W477" i="1"/>
  <c r="S480" i="1"/>
  <c r="S483" i="1"/>
  <c r="S504" i="1"/>
  <c r="Y507" i="1"/>
  <c r="S515" i="1"/>
  <c r="S519" i="1"/>
  <c r="K527" i="1"/>
  <c r="G530" i="1"/>
  <c r="Y537" i="1"/>
  <c r="G541" i="1"/>
  <c r="W549" i="1"/>
  <c r="W576" i="1"/>
  <c r="W381" i="1"/>
  <c r="G458" i="1"/>
  <c r="M479" i="1"/>
  <c r="G514" i="1"/>
  <c r="M321" i="1"/>
  <c r="K458" i="1"/>
  <c r="Q479" i="1"/>
  <c r="K518" i="1"/>
  <c r="Y528" i="1"/>
  <c r="Q180" i="1"/>
  <c r="K264" i="1"/>
  <c r="Y326" i="1"/>
  <c r="Q482" i="1"/>
  <c r="M182" i="1"/>
  <c r="M236" i="1"/>
  <c r="W242" i="1"/>
  <c r="S269" i="1"/>
  <c r="Y322" i="1"/>
  <c r="W347" i="1"/>
  <c r="Y350" i="1"/>
  <c r="E393" i="1"/>
  <c r="E429" i="1"/>
  <c r="Q430" i="1"/>
  <c r="E432" i="1"/>
  <c r="Q433" i="1"/>
  <c r="E435" i="1"/>
  <c r="W455" i="1"/>
  <c r="W459" i="1"/>
  <c r="K467" i="1"/>
  <c r="G470" i="1"/>
  <c r="Y477" i="1"/>
  <c r="W480" i="1"/>
  <c r="W483" i="1"/>
  <c r="W515" i="1"/>
  <c r="W519" i="1"/>
  <c r="M527" i="1"/>
  <c r="K530" i="1"/>
  <c r="E538" i="1"/>
  <c r="E542" i="1"/>
  <c r="K550" i="1"/>
  <c r="Y576" i="1"/>
  <c r="W382" i="1"/>
  <c r="Q182" i="1"/>
  <c r="K237" i="1"/>
  <c r="W251" i="1"/>
  <c r="W269" i="1"/>
  <c r="S279" i="1"/>
  <c r="G323" i="1"/>
  <c r="Y347" i="1"/>
  <c r="E351" i="1"/>
  <c r="M366" i="1"/>
  <c r="M394" i="1"/>
  <c r="E417" i="1"/>
  <c r="K419" i="1"/>
  <c r="G422" i="1"/>
  <c r="G429" i="1"/>
  <c r="S430" i="1"/>
  <c r="G432" i="1"/>
  <c r="S433" i="1"/>
  <c r="G435" i="1"/>
  <c r="Y441" i="1"/>
  <c r="E445" i="1"/>
  <c r="W448" i="1"/>
  <c r="Y459" i="1"/>
  <c r="M467" i="1"/>
  <c r="M470" i="1"/>
  <c r="E478" i="1"/>
  <c r="Y480" i="1"/>
  <c r="Y483" i="1"/>
  <c r="W501" i="1"/>
  <c r="Y504" i="1"/>
  <c r="W508" i="1"/>
  <c r="S516" i="1"/>
  <c r="Y519" i="1"/>
  <c r="Q527" i="1"/>
  <c r="M530" i="1"/>
  <c r="G538" i="1"/>
  <c r="G542" i="1"/>
  <c r="K551" i="1"/>
  <c r="Y561" i="1"/>
  <c r="Y563" i="1"/>
  <c r="M566" i="1"/>
  <c r="W573" i="1"/>
  <c r="G577" i="1"/>
  <c r="G444" i="1"/>
  <c r="M363" i="1"/>
  <c r="W363" i="1"/>
  <c r="Y368" i="1"/>
  <c r="S364" i="1"/>
  <c r="W364" i="1"/>
  <c r="W368" i="1"/>
  <c r="E365" i="1"/>
  <c r="K362" i="1"/>
  <c r="K363" i="1"/>
  <c r="E366" i="1"/>
  <c r="K380" i="1"/>
  <c r="M380" i="1"/>
  <c r="M381" i="1"/>
  <c r="Q381" i="1"/>
  <c r="S381" i="1"/>
  <c r="Y381" i="1"/>
  <c r="Y382" i="1"/>
  <c r="K390" i="1"/>
  <c r="M404" i="1"/>
  <c r="S409" i="1"/>
  <c r="E405" i="1"/>
  <c r="E407" i="1"/>
  <c r="W409" i="1"/>
  <c r="G405" i="1"/>
  <c r="W407" i="1"/>
  <c r="Y409" i="1"/>
  <c r="Y407" i="1"/>
  <c r="M405" i="1"/>
  <c r="E408" i="1"/>
  <c r="Q410" i="1"/>
  <c r="Y406" i="1"/>
  <c r="K405" i="1"/>
  <c r="Q403" i="1"/>
  <c r="Q405" i="1"/>
  <c r="G408" i="1"/>
  <c r="S410" i="1"/>
  <c r="M423" i="1"/>
  <c r="W424" i="1"/>
  <c r="Y424" i="1"/>
  <c r="G436" i="1"/>
  <c r="K436" i="1"/>
  <c r="M436" i="1"/>
  <c r="S575" i="1"/>
  <c r="K578" i="1"/>
  <c r="W579" i="1"/>
  <c r="K574" i="1"/>
  <c r="W575" i="1"/>
  <c r="E577" i="1"/>
  <c r="M578" i="1"/>
  <c r="Y579" i="1"/>
  <c r="E573" i="1"/>
  <c r="Q574" i="1"/>
  <c r="K577" i="1"/>
  <c r="S578" i="1"/>
  <c r="E580" i="1"/>
  <c r="G573" i="1"/>
  <c r="S574" i="1"/>
  <c r="E576" i="1"/>
  <c r="M577" i="1"/>
  <c r="W578" i="1"/>
  <c r="G580" i="1"/>
  <c r="K573" i="1"/>
  <c r="W574" i="1"/>
  <c r="G576" i="1"/>
  <c r="Q577" i="1"/>
  <c r="Y578" i="1"/>
  <c r="K580" i="1"/>
  <c r="M573" i="1"/>
  <c r="Y574" i="1"/>
  <c r="K576" i="1"/>
  <c r="S577" i="1"/>
  <c r="E579" i="1"/>
  <c r="M580" i="1"/>
  <c r="Q573" i="1"/>
  <c r="E575" i="1"/>
  <c r="M576" i="1"/>
  <c r="W577" i="1"/>
  <c r="G579" i="1"/>
  <c r="Q580" i="1"/>
  <c r="S573" i="1"/>
  <c r="G575" i="1"/>
  <c r="Q576" i="1"/>
  <c r="Y577" i="1"/>
  <c r="K579" i="1"/>
  <c r="E561" i="1"/>
  <c r="Q562" i="1"/>
  <c r="K565" i="1"/>
  <c r="S566" i="1"/>
  <c r="E568" i="1"/>
  <c r="G561" i="1"/>
  <c r="S562" i="1"/>
  <c r="E564" i="1"/>
  <c r="M565" i="1"/>
  <c r="W566" i="1"/>
  <c r="G568" i="1"/>
  <c r="Q565" i="1"/>
  <c r="Y566" i="1"/>
  <c r="K568" i="1"/>
  <c r="M561" i="1"/>
  <c r="Y562" i="1"/>
  <c r="K564" i="1"/>
  <c r="S565" i="1"/>
  <c r="E567" i="1"/>
  <c r="M568" i="1"/>
  <c r="Q561" i="1"/>
  <c r="E563" i="1"/>
  <c r="M564" i="1"/>
  <c r="W565" i="1"/>
  <c r="G567" i="1"/>
  <c r="M551" i="1"/>
  <c r="E554" i="1"/>
  <c r="Y556" i="1"/>
  <c r="E550" i="1"/>
  <c r="Q551" i="1"/>
  <c r="Y552" i="1"/>
  <c r="G554" i="1"/>
  <c r="S555" i="1"/>
  <c r="Y549" i="1"/>
  <c r="W552" i="1"/>
  <c r="Q555" i="1"/>
  <c r="G550" i="1"/>
  <c r="S551" i="1"/>
  <c r="K554" i="1"/>
  <c r="W555" i="1"/>
  <c r="Y551" i="1"/>
  <c r="Q550" i="1"/>
  <c r="G549" i="1"/>
  <c r="S550" i="1"/>
  <c r="E552" i="1"/>
  <c r="M553" i="1"/>
  <c r="W554" i="1"/>
  <c r="G556" i="1"/>
  <c r="G553" i="1"/>
  <c r="E549" i="1"/>
  <c r="E556" i="1"/>
  <c r="K549" i="1"/>
  <c r="W550" i="1"/>
  <c r="G552" i="1"/>
  <c r="Q553" i="1"/>
  <c r="Y554" i="1"/>
  <c r="K556" i="1"/>
  <c r="M550" i="1"/>
  <c r="Q554" i="1"/>
  <c r="S554" i="1"/>
  <c r="M549" i="1"/>
  <c r="Y550" i="1"/>
  <c r="K552" i="1"/>
  <c r="S553" i="1"/>
  <c r="E555" i="1"/>
  <c r="M556" i="1"/>
  <c r="Q549" i="1"/>
  <c r="E551" i="1"/>
  <c r="M552" i="1"/>
  <c r="W553" i="1"/>
  <c r="G555" i="1"/>
  <c r="Q556" i="1"/>
  <c r="K553" i="1"/>
  <c r="S549" i="1"/>
  <c r="G551" i="1"/>
  <c r="Q552" i="1"/>
  <c r="Y553" i="1"/>
  <c r="K555" i="1"/>
  <c r="K538" i="1"/>
  <c r="W539" i="1"/>
  <c r="E541" i="1"/>
  <c r="M542" i="1"/>
  <c r="Y543" i="1"/>
  <c r="E537" i="1"/>
  <c r="Q538" i="1"/>
  <c r="K541" i="1"/>
  <c r="S542" i="1"/>
  <c r="E544" i="1"/>
  <c r="G537" i="1"/>
  <c r="S538" i="1"/>
  <c r="E540" i="1"/>
  <c r="M541" i="1"/>
  <c r="W542" i="1"/>
  <c r="G544" i="1"/>
  <c r="K537" i="1"/>
  <c r="W538" i="1"/>
  <c r="G540" i="1"/>
  <c r="Q541" i="1"/>
  <c r="Y542" i="1"/>
  <c r="K544" i="1"/>
  <c r="M537" i="1"/>
  <c r="Y538" i="1"/>
  <c r="K540" i="1"/>
  <c r="S541" i="1"/>
  <c r="E543" i="1"/>
  <c r="M544" i="1"/>
  <c r="Q537" i="1"/>
  <c r="E539" i="1"/>
  <c r="M540" i="1"/>
  <c r="W541" i="1"/>
  <c r="G543" i="1"/>
  <c r="Q544" i="1"/>
  <c r="S537" i="1"/>
  <c r="G539" i="1"/>
  <c r="Q540" i="1"/>
  <c r="Y541" i="1"/>
  <c r="K543" i="1"/>
  <c r="Y531" i="1"/>
  <c r="E525" i="1"/>
  <c r="Q526" i="1"/>
  <c r="K529" i="1"/>
  <c r="S530" i="1"/>
  <c r="E532" i="1"/>
  <c r="G525" i="1"/>
  <c r="S526" i="1"/>
  <c r="E528" i="1"/>
  <c r="M529" i="1"/>
  <c r="W530" i="1"/>
  <c r="G532" i="1"/>
  <c r="K525" i="1"/>
  <c r="W526" i="1"/>
  <c r="G528" i="1"/>
  <c r="Q529" i="1"/>
  <c r="Y530" i="1"/>
  <c r="K532" i="1"/>
  <c r="M525" i="1"/>
  <c r="Y526" i="1"/>
  <c r="K528" i="1"/>
  <c r="S529" i="1"/>
  <c r="E531" i="1"/>
  <c r="M532" i="1"/>
  <c r="Q525" i="1"/>
  <c r="E527" i="1"/>
  <c r="M528" i="1"/>
  <c r="W529" i="1"/>
  <c r="G531" i="1"/>
  <c r="Q532" i="1"/>
  <c r="S525" i="1"/>
  <c r="G527" i="1"/>
  <c r="Q528" i="1"/>
  <c r="Y529" i="1"/>
  <c r="K531" i="1"/>
  <c r="Y515" i="1"/>
  <c r="E513" i="1"/>
  <c r="G513" i="1"/>
  <c r="S514" i="1"/>
  <c r="E516" i="1"/>
  <c r="M517" i="1"/>
  <c r="W518" i="1"/>
  <c r="G520" i="1"/>
  <c r="E520" i="1"/>
  <c r="K513" i="1"/>
  <c r="W514" i="1"/>
  <c r="G516" i="1"/>
  <c r="Q517" i="1"/>
  <c r="Y518" i="1"/>
  <c r="K520" i="1"/>
  <c r="G517" i="1"/>
  <c r="Q514" i="1"/>
  <c r="S518" i="1"/>
  <c r="M513" i="1"/>
  <c r="Y514" i="1"/>
  <c r="K516" i="1"/>
  <c r="S517" i="1"/>
  <c r="E519" i="1"/>
  <c r="M520" i="1"/>
  <c r="Q513" i="1"/>
  <c r="E515" i="1"/>
  <c r="M516" i="1"/>
  <c r="W517" i="1"/>
  <c r="G519" i="1"/>
  <c r="Q520" i="1"/>
  <c r="M514" i="1"/>
  <c r="Q518" i="1"/>
  <c r="K517" i="1"/>
  <c r="S513" i="1"/>
  <c r="G515" i="1"/>
  <c r="Q516" i="1"/>
  <c r="Y517" i="1"/>
  <c r="K519" i="1"/>
  <c r="G502" i="1"/>
  <c r="S503" i="1"/>
  <c r="K506" i="1"/>
  <c r="W507" i="1"/>
  <c r="E501" i="1"/>
  <c r="Q502" i="1"/>
  <c r="K505" i="1"/>
  <c r="S506" i="1"/>
  <c r="E508" i="1"/>
  <c r="G501" i="1"/>
  <c r="S502" i="1"/>
  <c r="E504" i="1"/>
  <c r="M505" i="1"/>
  <c r="W506" i="1"/>
  <c r="G508" i="1"/>
  <c r="K501" i="1"/>
  <c r="W502" i="1"/>
  <c r="G504" i="1"/>
  <c r="Q505" i="1"/>
  <c r="Y506" i="1"/>
  <c r="K508" i="1"/>
  <c r="M501" i="1"/>
  <c r="Y502" i="1"/>
  <c r="K504" i="1"/>
  <c r="S505" i="1"/>
  <c r="E507" i="1"/>
  <c r="M508" i="1"/>
  <c r="Q501" i="1"/>
  <c r="E503" i="1"/>
  <c r="M504" i="1"/>
  <c r="W505" i="1"/>
  <c r="G507" i="1"/>
  <c r="Q508" i="1"/>
  <c r="S501" i="1"/>
  <c r="G503" i="1"/>
  <c r="Q504" i="1"/>
  <c r="Y505" i="1"/>
  <c r="K507" i="1"/>
  <c r="E489" i="1"/>
  <c r="Q490" i="1"/>
  <c r="K493" i="1"/>
  <c r="S494" i="1"/>
  <c r="E496" i="1"/>
  <c r="G489" i="1"/>
  <c r="S490" i="1"/>
  <c r="E492" i="1"/>
  <c r="M493" i="1"/>
  <c r="W494" i="1"/>
  <c r="G496" i="1"/>
  <c r="G492" i="1"/>
  <c r="Q493" i="1"/>
  <c r="Y494" i="1"/>
  <c r="K496" i="1"/>
  <c r="M489" i="1"/>
  <c r="Y490" i="1"/>
  <c r="K492" i="1"/>
  <c r="S493" i="1"/>
  <c r="E495" i="1"/>
  <c r="M496" i="1"/>
  <c r="Q489" i="1"/>
  <c r="E491" i="1"/>
  <c r="M492" i="1"/>
  <c r="W493" i="1"/>
  <c r="G495" i="1"/>
  <c r="Q496" i="1"/>
  <c r="S489" i="1"/>
  <c r="G491" i="1"/>
  <c r="Q492" i="1"/>
  <c r="Y493" i="1"/>
  <c r="K495" i="1"/>
  <c r="E477" i="1"/>
  <c r="Q478" i="1"/>
  <c r="K481" i="1"/>
  <c r="S482" i="1"/>
  <c r="E484" i="1"/>
  <c r="G477" i="1"/>
  <c r="S478" i="1"/>
  <c r="E480" i="1"/>
  <c r="M481" i="1"/>
  <c r="W482" i="1"/>
  <c r="G484" i="1"/>
  <c r="K477" i="1"/>
  <c r="W478" i="1"/>
  <c r="G480" i="1"/>
  <c r="Q481" i="1"/>
  <c r="Y482" i="1"/>
  <c r="K484" i="1"/>
  <c r="M477" i="1"/>
  <c r="Y478" i="1"/>
  <c r="K480" i="1"/>
  <c r="S481" i="1"/>
  <c r="E483" i="1"/>
  <c r="M484" i="1"/>
  <c r="Q477" i="1"/>
  <c r="E479" i="1"/>
  <c r="M480" i="1"/>
  <c r="W481" i="1"/>
  <c r="G483" i="1"/>
  <c r="Q484" i="1"/>
  <c r="S477" i="1"/>
  <c r="G479" i="1"/>
  <c r="Q480" i="1"/>
  <c r="Y481" i="1"/>
  <c r="K483" i="1"/>
  <c r="S471" i="1"/>
  <c r="G466" i="1"/>
  <c r="S467" i="1"/>
  <c r="K470" i="1"/>
  <c r="W471" i="1"/>
  <c r="G465" i="1"/>
  <c r="S466" i="1"/>
  <c r="E468" i="1"/>
  <c r="M469" i="1"/>
  <c r="W470" i="1"/>
  <c r="G472" i="1"/>
  <c r="K465" i="1"/>
  <c r="W466" i="1"/>
  <c r="G468" i="1"/>
  <c r="Q469" i="1"/>
  <c r="Y470" i="1"/>
  <c r="K472" i="1"/>
  <c r="M465" i="1"/>
  <c r="Y466" i="1"/>
  <c r="K468" i="1"/>
  <c r="S469" i="1"/>
  <c r="E471" i="1"/>
  <c r="M472" i="1"/>
  <c r="Q465" i="1"/>
  <c r="E467" i="1"/>
  <c r="M468" i="1"/>
  <c r="W469" i="1"/>
  <c r="G471" i="1"/>
  <c r="Q472" i="1"/>
  <c r="S465" i="1"/>
  <c r="G467" i="1"/>
  <c r="Q468" i="1"/>
  <c r="Y469" i="1"/>
  <c r="K471" i="1"/>
  <c r="M454" i="1"/>
  <c r="G457" i="1"/>
  <c r="E453" i="1"/>
  <c r="S458" i="1"/>
  <c r="G453" i="1"/>
  <c r="E456" i="1"/>
  <c r="G460" i="1"/>
  <c r="K453" i="1"/>
  <c r="W454" i="1"/>
  <c r="G456" i="1"/>
  <c r="Q457" i="1"/>
  <c r="Y458" i="1"/>
  <c r="K460" i="1"/>
  <c r="S454" i="1"/>
  <c r="M453" i="1"/>
  <c r="Y454" i="1"/>
  <c r="K456" i="1"/>
  <c r="S457" i="1"/>
  <c r="E459" i="1"/>
  <c r="M460" i="1"/>
  <c r="Q454" i="1"/>
  <c r="E460" i="1"/>
  <c r="W458" i="1"/>
  <c r="Q453" i="1"/>
  <c r="E455" i="1"/>
  <c r="M456" i="1"/>
  <c r="W457" i="1"/>
  <c r="G459" i="1"/>
  <c r="Q460" i="1"/>
  <c r="Y455" i="1"/>
  <c r="Q458" i="1"/>
  <c r="K457" i="1"/>
  <c r="M457" i="1"/>
  <c r="S453" i="1"/>
  <c r="G455" i="1"/>
  <c r="Q456" i="1"/>
  <c r="Y457" i="1"/>
  <c r="K459" i="1"/>
  <c r="M442" i="1"/>
  <c r="Y443" i="1"/>
  <c r="E441" i="1"/>
  <c r="E448" i="1"/>
  <c r="G441" i="1"/>
  <c r="S442" i="1"/>
  <c r="E444" i="1"/>
  <c r="M445" i="1"/>
  <c r="W446" i="1"/>
  <c r="G448" i="1"/>
  <c r="Q442" i="1"/>
  <c r="K441" i="1"/>
  <c r="W442" i="1"/>
  <c r="Q445" i="1"/>
  <c r="Y446" i="1"/>
  <c r="K448" i="1"/>
  <c r="S446" i="1"/>
  <c r="M441" i="1"/>
  <c r="Y442" i="1"/>
  <c r="K444" i="1"/>
  <c r="S445" i="1"/>
  <c r="E447" i="1"/>
  <c r="M448" i="1"/>
  <c r="K445" i="1"/>
  <c r="Q441" i="1"/>
  <c r="E443" i="1"/>
  <c r="M444" i="1"/>
  <c r="W445" i="1"/>
  <c r="G447" i="1"/>
  <c r="Q448" i="1"/>
  <c r="S441" i="1"/>
  <c r="G443" i="1"/>
  <c r="Q444" i="1"/>
  <c r="Y445" i="1"/>
  <c r="K447" i="1"/>
  <c r="W436" i="1"/>
  <c r="M352" i="1"/>
  <c r="M353" i="1"/>
  <c r="Q353" i="1"/>
  <c r="W340" i="1"/>
  <c r="Y340" i="1"/>
  <c r="K334" i="1"/>
  <c r="K335" i="1"/>
  <c r="M338" i="1"/>
  <c r="W333" i="1"/>
  <c r="Y333" i="1"/>
  <c r="G334" i="1"/>
  <c r="M335" i="1"/>
  <c r="M339" i="1"/>
  <c r="E334" i="1"/>
  <c r="G338" i="1"/>
  <c r="Q335" i="1"/>
  <c r="Q339" i="1"/>
  <c r="W336" i="1"/>
  <c r="E337" i="1"/>
  <c r="S335" i="1"/>
  <c r="S339" i="1"/>
  <c r="Y336" i="1"/>
  <c r="E338" i="1"/>
  <c r="K338" i="1"/>
  <c r="W335" i="1"/>
  <c r="W339" i="1"/>
  <c r="M325" i="1"/>
  <c r="Q325" i="1"/>
  <c r="K306" i="1"/>
  <c r="M307" i="1"/>
  <c r="W307" i="1"/>
  <c r="K307" i="1"/>
  <c r="S308" i="1"/>
  <c r="W312" i="1"/>
  <c r="W308" i="1"/>
  <c r="W305" i="1"/>
  <c r="Y305" i="1"/>
  <c r="E309" i="1"/>
  <c r="Y291" i="1"/>
  <c r="Y294" i="1"/>
  <c r="W298" i="1"/>
  <c r="E292" i="1"/>
  <c r="E295" i="1"/>
  <c r="Y298" i="1"/>
  <c r="W294" i="1"/>
  <c r="G292" i="1"/>
  <c r="E296" i="1"/>
  <c r="S293" i="1"/>
  <c r="Y293" i="1"/>
  <c r="W297" i="1"/>
  <c r="Q297" i="1"/>
  <c r="W293" i="1"/>
  <c r="S297" i="1"/>
  <c r="S294" i="1"/>
  <c r="Y297" i="1"/>
  <c r="G281" i="1"/>
  <c r="E282" i="1"/>
  <c r="G282" i="1"/>
  <c r="M282" i="1"/>
  <c r="S283" i="1"/>
  <c r="Y283" i="1"/>
  <c r="W284" i="1"/>
  <c r="Y284" i="1"/>
  <c r="K268" i="1"/>
  <c r="K265" i="1"/>
  <c r="M268" i="1"/>
  <c r="M265" i="1"/>
  <c r="M269" i="1"/>
  <c r="Q265" i="1"/>
  <c r="Q269" i="1"/>
  <c r="W263" i="1"/>
  <c r="Y263" i="1"/>
  <c r="E267" i="1"/>
  <c r="Y270" i="1"/>
  <c r="W270" i="1"/>
  <c r="E264" i="1"/>
  <c r="E268" i="1"/>
  <c r="W266" i="1"/>
  <c r="Y266" i="1"/>
  <c r="G264" i="1"/>
  <c r="G268" i="1"/>
  <c r="W256" i="1"/>
  <c r="W249" i="1"/>
  <c r="K250" i="1"/>
  <c r="K251" i="1"/>
  <c r="S237" i="1"/>
  <c r="S241" i="1"/>
  <c r="Y237" i="1"/>
  <c r="W241" i="1"/>
  <c r="Y235" i="1"/>
  <c r="Y238" i="1"/>
  <c r="Y242" i="1"/>
  <c r="E236" i="1"/>
  <c r="G239" i="1"/>
  <c r="K236" i="1"/>
  <c r="G240" i="1"/>
  <c r="W223" i="1"/>
  <c r="W227" i="1"/>
  <c r="S223" i="1"/>
  <c r="S227" i="1"/>
  <c r="S224" i="1"/>
  <c r="Y227" i="1"/>
  <c r="W224" i="1"/>
  <c r="W221" i="1"/>
  <c r="W228" i="1"/>
  <c r="Y221" i="1"/>
  <c r="E225" i="1"/>
  <c r="Y228" i="1"/>
  <c r="Y224" i="1"/>
  <c r="E222" i="1"/>
  <c r="E226" i="1"/>
  <c r="G222" i="1"/>
  <c r="G226" i="1"/>
  <c r="K222" i="1"/>
  <c r="K226" i="1"/>
  <c r="K223" i="1"/>
  <c r="M226" i="1"/>
  <c r="M223" i="1"/>
  <c r="M227" i="1"/>
  <c r="W197" i="1"/>
  <c r="Y197" i="1"/>
  <c r="E198" i="1"/>
  <c r="G198" i="1"/>
  <c r="K198" i="1"/>
  <c r="M199" i="1"/>
  <c r="S199" i="1"/>
  <c r="W199" i="1"/>
  <c r="Y199" i="1"/>
  <c r="K421" i="1"/>
  <c r="S422" i="1"/>
  <c r="E424" i="1"/>
  <c r="E420" i="1"/>
  <c r="M421" i="1"/>
  <c r="W422" i="1"/>
  <c r="G424" i="1"/>
  <c r="K417" i="1"/>
  <c r="W418" i="1"/>
  <c r="G420" i="1"/>
  <c r="Q421" i="1"/>
  <c r="Y422" i="1"/>
  <c r="K424" i="1"/>
  <c r="M417" i="1"/>
  <c r="Y418" i="1"/>
  <c r="K420" i="1"/>
  <c r="S421" i="1"/>
  <c r="E423" i="1"/>
  <c r="M424" i="1"/>
  <c r="M420" i="1"/>
  <c r="W421" i="1"/>
  <c r="G423" i="1"/>
  <c r="Q424" i="1"/>
  <c r="S417" i="1"/>
  <c r="G419" i="1"/>
  <c r="Q420" i="1"/>
  <c r="Y421" i="1"/>
  <c r="K423" i="1"/>
  <c r="Y405" i="1"/>
  <c r="G407" i="1"/>
  <c r="Q408" i="1"/>
  <c r="E403" i="1"/>
  <c r="S408" i="1"/>
  <c r="E410" i="1"/>
  <c r="G403" i="1"/>
  <c r="E406" i="1"/>
  <c r="W408" i="1"/>
  <c r="G410" i="1"/>
  <c r="K403" i="1"/>
  <c r="W404" i="1"/>
  <c r="G406" i="1"/>
  <c r="Q407" i="1"/>
  <c r="Y408" i="1"/>
  <c r="K410" i="1"/>
  <c r="Q404" i="1"/>
  <c r="K407" i="1"/>
  <c r="S404" i="1"/>
  <c r="M407" i="1"/>
  <c r="M403" i="1"/>
  <c r="Y404" i="1"/>
  <c r="K406" i="1"/>
  <c r="S407" i="1"/>
  <c r="E409" i="1"/>
  <c r="Y391" i="1"/>
  <c r="Q394" i="1"/>
  <c r="W389" i="1"/>
  <c r="K391" i="1"/>
  <c r="S392" i="1"/>
  <c r="M395" i="1"/>
  <c r="W396" i="1"/>
  <c r="Y389" i="1"/>
  <c r="M391" i="1"/>
  <c r="W392" i="1"/>
  <c r="E394" i="1"/>
  <c r="Q395" i="1"/>
  <c r="Y396" i="1"/>
  <c r="E390" i="1"/>
  <c r="Q391" i="1"/>
  <c r="Y392" i="1"/>
  <c r="G394" i="1"/>
  <c r="S395" i="1"/>
  <c r="G390" i="1"/>
  <c r="S391" i="1"/>
  <c r="K394" i="1"/>
  <c r="W395" i="1"/>
  <c r="M389" i="1"/>
  <c r="Y390" i="1"/>
  <c r="K392" i="1"/>
  <c r="S393" i="1"/>
  <c r="E395" i="1"/>
  <c r="M396" i="1"/>
  <c r="Q390" i="1"/>
  <c r="K393" i="1"/>
  <c r="S394" i="1"/>
  <c r="E396" i="1"/>
  <c r="S390" i="1"/>
  <c r="M393" i="1"/>
  <c r="G392" i="1"/>
  <c r="Q389" i="1"/>
  <c r="E391" i="1"/>
  <c r="M392" i="1"/>
  <c r="W393" i="1"/>
  <c r="G395" i="1"/>
  <c r="Q396" i="1"/>
  <c r="M390" i="1"/>
  <c r="G393" i="1"/>
  <c r="E389" i="1"/>
  <c r="G389" i="1"/>
  <c r="E392" i="1"/>
  <c r="W394" i="1"/>
  <c r="G396" i="1"/>
  <c r="K389" i="1"/>
  <c r="W390" i="1"/>
  <c r="Q393" i="1"/>
  <c r="Y394" i="1"/>
  <c r="K396" i="1"/>
  <c r="S389" i="1"/>
  <c r="G391" i="1"/>
  <c r="Q392" i="1"/>
  <c r="Y393" i="1"/>
  <c r="K395" i="1"/>
  <c r="M376" i="1"/>
  <c r="Q380" i="1"/>
  <c r="Q376" i="1"/>
  <c r="G375" i="1"/>
  <c r="S376" i="1"/>
  <c r="E378" i="1"/>
  <c r="M379" i="1"/>
  <c r="W380" i="1"/>
  <c r="G382" i="1"/>
  <c r="E382" i="1"/>
  <c r="K375" i="1"/>
  <c r="W376" i="1"/>
  <c r="G378" i="1"/>
  <c r="Q379" i="1"/>
  <c r="Y380" i="1"/>
  <c r="K382" i="1"/>
  <c r="Y377" i="1"/>
  <c r="M375" i="1"/>
  <c r="Y376" i="1"/>
  <c r="K378" i="1"/>
  <c r="S379" i="1"/>
  <c r="E381" i="1"/>
  <c r="M382" i="1"/>
  <c r="G379" i="1"/>
  <c r="E375" i="1"/>
  <c r="S380" i="1"/>
  <c r="Q375" i="1"/>
  <c r="E377" i="1"/>
  <c r="M378" i="1"/>
  <c r="W379" i="1"/>
  <c r="G381" i="1"/>
  <c r="Q382" i="1"/>
  <c r="K379" i="1"/>
  <c r="S375" i="1"/>
  <c r="G377" i="1"/>
  <c r="Q378" i="1"/>
  <c r="Y379" i="1"/>
  <c r="K381" i="1"/>
  <c r="E362" i="1"/>
  <c r="Q363" i="1"/>
  <c r="Y364" i="1"/>
  <c r="G366" i="1"/>
  <c r="S367" i="1"/>
  <c r="G362" i="1"/>
  <c r="S363" i="1"/>
  <c r="K366" i="1"/>
  <c r="W367" i="1"/>
  <c r="M362" i="1"/>
  <c r="Y363" i="1"/>
  <c r="E361" i="1"/>
  <c r="Q362" i="1"/>
  <c r="K365" i="1"/>
  <c r="S366" i="1"/>
  <c r="E368" i="1"/>
  <c r="G361" i="1"/>
  <c r="S362" i="1"/>
  <c r="E364" i="1"/>
  <c r="M365" i="1"/>
  <c r="W366" i="1"/>
  <c r="G368" i="1"/>
  <c r="K361" i="1"/>
  <c r="W362" i="1"/>
  <c r="G364" i="1"/>
  <c r="Q365" i="1"/>
  <c r="Y366" i="1"/>
  <c r="K368" i="1"/>
  <c r="Q366" i="1"/>
  <c r="M361" i="1"/>
  <c r="Y362" i="1"/>
  <c r="K364" i="1"/>
  <c r="S365" i="1"/>
  <c r="E367" i="1"/>
  <c r="M368" i="1"/>
  <c r="Q361" i="1"/>
  <c r="E363" i="1"/>
  <c r="M364" i="1"/>
  <c r="W365" i="1"/>
  <c r="G367" i="1"/>
  <c r="Q368" i="1"/>
  <c r="G365" i="1"/>
  <c r="S361" i="1"/>
  <c r="G363" i="1"/>
  <c r="Q364" i="1"/>
  <c r="Y365" i="1"/>
  <c r="K367" i="1"/>
  <c r="M348" i="1"/>
  <c r="S348" i="1"/>
  <c r="K347" i="1"/>
  <c r="W348" i="1"/>
  <c r="G350" i="1"/>
  <c r="Q351" i="1"/>
  <c r="Y352" i="1"/>
  <c r="K354" i="1"/>
  <c r="G351" i="1"/>
  <c r="Q348" i="1"/>
  <c r="E354" i="1"/>
  <c r="G347" i="1"/>
  <c r="E350" i="1"/>
  <c r="G354" i="1"/>
  <c r="M347" i="1"/>
  <c r="Y348" i="1"/>
  <c r="K350" i="1"/>
  <c r="S351" i="1"/>
  <c r="E353" i="1"/>
  <c r="M354" i="1"/>
  <c r="E347" i="1"/>
  <c r="S352" i="1"/>
  <c r="W352" i="1"/>
  <c r="Q347" i="1"/>
  <c r="E349" i="1"/>
  <c r="M350" i="1"/>
  <c r="W351" i="1"/>
  <c r="G353" i="1"/>
  <c r="Q354" i="1"/>
  <c r="Y349" i="1"/>
  <c r="Q352" i="1"/>
  <c r="K351" i="1"/>
  <c r="M351" i="1"/>
  <c r="S347" i="1"/>
  <c r="G349" i="1"/>
  <c r="Q350" i="1"/>
  <c r="Y351" i="1"/>
  <c r="K353" i="1"/>
  <c r="M334" i="1"/>
  <c r="Q338" i="1"/>
  <c r="E333" i="1"/>
  <c r="S338" i="1"/>
  <c r="S334" i="1"/>
  <c r="G340" i="1"/>
  <c r="K333" i="1"/>
  <c r="W334" i="1"/>
  <c r="G336" i="1"/>
  <c r="Q337" i="1"/>
  <c r="Y338" i="1"/>
  <c r="K340" i="1"/>
  <c r="Y335" i="1"/>
  <c r="G333" i="1"/>
  <c r="E336" i="1"/>
  <c r="W338" i="1"/>
  <c r="M333" i="1"/>
  <c r="Y334" i="1"/>
  <c r="K336" i="1"/>
  <c r="S337" i="1"/>
  <c r="E339" i="1"/>
  <c r="M340" i="1"/>
  <c r="Q334" i="1"/>
  <c r="E340" i="1"/>
  <c r="M337" i="1"/>
  <c r="Q333" i="1"/>
  <c r="E335" i="1"/>
  <c r="M336" i="1"/>
  <c r="W337" i="1"/>
  <c r="G339" i="1"/>
  <c r="Q340" i="1"/>
  <c r="G337" i="1"/>
  <c r="K337" i="1"/>
  <c r="S333" i="1"/>
  <c r="G335" i="1"/>
  <c r="Q336" i="1"/>
  <c r="Y337" i="1"/>
  <c r="K339" i="1"/>
  <c r="G320" i="1"/>
  <c r="S321" i="1"/>
  <c r="K324" i="1"/>
  <c r="W325" i="1"/>
  <c r="K320" i="1"/>
  <c r="W321" i="1"/>
  <c r="E323" i="1"/>
  <c r="M324" i="1"/>
  <c r="Y325" i="1"/>
  <c r="E319" i="1"/>
  <c r="Q320" i="1"/>
  <c r="K323" i="1"/>
  <c r="S324" i="1"/>
  <c r="E326" i="1"/>
  <c r="G319" i="1"/>
  <c r="S320" i="1"/>
  <c r="E322" i="1"/>
  <c r="M323" i="1"/>
  <c r="W324" i="1"/>
  <c r="G326" i="1"/>
  <c r="K319" i="1"/>
  <c r="W320" i="1"/>
  <c r="G322" i="1"/>
  <c r="Q323" i="1"/>
  <c r="Y324" i="1"/>
  <c r="K326" i="1"/>
  <c r="M319" i="1"/>
  <c r="Y320" i="1"/>
  <c r="K322" i="1"/>
  <c r="S323" i="1"/>
  <c r="E325" i="1"/>
  <c r="M326" i="1"/>
  <c r="Q319" i="1"/>
  <c r="E321" i="1"/>
  <c r="M322" i="1"/>
  <c r="W323" i="1"/>
  <c r="G325" i="1"/>
  <c r="Q326" i="1"/>
  <c r="S319" i="1"/>
  <c r="G321" i="1"/>
  <c r="Q322" i="1"/>
  <c r="Y323" i="1"/>
  <c r="K325" i="1"/>
  <c r="E310" i="1"/>
  <c r="Q311" i="1"/>
  <c r="Y312" i="1"/>
  <c r="E306" i="1"/>
  <c r="Q307" i="1"/>
  <c r="Y308" i="1"/>
  <c r="G310" i="1"/>
  <c r="S311" i="1"/>
  <c r="G306" i="1"/>
  <c r="S307" i="1"/>
  <c r="K310" i="1"/>
  <c r="W311" i="1"/>
  <c r="Y307" i="1"/>
  <c r="E312" i="1"/>
  <c r="G305" i="1"/>
  <c r="S306" i="1"/>
  <c r="E308" i="1"/>
  <c r="M309" i="1"/>
  <c r="W310" i="1"/>
  <c r="G312" i="1"/>
  <c r="G309" i="1"/>
  <c r="E305" i="1"/>
  <c r="Q306" i="1"/>
  <c r="K305" i="1"/>
  <c r="W306" i="1"/>
  <c r="G308" i="1"/>
  <c r="Q309" i="1"/>
  <c r="Y310" i="1"/>
  <c r="K312" i="1"/>
  <c r="S310" i="1"/>
  <c r="M305" i="1"/>
  <c r="Y306" i="1"/>
  <c r="K308" i="1"/>
  <c r="S309" i="1"/>
  <c r="E311" i="1"/>
  <c r="M312" i="1"/>
  <c r="K309" i="1"/>
  <c r="Q305" i="1"/>
  <c r="E307" i="1"/>
  <c r="M308" i="1"/>
  <c r="W309" i="1"/>
  <c r="G311" i="1"/>
  <c r="Q312" i="1"/>
  <c r="M306" i="1"/>
  <c r="Q310" i="1"/>
  <c r="S305" i="1"/>
  <c r="G307" i="1"/>
  <c r="Q308" i="1"/>
  <c r="Y309" i="1"/>
  <c r="K311" i="1"/>
  <c r="E291" i="1"/>
  <c r="Q292" i="1"/>
  <c r="K295" i="1"/>
  <c r="S296" i="1"/>
  <c r="E298" i="1"/>
  <c r="G291" i="1"/>
  <c r="S292" i="1"/>
  <c r="E294" i="1"/>
  <c r="M295" i="1"/>
  <c r="W296" i="1"/>
  <c r="G298" i="1"/>
  <c r="M292" i="1"/>
  <c r="Q296" i="1"/>
  <c r="K291" i="1"/>
  <c r="W292" i="1"/>
  <c r="G294" i="1"/>
  <c r="Q295" i="1"/>
  <c r="Y296" i="1"/>
  <c r="K298" i="1"/>
  <c r="G295" i="1"/>
  <c r="M291" i="1"/>
  <c r="Y292" i="1"/>
  <c r="K294" i="1"/>
  <c r="S295" i="1"/>
  <c r="E297" i="1"/>
  <c r="M298" i="1"/>
  <c r="Q291" i="1"/>
  <c r="E293" i="1"/>
  <c r="M294" i="1"/>
  <c r="W295" i="1"/>
  <c r="G297" i="1"/>
  <c r="Q298" i="1"/>
  <c r="S291" i="1"/>
  <c r="G293" i="1"/>
  <c r="Q294" i="1"/>
  <c r="Y295" i="1"/>
  <c r="K297" i="1"/>
  <c r="K282" i="1"/>
  <c r="W283" i="1"/>
  <c r="E277" i="1"/>
  <c r="Q278" i="1"/>
  <c r="K281" i="1"/>
  <c r="S282" i="1"/>
  <c r="E284" i="1"/>
  <c r="G277" i="1"/>
  <c r="S278" i="1"/>
  <c r="E280" i="1"/>
  <c r="M281" i="1"/>
  <c r="W282" i="1"/>
  <c r="G284" i="1"/>
  <c r="K277" i="1"/>
  <c r="W278" i="1"/>
  <c r="G280" i="1"/>
  <c r="Q281" i="1"/>
  <c r="Y282" i="1"/>
  <c r="K284" i="1"/>
  <c r="M277" i="1"/>
  <c r="Y278" i="1"/>
  <c r="K280" i="1"/>
  <c r="S281" i="1"/>
  <c r="E283" i="1"/>
  <c r="M284" i="1"/>
  <c r="Q277" i="1"/>
  <c r="E279" i="1"/>
  <c r="M280" i="1"/>
  <c r="W281" i="1"/>
  <c r="G283" i="1"/>
  <c r="Q284" i="1"/>
  <c r="S277" i="1"/>
  <c r="G279" i="1"/>
  <c r="Q280" i="1"/>
  <c r="Y281" i="1"/>
  <c r="K283" i="1"/>
  <c r="Q264" i="1"/>
  <c r="K267" i="1"/>
  <c r="E266" i="1"/>
  <c r="K263" i="1"/>
  <c r="W264" i="1"/>
  <c r="G266" i="1"/>
  <c r="Q267" i="1"/>
  <c r="Y268" i="1"/>
  <c r="K270" i="1"/>
  <c r="M264" i="1"/>
  <c r="G267" i="1"/>
  <c r="E263" i="1"/>
  <c r="G270" i="1"/>
  <c r="M263" i="1"/>
  <c r="Y264" i="1"/>
  <c r="K266" i="1"/>
  <c r="S267" i="1"/>
  <c r="E269" i="1"/>
  <c r="M270" i="1"/>
  <c r="S268" i="1"/>
  <c r="G263" i="1"/>
  <c r="M267" i="1"/>
  <c r="Q263" i="1"/>
  <c r="E265" i="1"/>
  <c r="M266" i="1"/>
  <c r="W267" i="1"/>
  <c r="G269" i="1"/>
  <c r="Q270" i="1"/>
  <c r="Y265" i="1"/>
  <c r="Q268" i="1"/>
  <c r="E270" i="1"/>
  <c r="S264" i="1"/>
  <c r="W268" i="1"/>
  <c r="S263" i="1"/>
  <c r="G265" i="1"/>
  <c r="Q266" i="1"/>
  <c r="Y267" i="1"/>
  <c r="K269" i="1"/>
  <c r="Y249" i="1"/>
  <c r="M251" i="1"/>
  <c r="W252" i="1"/>
  <c r="E254" i="1"/>
  <c r="Q255" i="1"/>
  <c r="Y256" i="1"/>
  <c r="E250" i="1"/>
  <c r="Q251" i="1"/>
  <c r="Y252" i="1"/>
  <c r="G254" i="1"/>
  <c r="S255" i="1"/>
  <c r="G250" i="1"/>
  <c r="S251" i="1"/>
  <c r="K254" i="1"/>
  <c r="W255" i="1"/>
  <c r="K253" i="1"/>
  <c r="E252" i="1"/>
  <c r="K249" i="1"/>
  <c r="W250" i="1"/>
  <c r="G252" i="1"/>
  <c r="Q253" i="1"/>
  <c r="Y254" i="1"/>
  <c r="K256" i="1"/>
  <c r="Y251" i="1"/>
  <c r="Q250" i="1"/>
  <c r="G256" i="1"/>
  <c r="M249" i="1"/>
  <c r="Y250" i="1"/>
  <c r="K252" i="1"/>
  <c r="S253" i="1"/>
  <c r="E255" i="1"/>
  <c r="M256" i="1"/>
  <c r="M250" i="1"/>
  <c r="Q254" i="1"/>
  <c r="E249" i="1"/>
  <c r="S254" i="1"/>
  <c r="S250" i="1"/>
  <c r="M253" i="1"/>
  <c r="Q249" i="1"/>
  <c r="E251" i="1"/>
  <c r="M252" i="1"/>
  <c r="G255" i="1"/>
  <c r="Q256" i="1"/>
  <c r="G253" i="1"/>
  <c r="E256" i="1"/>
  <c r="G249" i="1"/>
  <c r="W254" i="1"/>
  <c r="S249" i="1"/>
  <c r="G251" i="1"/>
  <c r="Q252" i="1"/>
  <c r="Y253" i="1"/>
  <c r="K255" i="1"/>
  <c r="W237" i="1"/>
  <c r="E239" i="1"/>
  <c r="M240" i="1"/>
  <c r="Y241" i="1"/>
  <c r="E235" i="1"/>
  <c r="Q236" i="1"/>
  <c r="K239" i="1"/>
  <c r="S240" i="1"/>
  <c r="E242" i="1"/>
  <c r="G235" i="1"/>
  <c r="S236" i="1"/>
  <c r="E238" i="1"/>
  <c r="M239" i="1"/>
  <c r="W240" i="1"/>
  <c r="G242" i="1"/>
  <c r="K235" i="1"/>
  <c r="W236" i="1"/>
  <c r="G238" i="1"/>
  <c r="Q239" i="1"/>
  <c r="Y240" i="1"/>
  <c r="K242" i="1"/>
  <c r="M235" i="1"/>
  <c r="Y236" i="1"/>
  <c r="K238" i="1"/>
  <c r="S239" i="1"/>
  <c r="E241" i="1"/>
  <c r="M242" i="1"/>
  <c r="Q235" i="1"/>
  <c r="E237" i="1"/>
  <c r="M238" i="1"/>
  <c r="W239" i="1"/>
  <c r="G241" i="1"/>
  <c r="Q242" i="1"/>
  <c r="S235" i="1"/>
  <c r="G237" i="1"/>
  <c r="Q238" i="1"/>
  <c r="Y239" i="1"/>
  <c r="K241" i="1"/>
  <c r="Q226" i="1"/>
  <c r="E221" i="1"/>
  <c r="G221" i="1"/>
  <c r="S222" i="1"/>
  <c r="E224" i="1"/>
  <c r="M225" i="1"/>
  <c r="W226" i="1"/>
  <c r="G228" i="1"/>
  <c r="M222" i="1"/>
  <c r="S226" i="1"/>
  <c r="K221" i="1"/>
  <c r="W222" i="1"/>
  <c r="G224" i="1"/>
  <c r="Q225" i="1"/>
  <c r="Y226" i="1"/>
  <c r="K228" i="1"/>
  <c r="Y223" i="1"/>
  <c r="K225" i="1"/>
  <c r="M221" i="1"/>
  <c r="Y222" i="1"/>
  <c r="K224" i="1"/>
  <c r="S225" i="1"/>
  <c r="E227" i="1"/>
  <c r="M228" i="1"/>
  <c r="Q222" i="1"/>
  <c r="Q221" i="1"/>
  <c r="E223" i="1"/>
  <c r="M224" i="1"/>
  <c r="W225" i="1"/>
  <c r="G227" i="1"/>
  <c r="Q228" i="1"/>
  <c r="G225" i="1"/>
  <c r="E228" i="1"/>
  <c r="S221" i="1"/>
  <c r="G223" i="1"/>
  <c r="Q224" i="1"/>
  <c r="Y225" i="1"/>
  <c r="K227" i="1"/>
  <c r="S131" i="1"/>
  <c r="W128" i="1"/>
  <c r="Y128" i="1"/>
  <c r="G133" i="1"/>
  <c r="K142" i="1"/>
  <c r="Y154" i="1"/>
  <c r="W193" i="1"/>
  <c r="K195" i="1"/>
  <c r="W196" i="1"/>
  <c r="M198" i="1"/>
  <c r="E200" i="1"/>
  <c r="W135" i="1"/>
  <c r="Y135" i="1"/>
  <c r="Y131" i="1"/>
  <c r="E133" i="1"/>
  <c r="E129" i="1"/>
  <c r="M133" i="1"/>
  <c r="M142" i="1"/>
  <c r="E155" i="1"/>
  <c r="Y193" i="1"/>
  <c r="M195" i="1"/>
  <c r="Y196" i="1"/>
  <c r="Q198" i="1"/>
  <c r="G200" i="1"/>
  <c r="W131" i="1"/>
  <c r="K129" i="1"/>
  <c r="M134" i="1"/>
  <c r="K143" i="1"/>
  <c r="W156" i="1"/>
  <c r="S186" i="1"/>
  <c r="E194" i="1"/>
  <c r="Q195" i="1"/>
  <c r="E197" i="1"/>
  <c r="S198" i="1"/>
  <c r="E132" i="1"/>
  <c r="S196" i="1"/>
  <c r="E106" i="1"/>
  <c r="K130" i="1"/>
  <c r="Q134" i="1"/>
  <c r="M143" i="1"/>
  <c r="Y156" i="1"/>
  <c r="W186" i="1"/>
  <c r="G194" i="1"/>
  <c r="S195" i="1"/>
  <c r="G197" i="1"/>
  <c r="W198" i="1"/>
  <c r="S200" i="1"/>
  <c r="Q53" i="1"/>
  <c r="S79" i="1"/>
  <c r="G106" i="1"/>
  <c r="M130" i="1"/>
  <c r="S134" i="1"/>
  <c r="W144" i="1"/>
  <c r="Y158" i="1"/>
  <c r="Y186" i="1"/>
  <c r="K194" i="1"/>
  <c r="W195" i="1"/>
  <c r="K197" i="1"/>
  <c r="G199" i="1"/>
  <c r="W200" i="1"/>
  <c r="G195" i="1"/>
  <c r="Y57" i="1"/>
  <c r="E80" i="1"/>
  <c r="M107" i="1"/>
  <c r="Q130" i="1"/>
  <c r="Y134" i="1"/>
  <c r="Y144" i="1"/>
  <c r="E159" i="1"/>
  <c r="M194" i="1"/>
  <c r="Y195" i="1"/>
  <c r="M197" i="1"/>
  <c r="K199" i="1"/>
  <c r="Y200" i="1"/>
  <c r="G186" i="1"/>
  <c r="S181" i="1"/>
  <c r="Y183" i="1"/>
  <c r="M186" i="1"/>
  <c r="W183" i="1"/>
  <c r="E182" i="1"/>
  <c r="E184" i="1"/>
  <c r="Q186" i="1"/>
  <c r="E185" i="1"/>
  <c r="G185" i="1"/>
  <c r="Y180" i="1"/>
  <c r="Y182" i="1"/>
  <c r="K185" i="1"/>
  <c r="Q187" i="1"/>
  <c r="W182" i="1"/>
  <c r="E181" i="1"/>
  <c r="E183" i="1"/>
  <c r="M185" i="1"/>
  <c r="W187" i="1"/>
  <c r="S182" i="1"/>
  <c r="W180" i="1"/>
  <c r="G187" i="1"/>
  <c r="G181" i="1"/>
  <c r="M183" i="1"/>
  <c r="Q185" i="1"/>
  <c r="Y187" i="1"/>
  <c r="W169" i="1"/>
  <c r="K172" i="1"/>
  <c r="Y174" i="1"/>
  <c r="K168" i="1"/>
  <c r="M168" i="1"/>
  <c r="W170" i="1"/>
  <c r="G173" i="1"/>
  <c r="Y167" i="1"/>
  <c r="W174" i="1"/>
  <c r="S170" i="1"/>
  <c r="S168" i="1"/>
  <c r="Y170" i="1"/>
  <c r="M173" i="1"/>
  <c r="E172" i="1"/>
  <c r="G174" i="1"/>
  <c r="Q174" i="1"/>
  <c r="E170" i="1"/>
  <c r="Q172" i="1"/>
  <c r="E169" i="1"/>
  <c r="E171" i="1"/>
  <c r="Q173" i="1"/>
  <c r="S169" i="1"/>
  <c r="G172" i="1"/>
  <c r="E168" i="1"/>
  <c r="G168" i="1"/>
  <c r="W172" i="1"/>
  <c r="K169" i="1"/>
  <c r="G171" i="1"/>
  <c r="S173" i="1"/>
  <c r="Q167" i="1"/>
  <c r="W167" i="1"/>
  <c r="Y169" i="1"/>
  <c r="M172" i="1"/>
  <c r="M170" i="1"/>
  <c r="M169" i="1"/>
  <c r="M171" i="1"/>
  <c r="W173" i="1"/>
  <c r="K154" i="1"/>
  <c r="K156" i="1"/>
  <c r="E158" i="1"/>
  <c r="K160" i="1"/>
  <c r="Q154" i="1"/>
  <c r="M156" i="1"/>
  <c r="G158" i="1"/>
  <c r="M160" i="1"/>
  <c r="S154" i="1"/>
  <c r="Q156" i="1"/>
  <c r="M158" i="1"/>
  <c r="Q160" i="1"/>
  <c r="W154" i="1"/>
  <c r="S156" i="1"/>
  <c r="W158" i="1"/>
  <c r="S160" i="1"/>
  <c r="M157" i="1"/>
  <c r="G161" i="1"/>
  <c r="Q157" i="1"/>
  <c r="Q161" i="1"/>
  <c r="S155" i="1"/>
  <c r="S161" i="1"/>
  <c r="E156" i="1"/>
  <c r="W157" i="1"/>
  <c r="W159" i="1"/>
  <c r="W161" i="1"/>
  <c r="G155" i="1"/>
  <c r="E157" i="1"/>
  <c r="G159" i="1"/>
  <c r="K155" i="1"/>
  <c r="K159" i="1"/>
  <c r="M155" i="1"/>
  <c r="M159" i="1"/>
  <c r="S157" i="1"/>
  <c r="Q159" i="1"/>
  <c r="G154" i="1"/>
  <c r="G156" i="1"/>
  <c r="Y157" i="1"/>
  <c r="G160" i="1"/>
  <c r="Y161" i="1"/>
  <c r="E146" i="1"/>
  <c r="Q143" i="1"/>
  <c r="W148" i="1"/>
  <c r="W143" i="1"/>
  <c r="Y148" i="1"/>
  <c r="S144" i="1"/>
  <c r="K117" i="1"/>
  <c r="W117" i="1"/>
  <c r="S118" i="1"/>
  <c r="Y122" i="1"/>
  <c r="W118" i="1"/>
  <c r="E119" i="1"/>
  <c r="E120" i="1"/>
  <c r="W115" i="1"/>
  <c r="M120" i="1"/>
  <c r="W122" i="1"/>
  <c r="Y115" i="1"/>
  <c r="M121" i="1"/>
  <c r="M117" i="1"/>
  <c r="Q117" i="1"/>
  <c r="E116" i="1"/>
  <c r="Q121" i="1"/>
  <c r="Q197" i="1"/>
  <c r="Y198" i="1"/>
  <c r="K200" i="1"/>
  <c r="E199" i="1"/>
  <c r="E180" i="1"/>
  <c r="Q181" i="1"/>
  <c r="K184" i="1"/>
  <c r="S185" i="1"/>
  <c r="E187" i="1"/>
  <c r="K180" i="1"/>
  <c r="W181" i="1"/>
  <c r="G183" i="1"/>
  <c r="Q184" i="1"/>
  <c r="Y185" i="1"/>
  <c r="K187" i="1"/>
  <c r="M180" i="1"/>
  <c r="Y181" i="1"/>
  <c r="K183" i="1"/>
  <c r="S184" i="1"/>
  <c r="E186" i="1"/>
  <c r="M187" i="1"/>
  <c r="S180" i="1"/>
  <c r="G182" i="1"/>
  <c r="Q183" i="1"/>
  <c r="Y184" i="1"/>
  <c r="K186" i="1"/>
  <c r="E167" i="1"/>
  <c r="Q168" i="1"/>
  <c r="K171" i="1"/>
  <c r="S172" i="1"/>
  <c r="E174" i="1"/>
  <c r="K167" i="1"/>
  <c r="W168" i="1"/>
  <c r="G170" i="1"/>
  <c r="Q171" i="1"/>
  <c r="Y172" i="1"/>
  <c r="K174" i="1"/>
  <c r="M167" i="1"/>
  <c r="Y168" i="1"/>
  <c r="K170" i="1"/>
  <c r="S171" i="1"/>
  <c r="E173" i="1"/>
  <c r="M174" i="1"/>
  <c r="S167" i="1"/>
  <c r="G169" i="1"/>
  <c r="Q170" i="1"/>
  <c r="Y171" i="1"/>
  <c r="K173" i="1"/>
  <c r="E154" i="1"/>
  <c r="Q155" i="1"/>
  <c r="K158" i="1"/>
  <c r="S159" i="1"/>
  <c r="E161" i="1"/>
  <c r="W155" i="1"/>
  <c r="G157" i="1"/>
  <c r="Q158" i="1"/>
  <c r="Y159" i="1"/>
  <c r="K161" i="1"/>
  <c r="M154" i="1"/>
  <c r="Y155" i="1"/>
  <c r="K157" i="1"/>
  <c r="S158" i="1"/>
  <c r="E160" i="1"/>
  <c r="G146" i="1"/>
  <c r="S147" i="1"/>
  <c r="G142" i="1"/>
  <c r="S143" i="1"/>
  <c r="K146" i="1"/>
  <c r="W147" i="1"/>
  <c r="Y143" i="1"/>
  <c r="E141" i="1"/>
  <c r="Q142" i="1"/>
  <c r="K145" i="1"/>
  <c r="S146" i="1"/>
  <c r="E148" i="1"/>
  <c r="G141" i="1"/>
  <c r="S142" i="1"/>
  <c r="E144" i="1"/>
  <c r="M145" i="1"/>
  <c r="W146" i="1"/>
  <c r="G148" i="1"/>
  <c r="Q146" i="1"/>
  <c r="K141" i="1"/>
  <c r="W142" i="1"/>
  <c r="G144" i="1"/>
  <c r="Q145" i="1"/>
  <c r="Y146" i="1"/>
  <c r="K148" i="1"/>
  <c r="G145" i="1"/>
  <c r="M141" i="1"/>
  <c r="Y142" i="1"/>
  <c r="K144" i="1"/>
  <c r="S145" i="1"/>
  <c r="E147" i="1"/>
  <c r="M148" i="1"/>
  <c r="Q141" i="1"/>
  <c r="E143" i="1"/>
  <c r="M144" i="1"/>
  <c r="W145" i="1"/>
  <c r="G147" i="1"/>
  <c r="Q148" i="1"/>
  <c r="S141" i="1"/>
  <c r="G143" i="1"/>
  <c r="Q144" i="1"/>
  <c r="Y145" i="1"/>
  <c r="K147" i="1"/>
  <c r="G129" i="1"/>
  <c r="S130" i="1"/>
  <c r="K133" i="1"/>
  <c r="W134" i="1"/>
  <c r="M129" i="1"/>
  <c r="Y130" i="1"/>
  <c r="G132" i="1"/>
  <c r="Q129" i="1"/>
  <c r="K132" i="1"/>
  <c r="E135" i="1"/>
  <c r="S129" i="1"/>
  <c r="E131" i="1"/>
  <c r="G135" i="1"/>
  <c r="K128" i="1"/>
  <c r="G131" i="1"/>
  <c r="K135" i="1"/>
  <c r="M128" i="1"/>
  <c r="Y129" i="1"/>
  <c r="K131" i="1"/>
  <c r="S132" i="1"/>
  <c r="E134" i="1"/>
  <c r="M135" i="1"/>
  <c r="Q133" i="1"/>
  <c r="W133" i="1"/>
  <c r="W129" i="1"/>
  <c r="Q132" i="1"/>
  <c r="Y133" i="1"/>
  <c r="Q128" i="1"/>
  <c r="E130" i="1"/>
  <c r="M131" i="1"/>
  <c r="W132" i="1"/>
  <c r="G134" i="1"/>
  <c r="Q135" i="1"/>
  <c r="E128" i="1"/>
  <c r="S133" i="1"/>
  <c r="G128" i="1"/>
  <c r="M132" i="1"/>
  <c r="S128" i="1"/>
  <c r="G130" i="1"/>
  <c r="Q131" i="1"/>
  <c r="Y132" i="1"/>
  <c r="K134" i="1"/>
  <c r="K103" i="1"/>
  <c r="W104" i="1"/>
  <c r="G96" i="1"/>
  <c r="Q91" i="1"/>
  <c r="Q94" i="1"/>
  <c r="G90" i="1"/>
  <c r="S91" i="1"/>
  <c r="G93" i="1"/>
  <c r="S94" i="1"/>
  <c r="K90" i="1"/>
  <c r="W91" i="1"/>
  <c r="K93" i="1"/>
  <c r="W94" i="1"/>
  <c r="M90" i="1"/>
  <c r="Y91" i="1"/>
  <c r="M93" i="1"/>
  <c r="Y94" i="1"/>
  <c r="K96" i="1"/>
  <c r="E89" i="1"/>
  <c r="Q90" i="1"/>
  <c r="E92" i="1"/>
  <c r="Q93" i="1"/>
  <c r="E95" i="1"/>
  <c r="M96" i="1"/>
  <c r="Q96" i="1"/>
  <c r="S96" i="1"/>
  <c r="M89" i="1"/>
  <c r="Y90" i="1"/>
  <c r="M92" i="1"/>
  <c r="Y93" i="1"/>
  <c r="M95" i="1"/>
  <c r="W96" i="1"/>
  <c r="G89" i="1"/>
  <c r="G92" i="1"/>
  <c r="G95" i="1"/>
  <c r="K89" i="1"/>
  <c r="K92" i="1"/>
  <c r="K95" i="1"/>
  <c r="Q89" i="1"/>
  <c r="Q92" i="1"/>
  <c r="Q95" i="1"/>
  <c r="S89" i="1"/>
  <c r="G91" i="1"/>
  <c r="S92" i="1"/>
  <c r="G94" i="1"/>
  <c r="S95" i="1"/>
  <c r="E90" i="1"/>
  <c r="E93" i="1"/>
  <c r="S90" i="1"/>
  <c r="S93" i="1"/>
  <c r="W90" i="1"/>
  <c r="W93" i="1"/>
  <c r="E91" i="1"/>
  <c r="E94" i="1"/>
  <c r="Y96" i="1"/>
  <c r="W89" i="1"/>
  <c r="K91" i="1"/>
  <c r="W92" i="1"/>
  <c r="K94" i="1"/>
  <c r="M81" i="1"/>
  <c r="W76" i="1"/>
  <c r="K77" i="1"/>
  <c r="W78" i="1"/>
  <c r="Y118" i="1"/>
  <c r="G120" i="1"/>
  <c r="S121" i="1"/>
  <c r="G116" i="1"/>
  <c r="S117" i="1"/>
  <c r="K120" i="1"/>
  <c r="W121" i="1"/>
  <c r="Y117" i="1"/>
  <c r="E115" i="1"/>
  <c r="Q116" i="1"/>
  <c r="K119" i="1"/>
  <c r="S120" i="1"/>
  <c r="E122" i="1"/>
  <c r="G115" i="1"/>
  <c r="S116" i="1"/>
  <c r="E118" i="1"/>
  <c r="M119" i="1"/>
  <c r="W120" i="1"/>
  <c r="G122" i="1"/>
  <c r="M116" i="1"/>
  <c r="Q120" i="1"/>
  <c r="K115" i="1"/>
  <c r="W116" i="1"/>
  <c r="G118" i="1"/>
  <c r="Q119" i="1"/>
  <c r="Y120" i="1"/>
  <c r="K122" i="1"/>
  <c r="G119" i="1"/>
  <c r="M115" i="1"/>
  <c r="Y116" i="1"/>
  <c r="K118" i="1"/>
  <c r="S119" i="1"/>
  <c r="E121" i="1"/>
  <c r="M122" i="1"/>
  <c r="Q115" i="1"/>
  <c r="E117" i="1"/>
  <c r="M118" i="1"/>
  <c r="W119" i="1"/>
  <c r="G121" i="1"/>
  <c r="Q122" i="1"/>
  <c r="S115" i="1"/>
  <c r="G117" i="1"/>
  <c r="Q118" i="1"/>
  <c r="Y119" i="1"/>
  <c r="K121" i="1"/>
  <c r="W102" i="1"/>
  <c r="K104" i="1"/>
  <c r="S105" i="1"/>
  <c r="M108" i="1"/>
  <c r="W109" i="1"/>
  <c r="Y102" i="1"/>
  <c r="M104" i="1"/>
  <c r="W105" i="1"/>
  <c r="E107" i="1"/>
  <c r="Q108" i="1"/>
  <c r="Y109" i="1"/>
  <c r="E103" i="1"/>
  <c r="Q104" i="1"/>
  <c r="Y105" i="1"/>
  <c r="G107" i="1"/>
  <c r="S108" i="1"/>
  <c r="G103" i="1"/>
  <c r="S104" i="1"/>
  <c r="K107" i="1"/>
  <c r="W108" i="1"/>
  <c r="M103" i="1"/>
  <c r="Q107" i="1"/>
  <c r="E102" i="1"/>
  <c r="S107" i="1"/>
  <c r="G102" i="1"/>
  <c r="E105" i="1"/>
  <c r="W107" i="1"/>
  <c r="K102" i="1"/>
  <c r="Q106" i="1"/>
  <c r="M102" i="1"/>
  <c r="Y103" i="1"/>
  <c r="K105" i="1"/>
  <c r="S106" i="1"/>
  <c r="E108" i="1"/>
  <c r="M109" i="1"/>
  <c r="Y104" i="1"/>
  <c r="Q103" i="1"/>
  <c r="K106" i="1"/>
  <c r="E109" i="1"/>
  <c r="W103" i="1"/>
  <c r="Y107" i="1"/>
  <c r="Q102" i="1"/>
  <c r="E104" i="1"/>
  <c r="M105" i="1"/>
  <c r="W106" i="1"/>
  <c r="G108" i="1"/>
  <c r="Q109" i="1"/>
  <c r="S103" i="1"/>
  <c r="M106" i="1"/>
  <c r="G109" i="1"/>
  <c r="G105" i="1"/>
  <c r="K109" i="1"/>
  <c r="S102" i="1"/>
  <c r="G104" i="1"/>
  <c r="Q105" i="1"/>
  <c r="Y106" i="1"/>
  <c r="K108" i="1"/>
  <c r="G65" i="1"/>
  <c r="Y70" i="1"/>
  <c r="M65" i="1"/>
  <c r="Q65" i="1"/>
  <c r="G68" i="1"/>
  <c r="Q63" i="1"/>
  <c r="K68" i="1"/>
  <c r="M68" i="1"/>
  <c r="M66" i="1"/>
  <c r="Y63" i="1"/>
  <c r="Q66" i="1"/>
  <c r="K69" i="1"/>
  <c r="W67" i="1"/>
  <c r="K65" i="1"/>
  <c r="Y67" i="1"/>
  <c r="E68" i="1"/>
  <c r="S65" i="1"/>
  <c r="S63" i="1"/>
  <c r="W65" i="1"/>
  <c r="W63" i="1"/>
  <c r="G69" i="1"/>
  <c r="W39" i="1"/>
  <c r="E64" i="1"/>
  <c r="S66" i="1"/>
  <c r="M69" i="1"/>
  <c r="K78" i="1"/>
  <c r="Y43" i="1"/>
  <c r="Y82" i="1"/>
  <c r="Y69" i="1"/>
  <c r="M53" i="1"/>
  <c r="W83" i="1"/>
  <c r="S69" i="1"/>
  <c r="E46" i="1"/>
  <c r="W54" i="1"/>
  <c r="Y54" i="1"/>
  <c r="E55" i="1"/>
  <c r="E56" i="1"/>
  <c r="W53" i="1"/>
  <c r="S54" i="1"/>
  <c r="W51" i="1"/>
  <c r="Y51" i="1"/>
  <c r="G56" i="1"/>
  <c r="M56" i="1"/>
  <c r="M57" i="1"/>
  <c r="E52" i="1"/>
  <c r="K52" i="1"/>
  <c r="K53" i="1"/>
  <c r="Q57" i="1"/>
  <c r="Q70" i="1"/>
  <c r="S70" i="1"/>
  <c r="W70" i="1"/>
  <c r="Y76" i="1"/>
  <c r="M78" i="1"/>
  <c r="W79" i="1"/>
  <c r="E81" i="1"/>
  <c r="Q82" i="1"/>
  <c r="Y83" i="1"/>
  <c r="E77" i="1"/>
  <c r="Q78" i="1"/>
  <c r="Y79" i="1"/>
  <c r="G81" i="1"/>
  <c r="S82" i="1"/>
  <c r="G77" i="1"/>
  <c r="S78" i="1"/>
  <c r="K81" i="1"/>
  <c r="W82" i="1"/>
  <c r="M77" i="1"/>
  <c r="Y78" i="1"/>
  <c r="Q81" i="1"/>
  <c r="Q77" i="1"/>
  <c r="S77" i="1"/>
  <c r="G83" i="1"/>
  <c r="K76" i="1"/>
  <c r="W77" i="1"/>
  <c r="G79" i="1"/>
  <c r="Q80" i="1"/>
  <c r="Y81" i="1"/>
  <c r="K83" i="1"/>
  <c r="G80" i="1"/>
  <c r="K80" i="1"/>
  <c r="M76" i="1"/>
  <c r="Y77" i="1"/>
  <c r="K79" i="1"/>
  <c r="S80" i="1"/>
  <c r="E82" i="1"/>
  <c r="M83" i="1"/>
  <c r="S81" i="1"/>
  <c r="G76" i="1"/>
  <c r="M80" i="1"/>
  <c r="Q76" i="1"/>
  <c r="E78" i="1"/>
  <c r="M79" i="1"/>
  <c r="W80" i="1"/>
  <c r="G82" i="1"/>
  <c r="Q83" i="1"/>
  <c r="E76" i="1"/>
  <c r="E83" i="1"/>
  <c r="E79" i="1"/>
  <c r="W81" i="1"/>
  <c r="S76" i="1"/>
  <c r="G78" i="1"/>
  <c r="Q79" i="1"/>
  <c r="Y80" i="1"/>
  <c r="K82" i="1"/>
  <c r="Y65" i="1"/>
  <c r="G67" i="1"/>
  <c r="Q64" i="1"/>
  <c r="K67" i="1"/>
  <c r="E70" i="1"/>
  <c r="G63" i="1"/>
  <c r="S64" i="1"/>
  <c r="E66" i="1"/>
  <c r="M67" i="1"/>
  <c r="W68" i="1"/>
  <c r="G70" i="1"/>
  <c r="E63" i="1"/>
  <c r="S68" i="1"/>
  <c r="K63" i="1"/>
  <c r="W64" i="1"/>
  <c r="G66" i="1"/>
  <c r="Q67" i="1"/>
  <c r="Y68" i="1"/>
  <c r="K70" i="1"/>
  <c r="M64" i="1"/>
  <c r="Q68" i="1"/>
  <c r="M63" i="1"/>
  <c r="Y64" i="1"/>
  <c r="K66" i="1"/>
  <c r="S67" i="1"/>
  <c r="E69" i="1"/>
  <c r="S57" i="1"/>
  <c r="W58" i="1"/>
  <c r="Y58" i="1"/>
  <c r="G52" i="1"/>
  <c r="S53" i="1"/>
  <c r="K56" i="1"/>
  <c r="W57" i="1"/>
  <c r="Y53" i="1"/>
  <c r="E58" i="1"/>
  <c r="S52" i="1"/>
  <c r="G58" i="1"/>
  <c r="K51" i="1"/>
  <c r="W52" i="1"/>
  <c r="G54" i="1"/>
  <c r="Q55" i="1"/>
  <c r="Y56" i="1"/>
  <c r="K58" i="1"/>
  <c r="M52" i="1"/>
  <c r="Q56" i="1"/>
  <c r="Q52" i="1"/>
  <c r="E54" i="1"/>
  <c r="W56" i="1"/>
  <c r="M51" i="1"/>
  <c r="Y52" i="1"/>
  <c r="K54" i="1"/>
  <c r="S55" i="1"/>
  <c r="E57" i="1"/>
  <c r="M58" i="1"/>
  <c r="G55" i="1"/>
  <c r="K55" i="1"/>
  <c r="Q51" i="1"/>
  <c r="E53" i="1"/>
  <c r="M54" i="1"/>
  <c r="W55" i="1"/>
  <c r="G57" i="1"/>
  <c r="Q58" i="1"/>
  <c r="E51" i="1"/>
  <c r="S56" i="1"/>
  <c r="G51" i="1"/>
  <c r="M55" i="1"/>
  <c r="S51" i="1"/>
  <c r="G53" i="1"/>
  <c r="Q54" i="1"/>
  <c r="Y55" i="1"/>
  <c r="K57" i="1"/>
  <c r="Y7" i="1"/>
  <c r="W3" i="1"/>
  <c r="Y3" i="1"/>
  <c r="W33" i="1"/>
  <c r="E5" i="1"/>
  <c r="Y33" i="1"/>
  <c r="M6" i="1"/>
  <c r="S34" i="1"/>
  <c r="K45" i="1"/>
  <c r="S10" i="1"/>
  <c r="Y30" i="1"/>
  <c r="S46" i="1"/>
  <c r="K9" i="1"/>
  <c r="E31" i="1"/>
  <c r="E17" i="1"/>
  <c r="G22" i="1"/>
  <c r="G17" i="1"/>
  <c r="K22" i="1"/>
  <c r="G21" i="1"/>
  <c r="E22" i="1"/>
  <c r="E18" i="1"/>
  <c r="Q22" i="1"/>
  <c r="G16" i="1"/>
  <c r="G18" i="1"/>
  <c r="M18" i="1"/>
  <c r="K18" i="1"/>
  <c r="W15" i="1"/>
  <c r="E16" i="1"/>
  <c r="E21" i="1"/>
  <c r="K16" i="1"/>
  <c r="G20" i="1"/>
  <c r="K21" i="1"/>
  <c r="K20" i="1"/>
  <c r="W46" i="1"/>
  <c r="Q45" i="1"/>
  <c r="Y42" i="1"/>
  <c r="E43" i="1"/>
  <c r="E39" i="1"/>
  <c r="M40" i="1"/>
  <c r="W41" i="1"/>
  <c r="G43" i="1"/>
  <c r="Q44" i="1"/>
  <c r="Q42" i="1"/>
  <c r="G44" i="1"/>
  <c r="M44" i="1"/>
  <c r="G39" i="1"/>
  <c r="Q40" i="1"/>
  <c r="Y41" i="1"/>
  <c r="K43" i="1"/>
  <c r="S44" i="1"/>
  <c r="Y39" i="1"/>
  <c r="E44" i="1"/>
  <c r="M41" i="1"/>
  <c r="Q41" i="1"/>
  <c r="K40" i="1"/>
  <c r="K39" i="1"/>
  <c r="S40" i="1"/>
  <c r="M43" i="1"/>
  <c r="W44" i="1"/>
  <c r="G46" i="1"/>
  <c r="S42" i="1"/>
  <c r="E40" i="1"/>
  <c r="W45" i="1"/>
  <c r="M39" i="1"/>
  <c r="W40" i="1"/>
  <c r="E42" i="1"/>
  <c r="Q43" i="1"/>
  <c r="Y44" i="1"/>
  <c r="K46" i="1"/>
  <c r="M45" i="1"/>
  <c r="K41" i="1"/>
  <c r="S45" i="1"/>
  <c r="K44" i="1"/>
  <c r="Y45" i="1"/>
  <c r="Q39" i="1"/>
  <c r="Y40" i="1"/>
  <c r="G42" i="1"/>
  <c r="S43" i="1"/>
  <c r="E45" i="1"/>
  <c r="M46" i="1"/>
  <c r="G41" i="1"/>
  <c r="Y46" i="1"/>
  <c r="W42" i="1"/>
  <c r="G40" i="1"/>
  <c r="S41" i="1"/>
  <c r="S39" i="1"/>
  <c r="K42" i="1"/>
  <c r="W43" i="1"/>
  <c r="G45" i="1"/>
  <c r="K32" i="1"/>
  <c r="M32" i="1"/>
  <c r="G29" i="1"/>
  <c r="Q29" i="1"/>
  <c r="S29" i="1"/>
  <c r="M30" i="1"/>
  <c r="Q30" i="1"/>
  <c r="W27" i="1"/>
  <c r="Y31" i="1"/>
  <c r="Y27" i="1"/>
  <c r="G28" i="1"/>
  <c r="K28" i="1"/>
  <c r="E29" i="1"/>
  <c r="K33" i="1"/>
  <c r="M33" i="1"/>
  <c r="W34" i="1"/>
  <c r="K29" i="1"/>
  <c r="S30" i="1"/>
  <c r="E32" i="1"/>
  <c r="Q33" i="1"/>
  <c r="Y34" i="1"/>
  <c r="E28" i="1"/>
  <c r="M29" i="1"/>
  <c r="W30" i="1"/>
  <c r="G32" i="1"/>
  <c r="S33" i="1"/>
  <c r="E27" i="1"/>
  <c r="Q32" i="1"/>
  <c r="G27" i="1"/>
  <c r="K31" i="1"/>
  <c r="S28" i="1"/>
  <c r="M31" i="1"/>
  <c r="W32" i="1"/>
  <c r="M27" i="1"/>
  <c r="W28" i="1"/>
  <c r="E30" i="1"/>
  <c r="Q31" i="1"/>
  <c r="Y32" i="1"/>
  <c r="K34" i="1"/>
  <c r="W29" i="1"/>
  <c r="Y29" i="1"/>
  <c r="E34" i="1"/>
  <c r="Q27" i="1"/>
  <c r="Y28" i="1"/>
  <c r="G30" i="1"/>
  <c r="S31" i="1"/>
  <c r="E33" i="1"/>
  <c r="M34" i="1"/>
  <c r="M28" i="1"/>
  <c r="G31" i="1"/>
  <c r="Q28" i="1"/>
  <c r="S32" i="1"/>
  <c r="K27" i="1"/>
  <c r="G34" i="1"/>
  <c r="S27" i="1"/>
  <c r="K30" i="1"/>
  <c r="W31" i="1"/>
  <c r="G33" i="1"/>
  <c r="K17" i="1"/>
  <c r="Y19" i="1"/>
  <c r="K19" i="1"/>
  <c r="K15" i="1"/>
  <c r="G19" i="1"/>
  <c r="G15" i="1"/>
  <c r="S22" i="1"/>
  <c r="E19" i="1"/>
  <c r="E15" i="1"/>
  <c r="Y22" i="1"/>
  <c r="M17" i="1"/>
  <c r="S21" i="1"/>
  <c r="S20" i="1"/>
  <c r="S16" i="1"/>
  <c r="M19" i="1"/>
  <c r="W20" i="1"/>
  <c r="M21" i="1"/>
  <c r="W21" i="1"/>
  <c r="W17" i="1"/>
  <c r="M15" i="1"/>
  <c r="W16" i="1"/>
  <c r="Q19" i="1"/>
  <c r="Y20" i="1"/>
  <c r="Y15" i="1"/>
  <c r="Q18" i="1"/>
  <c r="Q21" i="1"/>
  <c r="Q17" i="1"/>
  <c r="Y18" i="1"/>
  <c r="S17" i="1"/>
  <c r="Y21" i="1"/>
  <c r="Q20" i="1"/>
  <c r="Y17" i="1"/>
  <c r="Q15" i="1"/>
  <c r="Y16" i="1"/>
  <c r="S19" i="1"/>
  <c r="M22" i="1"/>
  <c r="W22" i="1"/>
  <c r="S18" i="1"/>
  <c r="W18" i="1"/>
  <c r="M20" i="1"/>
  <c r="M16" i="1"/>
  <c r="Q16" i="1"/>
  <c r="S15" i="1"/>
  <c r="W19" i="1"/>
  <c r="Q6" i="1"/>
  <c r="W10" i="1"/>
  <c r="E8" i="1"/>
  <c r="E4" i="1"/>
  <c r="G4" i="1"/>
  <c r="S5" i="1"/>
  <c r="E7" i="1"/>
  <c r="M8" i="1"/>
  <c r="Y9" i="1"/>
  <c r="E3" i="1"/>
  <c r="M4" i="1"/>
  <c r="W5" i="1"/>
  <c r="G7" i="1"/>
  <c r="Q8" i="1"/>
  <c r="G3" i="1"/>
  <c r="Q4" i="1"/>
  <c r="Y5" i="1"/>
  <c r="K7" i="1"/>
  <c r="S8" i="1"/>
  <c r="E10" i="1"/>
  <c r="K5" i="1"/>
  <c r="Q9" i="1"/>
  <c r="G8" i="1"/>
  <c r="Q5" i="1"/>
  <c r="K4" i="1"/>
  <c r="K3" i="1"/>
  <c r="S4" i="1"/>
  <c r="M7" i="1"/>
  <c r="W8" i="1"/>
  <c r="G10" i="1"/>
  <c r="G5" i="1"/>
  <c r="M9" i="1"/>
  <c r="Y10" i="1"/>
  <c r="S9" i="1"/>
  <c r="W9" i="1"/>
  <c r="M3" i="1"/>
  <c r="W4" i="1"/>
  <c r="E6" i="1"/>
  <c r="Q7" i="1"/>
  <c r="Y8" i="1"/>
  <c r="K10" i="1"/>
  <c r="S6" i="1"/>
  <c r="W6" i="1"/>
  <c r="K8" i="1"/>
  <c r="Q3" i="1"/>
  <c r="Y4" i="1"/>
  <c r="G6" i="1"/>
  <c r="S7" i="1"/>
  <c r="E9" i="1"/>
  <c r="M10" i="1"/>
  <c r="M5" i="1"/>
  <c r="Y6" i="1"/>
  <c r="S3" i="1"/>
  <c r="K6" i="1"/>
  <c r="W7" i="1"/>
  <c r="G9" i="1"/>
  <c r="S995" i="1" l="1"/>
  <c r="W983" i="1"/>
  <c r="S925" i="1"/>
  <c r="Y983" i="1"/>
  <c r="S983" i="1"/>
  <c r="M983" i="1"/>
  <c r="G983" i="1"/>
  <c r="AB978" i="1" s="1"/>
  <c r="W995" i="1"/>
  <c r="M877" i="1"/>
  <c r="Y889" i="1"/>
  <c r="Y995" i="1"/>
  <c r="K889" i="1"/>
  <c r="G853" i="1"/>
  <c r="Y937" i="1"/>
  <c r="W937" i="1"/>
  <c r="K937" i="1"/>
  <c r="M925" i="1"/>
  <c r="W925" i="1"/>
  <c r="Y925" i="1"/>
  <c r="W913" i="1"/>
  <c r="S913" i="1"/>
  <c r="Y913" i="1"/>
  <c r="G901" i="1"/>
  <c r="Q901" i="1"/>
  <c r="W889" i="1"/>
  <c r="M889" i="1"/>
  <c r="E889" i="1"/>
  <c r="S889" i="1"/>
  <c r="G889" i="1"/>
  <c r="Q889" i="1"/>
  <c r="Y865" i="1"/>
  <c r="Y769" i="1"/>
  <c r="K995" i="1"/>
  <c r="E995" i="1"/>
  <c r="G995" i="1"/>
  <c r="M995" i="1"/>
  <c r="Q995" i="1"/>
  <c r="E983" i="1"/>
  <c r="Q983" i="1"/>
  <c r="K983" i="1"/>
  <c r="S937" i="1"/>
  <c r="E937" i="1"/>
  <c r="G937" i="1"/>
  <c r="M937" i="1"/>
  <c r="Q937" i="1"/>
  <c r="E925" i="1"/>
  <c r="G925" i="1"/>
  <c r="AB920" i="1" s="1"/>
  <c r="Q925" i="1"/>
  <c r="K925" i="1"/>
  <c r="M913" i="1"/>
  <c r="E913" i="1"/>
  <c r="G913" i="1"/>
  <c r="Q913" i="1"/>
  <c r="K913" i="1"/>
  <c r="M901" i="1"/>
  <c r="K901" i="1"/>
  <c r="Y901" i="1"/>
  <c r="S901" i="1"/>
  <c r="E901" i="1"/>
  <c r="W901" i="1"/>
  <c r="Q853" i="1"/>
  <c r="S793" i="1"/>
  <c r="E877" i="1"/>
  <c r="M841" i="1"/>
  <c r="W853" i="1"/>
  <c r="M817" i="1"/>
  <c r="K865" i="1"/>
  <c r="G793" i="1"/>
  <c r="M719" i="1"/>
  <c r="W865" i="1"/>
  <c r="W877" i="1"/>
  <c r="W841" i="1"/>
  <c r="S865" i="1"/>
  <c r="K817" i="1"/>
  <c r="E865" i="1"/>
  <c r="W719" i="1"/>
  <c r="S877" i="1"/>
  <c r="Y744" i="1"/>
  <c r="Q744" i="1"/>
  <c r="W731" i="1"/>
  <c r="E719" i="1"/>
  <c r="E694" i="1"/>
  <c r="W694" i="1"/>
  <c r="Q644" i="1"/>
  <c r="M644" i="1"/>
  <c r="G644" i="1"/>
  <c r="S619" i="1"/>
  <c r="Y817" i="1"/>
  <c r="M756" i="1"/>
  <c r="W769" i="1"/>
  <c r="Q817" i="1"/>
  <c r="K841" i="1"/>
  <c r="G606" i="1"/>
  <c r="Y681" i="1"/>
  <c r="Q781" i="1"/>
  <c r="K769" i="1"/>
  <c r="E793" i="1"/>
  <c r="W594" i="1"/>
  <c r="Q619" i="1"/>
  <c r="G781" i="1"/>
  <c r="Q793" i="1"/>
  <c r="Y719" i="1"/>
  <c r="M769" i="1"/>
  <c r="K853" i="1"/>
  <c r="G719" i="1"/>
  <c r="Y619" i="1"/>
  <c r="S644" i="1"/>
  <c r="M669" i="1"/>
  <c r="Y731" i="1"/>
  <c r="S769" i="1"/>
  <c r="E644" i="1"/>
  <c r="K669" i="1"/>
  <c r="Y669" i="1"/>
  <c r="E841" i="1"/>
  <c r="Q669" i="1"/>
  <c r="Q841" i="1"/>
  <c r="Q769" i="1"/>
  <c r="Y656" i="1"/>
  <c r="W817" i="1"/>
  <c r="G817" i="1"/>
  <c r="G829" i="1"/>
  <c r="Y877" i="1"/>
  <c r="M793" i="1"/>
  <c r="Q865" i="1"/>
  <c r="Q719" i="1"/>
  <c r="M594" i="1"/>
  <c r="K594" i="1"/>
  <c r="W619" i="1"/>
  <c r="K619" i="1"/>
  <c r="E619" i="1"/>
  <c r="Y594" i="1"/>
  <c r="E594" i="1"/>
  <c r="G594" i="1"/>
  <c r="W669" i="1"/>
  <c r="S669" i="1"/>
  <c r="Y706" i="1"/>
  <c r="G694" i="1"/>
  <c r="S841" i="1"/>
  <c r="M694" i="1"/>
  <c r="Y631" i="1"/>
  <c r="M706" i="1"/>
  <c r="Y694" i="1"/>
  <c r="E769" i="1"/>
  <c r="W805" i="1"/>
  <c r="G841" i="1"/>
  <c r="Q694" i="1"/>
  <c r="G769" i="1"/>
  <c r="E656" i="1"/>
  <c r="K656" i="1"/>
  <c r="E669" i="1"/>
  <c r="K694" i="1"/>
  <c r="M865" i="1"/>
  <c r="K644" i="1"/>
  <c r="S694" i="1"/>
  <c r="W829" i="1"/>
  <c r="Y853" i="1"/>
  <c r="S594" i="1"/>
  <c r="G656" i="1"/>
  <c r="G681" i="1"/>
  <c r="S756" i="1"/>
  <c r="E805" i="1"/>
  <c r="Y644" i="1"/>
  <c r="Y805" i="1"/>
  <c r="Y829" i="1"/>
  <c r="E853" i="1"/>
  <c r="W606" i="1"/>
  <c r="K719" i="1"/>
  <c r="S719" i="1"/>
  <c r="M744" i="1"/>
  <c r="K877" i="1"/>
  <c r="G744" i="1"/>
  <c r="E744" i="1"/>
  <c r="W793" i="1"/>
  <c r="Q877" i="1"/>
  <c r="G669" i="1"/>
  <c r="W631" i="1"/>
  <c r="W644" i="1"/>
  <c r="W681" i="1"/>
  <c r="G756" i="1"/>
  <c r="W744" i="1"/>
  <c r="W781" i="1"/>
  <c r="Y781" i="1"/>
  <c r="K781" i="1"/>
  <c r="K793" i="1"/>
  <c r="G877" i="1"/>
  <c r="G619" i="1"/>
  <c r="Q594" i="1"/>
  <c r="M619" i="1"/>
  <c r="K631" i="1"/>
  <c r="W706" i="1"/>
  <c r="G706" i="1"/>
  <c r="K744" i="1"/>
  <c r="W756" i="1"/>
  <c r="M781" i="1"/>
  <c r="Y793" i="1"/>
  <c r="E817" i="1"/>
  <c r="S817" i="1"/>
  <c r="M853" i="1"/>
  <c r="G865" i="1"/>
  <c r="S744" i="1"/>
  <c r="S853" i="1"/>
  <c r="S829" i="1"/>
  <c r="K829" i="1"/>
  <c r="M829" i="1"/>
  <c r="Q829" i="1"/>
  <c r="E829" i="1"/>
  <c r="S805" i="1"/>
  <c r="M805" i="1"/>
  <c r="G805" i="1"/>
  <c r="Q805" i="1"/>
  <c r="K805" i="1"/>
  <c r="S781" i="1"/>
  <c r="E781" i="1"/>
  <c r="E756" i="1"/>
  <c r="Y756" i="1"/>
  <c r="K756" i="1"/>
  <c r="Q756" i="1"/>
  <c r="K731" i="1"/>
  <c r="S731" i="1"/>
  <c r="G731" i="1"/>
  <c r="Q731" i="1"/>
  <c r="E731" i="1"/>
  <c r="M731" i="1"/>
  <c r="K706" i="1"/>
  <c r="S706" i="1"/>
  <c r="E706" i="1"/>
  <c r="Q706" i="1"/>
  <c r="M681" i="1"/>
  <c r="S681" i="1"/>
  <c r="Q681" i="1"/>
  <c r="K681" i="1"/>
  <c r="E681" i="1"/>
  <c r="Q656" i="1"/>
  <c r="S656" i="1"/>
  <c r="M656" i="1"/>
  <c r="W656" i="1"/>
  <c r="M631" i="1"/>
  <c r="G631" i="1"/>
  <c r="S631" i="1"/>
  <c r="E631" i="1"/>
  <c r="Q631" i="1"/>
  <c r="E606" i="1"/>
  <c r="Y606" i="1"/>
  <c r="Q606" i="1"/>
  <c r="M606" i="1"/>
  <c r="S606" i="1"/>
  <c r="K606" i="1"/>
  <c r="Y215" i="1"/>
  <c r="G215" i="1"/>
  <c r="W215" i="1"/>
  <c r="E215" i="1"/>
  <c r="E437" i="1"/>
  <c r="S215" i="1"/>
  <c r="K215" i="1"/>
  <c r="M215" i="1"/>
  <c r="Q215" i="1"/>
  <c r="Y437" i="1"/>
  <c r="W569" i="1"/>
  <c r="Q425" i="1"/>
  <c r="K497" i="1"/>
  <c r="M437" i="1"/>
  <c r="G437" i="1"/>
  <c r="Q437" i="1"/>
  <c r="K437" i="1"/>
  <c r="S437" i="1"/>
  <c r="M485" i="1"/>
  <c r="Q581" i="1"/>
  <c r="K581" i="1"/>
  <c r="W383" i="1"/>
  <c r="Y449" i="1"/>
  <c r="W461" i="1"/>
  <c r="Y473" i="1"/>
  <c r="W497" i="1"/>
  <c r="S461" i="1"/>
  <c r="S449" i="1"/>
  <c r="Y369" i="1"/>
  <c r="W533" i="1"/>
  <c r="Y313" i="1"/>
  <c r="S243" i="1"/>
  <c r="W485" i="1"/>
  <c r="W449" i="1"/>
  <c r="Y461" i="1"/>
  <c r="S509" i="1"/>
  <c r="M509" i="1"/>
  <c r="G509" i="1"/>
  <c r="S581" i="1"/>
  <c r="W545" i="1"/>
  <c r="Y557" i="1"/>
  <c r="Y355" i="1"/>
  <c r="W437" i="1"/>
  <c r="E473" i="1"/>
  <c r="W473" i="1"/>
  <c r="W521" i="1"/>
  <c r="S569" i="1"/>
  <c r="S355" i="1"/>
  <c r="M243" i="1"/>
  <c r="Y509" i="1"/>
  <c r="G497" i="1"/>
  <c r="S521" i="1"/>
  <c r="K521" i="1"/>
  <c r="Y545" i="1"/>
  <c r="G569" i="1"/>
  <c r="K533" i="1"/>
  <c r="Y581" i="1"/>
  <c r="W327" i="1"/>
  <c r="E327" i="1"/>
  <c r="Y497" i="1"/>
  <c r="Y533" i="1"/>
  <c r="W557" i="1"/>
  <c r="K569" i="1"/>
  <c r="K461" i="1"/>
  <c r="Q533" i="1"/>
  <c r="Q327" i="1"/>
  <c r="K327" i="1"/>
  <c r="W369" i="1"/>
  <c r="Y521" i="1"/>
  <c r="Y569" i="1"/>
  <c r="Y485" i="1"/>
  <c r="W509" i="1"/>
  <c r="W581" i="1"/>
  <c r="Y425" i="1"/>
  <c r="G411" i="1"/>
  <c r="S411" i="1"/>
  <c r="S383" i="1"/>
  <c r="Y383" i="1"/>
  <c r="M397" i="1"/>
  <c r="E397" i="1"/>
  <c r="Q411" i="1"/>
  <c r="W411" i="1"/>
  <c r="Y411" i="1"/>
  <c r="E425" i="1"/>
  <c r="W425" i="1"/>
  <c r="G425" i="1"/>
  <c r="E581" i="1"/>
  <c r="M581" i="1"/>
  <c r="G581" i="1"/>
  <c r="M569" i="1"/>
  <c r="E569" i="1"/>
  <c r="Q569" i="1"/>
  <c r="Q557" i="1"/>
  <c r="G557" i="1"/>
  <c r="K557" i="1"/>
  <c r="S557" i="1"/>
  <c r="E557" i="1"/>
  <c r="M557" i="1"/>
  <c r="E545" i="1"/>
  <c r="Q545" i="1"/>
  <c r="K545" i="1"/>
  <c r="S545" i="1"/>
  <c r="M545" i="1"/>
  <c r="G545" i="1"/>
  <c r="S533" i="1"/>
  <c r="M533" i="1"/>
  <c r="G533" i="1"/>
  <c r="E533" i="1"/>
  <c r="M521" i="1"/>
  <c r="G521" i="1"/>
  <c r="E521" i="1"/>
  <c r="Q521" i="1"/>
  <c r="E509" i="1"/>
  <c r="Q509" i="1"/>
  <c r="K509" i="1"/>
  <c r="S497" i="1"/>
  <c r="M497" i="1"/>
  <c r="E497" i="1"/>
  <c r="Q497" i="1"/>
  <c r="S485" i="1"/>
  <c r="G485" i="1"/>
  <c r="E485" i="1"/>
  <c r="Q485" i="1"/>
  <c r="K485" i="1"/>
  <c r="S473" i="1"/>
  <c r="M473" i="1"/>
  <c r="G473" i="1"/>
  <c r="Q473" i="1"/>
  <c r="K473" i="1"/>
  <c r="M461" i="1"/>
  <c r="E461" i="1"/>
  <c r="Q461" i="1"/>
  <c r="G461" i="1"/>
  <c r="E449" i="1"/>
  <c r="Q449" i="1"/>
  <c r="M449" i="1"/>
  <c r="G449" i="1"/>
  <c r="K449" i="1"/>
  <c r="M285" i="1"/>
  <c r="Y285" i="1"/>
  <c r="W355" i="1"/>
  <c r="E355" i="1"/>
  <c r="W341" i="1"/>
  <c r="S341" i="1"/>
  <c r="Y341" i="1"/>
  <c r="Y327" i="1"/>
  <c r="W313" i="1"/>
  <c r="S313" i="1"/>
  <c r="E313" i="1"/>
  <c r="W299" i="1"/>
  <c r="Y299" i="1"/>
  <c r="S299" i="1"/>
  <c r="M299" i="1"/>
  <c r="W285" i="1"/>
  <c r="W257" i="1"/>
  <c r="K201" i="1"/>
  <c r="M201" i="1"/>
  <c r="Y271" i="1"/>
  <c r="S271" i="1"/>
  <c r="W271" i="1"/>
  <c r="G271" i="1"/>
  <c r="K257" i="1"/>
  <c r="G243" i="1"/>
  <c r="W243" i="1"/>
  <c r="Y243" i="1"/>
  <c r="S229" i="1"/>
  <c r="W229" i="1"/>
  <c r="Y229" i="1"/>
  <c r="Y201" i="1"/>
  <c r="S201" i="1"/>
  <c r="S425" i="1"/>
  <c r="M425" i="1"/>
  <c r="K425" i="1"/>
  <c r="E411" i="1"/>
  <c r="K411" i="1"/>
  <c r="M411" i="1"/>
  <c r="G397" i="1"/>
  <c r="S397" i="1"/>
  <c r="Q397" i="1"/>
  <c r="Y397" i="1"/>
  <c r="W397" i="1"/>
  <c r="K397" i="1"/>
  <c r="G383" i="1"/>
  <c r="M383" i="1"/>
  <c r="Q383" i="1"/>
  <c r="E383" i="1"/>
  <c r="K383" i="1"/>
  <c r="M369" i="1"/>
  <c r="G369" i="1"/>
  <c r="S369" i="1"/>
  <c r="Q369" i="1"/>
  <c r="E369" i="1"/>
  <c r="K369" i="1"/>
  <c r="K355" i="1"/>
  <c r="M355" i="1"/>
  <c r="Q355" i="1"/>
  <c r="G355" i="1"/>
  <c r="Q341" i="1"/>
  <c r="G341" i="1"/>
  <c r="K341" i="1"/>
  <c r="M341" i="1"/>
  <c r="E341" i="1"/>
  <c r="S327" i="1"/>
  <c r="M327" i="1"/>
  <c r="G327" i="1"/>
  <c r="M313" i="1"/>
  <c r="G313" i="1"/>
  <c r="Q313" i="1"/>
  <c r="K313" i="1"/>
  <c r="G299" i="1"/>
  <c r="Q299" i="1"/>
  <c r="K299" i="1"/>
  <c r="E299" i="1"/>
  <c r="G285" i="1"/>
  <c r="E285" i="1"/>
  <c r="Q285" i="1"/>
  <c r="K285" i="1"/>
  <c r="S285" i="1"/>
  <c r="K271" i="1"/>
  <c r="M271" i="1"/>
  <c r="E271" i="1"/>
  <c r="Q271" i="1"/>
  <c r="G257" i="1"/>
  <c r="E257" i="1"/>
  <c r="Q257" i="1"/>
  <c r="M257" i="1"/>
  <c r="S257" i="1"/>
  <c r="Y257" i="1"/>
  <c r="E243" i="1"/>
  <c r="Q243" i="1"/>
  <c r="K243" i="1"/>
  <c r="M229" i="1"/>
  <c r="Q229" i="1"/>
  <c r="E229" i="1"/>
  <c r="G229" i="1"/>
  <c r="K229" i="1"/>
  <c r="G201" i="1"/>
  <c r="Q201" i="1"/>
  <c r="Q188" i="1"/>
  <c r="W201" i="1"/>
  <c r="E201" i="1"/>
  <c r="G175" i="1"/>
  <c r="Q175" i="1"/>
  <c r="W175" i="1"/>
  <c r="G162" i="1"/>
  <c r="Q149" i="1"/>
  <c r="W149" i="1"/>
  <c r="Y136" i="1"/>
  <c r="W123" i="1"/>
  <c r="Y188" i="1"/>
  <c r="G188" i="1"/>
  <c r="W188" i="1"/>
  <c r="S188" i="1"/>
  <c r="K188" i="1"/>
  <c r="S175" i="1"/>
  <c r="K175" i="1"/>
  <c r="Y175" i="1"/>
  <c r="S162" i="1"/>
  <c r="K162" i="1"/>
  <c r="W162" i="1"/>
  <c r="Q162" i="1"/>
  <c r="Y162" i="1"/>
  <c r="M162" i="1"/>
  <c r="Y149" i="1"/>
  <c r="W136" i="1"/>
  <c r="E136" i="1"/>
  <c r="K123" i="1"/>
  <c r="Y123" i="1"/>
  <c r="E188" i="1"/>
  <c r="M188" i="1"/>
  <c r="E175" i="1"/>
  <c r="M175" i="1"/>
  <c r="E162" i="1"/>
  <c r="K149" i="1"/>
  <c r="E149" i="1"/>
  <c r="M149" i="1"/>
  <c r="S149" i="1"/>
  <c r="G149" i="1"/>
  <c r="M136" i="1"/>
  <c r="Q136" i="1"/>
  <c r="S136" i="1"/>
  <c r="K136" i="1"/>
  <c r="G136" i="1"/>
  <c r="M110" i="1"/>
  <c r="K97" i="1"/>
  <c r="G97" i="1"/>
  <c r="E97" i="1"/>
  <c r="S97" i="1"/>
  <c r="W97" i="1"/>
  <c r="Y97" i="1"/>
  <c r="Q97" i="1"/>
  <c r="M97" i="1"/>
  <c r="E123" i="1"/>
  <c r="S123" i="1"/>
  <c r="G123" i="1"/>
  <c r="M123" i="1"/>
  <c r="Q123" i="1"/>
  <c r="E110" i="1"/>
  <c r="K110" i="1"/>
  <c r="Y110" i="1"/>
  <c r="Q110" i="1"/>
  <c r="S110" i="1"/>
  <c r="G110" i="1"/>
  <c r="W110" i="1"/>
  <c r="S71" i="1"/>
  <c r="G71" i="1"/>
  <c r="W84" i="1"/>
  <c r="K84" i="1"/>
  <c r="Y71" i="1"/>
  <c r="W71" i="1"/>
  <c r="Q71" i="1"/>
  <c r="Q84" i="1"/>
  <c r="E84" i="1"/>
  <c r="S84" i="1"/>
  <c r="G84" i="1"/>
  <c r="Y84" i="1"/>
  <c r="M84" i="1"/>
  <c r="K71" i="1"/>
  <c r="M71" i="1"/>
  <c r="E71" i="1"/>
  <c r="W59" i="1"/>
  <c r="Y59" i="1"/>
  <c r="S59" i="1"/>
  <c r="E59" i="1"/>
  <c r="K59" i="1"/>
  <c r="M59" i="1"/>
  <c r="Q59" i="1"/>
  <c r="G59" i="1"/>
  <c r="Y11" i="1"/>
  <c r="W47" i="1"/>
  <c r="W35" i="1"/>
  <c r="W11" i="1"/>
  <c r="G23" i="1"/>
  <c r="S47" i="1"/>
  <c r="E47" i="1"/>
  <c r="Y47" i="1"/>
  <c r="M47" i="1"/>
  <c r="Q47" i="1"/>
  <c r="G47" i="1"/>
  <c r="K47" i="1"/>
  <c r="Y35" i="1"/>
  <c r="Q35" i="1"/>
  <c r="M35" i="1"/>
  <c r="S35" i="1"/>
  <c r="K35" i="1"/>
  <c r="E35" i="1"/>
  <c r="G35" i="1"/>
  <c r="W23" i="1"/>
  <c r="M23" i="1"/>
  <c r="S23" i="1"/>
  <c r="K23" i="1"/>
  <c r="Q23" i="1"/>
  <c r="Y23" i="1"/>
  <c r="E23" i="1"/>
  <c r="K11" i="1"/>
  <c r="E11" i="1"/>
  <c r="M11" i="1"/>
  <c r="Q11" i="1"/>
  <c r="S11" i="1"/>
  <c r="G11" i="1"/>
  <c r="AB977" i="1" l="1"/>
  <c r="AB979" i="1" s="1"/>
  <c r="AB307" i="1"/>
  <c r="AB908" i="1"/>
  <c r="AB896" i="1"/>
  <c r="AB884" i="1"/>
  <c r="AB907" i="1"/>
  <c r="AB883" i="1"/>
  <c r="AB824" i="1"/>
  <c r="AB989" i="1"/>
  <c r="AB990" i="1"/>
  <c r="AB991" i="1" s="1"/>
  <c r="AB932" i="1"/>
  <c r="AB931" i="1"/>
  <c r="AB919" i="1"/>
  <c r="AB921" i="1" s="1"/>
  <c r="AB895" i="1"/>
  <c r="AB763" i="1"/>
  <c r="AB847" i="1"/>
  <c r="AB209" i="1"/>
  <c r="AB764" i="1"/>
  <c r="AB859" i="1"/>
  <c r="AB210" i="1"/>
  <c r="AB211" i="1" s="1"/>
  <c r="AB216" i="1" s="1"/>
  <c r="AB788" i="1"/>
  <c r="AB688" i="1"/>
  <c r="AB812" i="1"/>
  <c r="AB714" i="1"/>
  <c r="AB713" i="1"/>
  <c r="AB701" i="1"/>
  <c r="AB650" i="1"/>
  <c r="AB651" i="1"/>
  <c r="AB639" i="1"/>
  <c r="AB848" i="1"/>
  <c r="AB860" i="1"/>
  <c r="AB664" i="1"/>
  <c r="AB811" i="1"/>
  <c r="AB872" i="1"/>
  <c r="AB638" i="1"/>
  <c r="AB663" i="1"/>
  <c r="AB787" i="1"/>
  <c r="AB738" i="1"/>
  <c r="AB751" i="1"/>
  <c r="AB689" i="1"/>
  <c r="AB835" i="1"/>
  <c r="AB676" i="1"/>
  <c r="AB871" i="1"/>
  <c r="AB589" i="1"/>
  <c r="AB588" i="1"/>
  <c r="AB626" i="1"/>
  <c r="AB613" i="1"/>
  <c r="AB775" i="1"/>
  <c r="AB725" i="1"/>
  <c r="AB776" i="1"/>
  <c r="AB601" i="1"/>
  <c r="AB799" i="1"/>
  <c r="AB739" i="1"/>
  <c r="AB675" i="1"/>
  <c r="AB836" i="1"/>
  <c r="AB750" i="1"/>
  <c r="AB823" i="1"/>
  <c r="AB614" i="1"/>
  <c r="AB432" i="1"/>
  <c r="AB800" i="1"/>
  <c r="AB726" i="1"/>
  <c r="AB700" i="1"/>
  <c r="AB625" i="1"/>
  <c r="AB600" i="1"/>
  <c r="AB322" i="1"/>
  <c r="AB431" i="1"/>
  <c r="AB308" i="1"/>
  <c r="AB321" i="1"/>
  <c r="AB540" i="1"/>
  <c r="AB564" i="1"/>
  <c r="AB527" i="1"/>
  <c r="AB504" i="1"/>
  <c r="AB528" i="1"/>
  <c r="AB468" i="1"/>
  <c r="AB467" i="1"/>
  <c r="AB294" i="1"/>
  <c r="AB350" i="1"/>
  <c r="AB349" i="1"/>
  <c r="AB576" i="1"/>
  <c r="AB492" i="1"/>
  <c r="AB515" i="1"/>
  <c r="AB456" i="1"/>
  <c r="AB480" i="1"/>
  <c r="AB575" i="1"/>
  <c r="AB551" i="1"/>
  <c r="AB444" i="1"/>
  <c r="AB419" i="1"/>
  <c r="AB406" i="1"/>
  <c r="AB391" i="1"/>
  <c r="AB420" i="1"/>
  <c r="AB563" i="1"/>
  <c r="AB552" i="1"/>
  <c r="AB539" i="1"/>
  <c r="AB516" i="1"/>
  <c r="AB503" i="1"/>
  <c r="AB491" i="1"/>
  <c r="AB479" i="1"/>
  <c r="AB455" i="1"/>
  <c r="AB443" i="1"/>
  <c r="AB335" i="1"/>
  <c r="AB238" i="1"/>
  <c r="AB195" i="1"/>
  <c r="AB196" i="1"/>
  <c r="AB265" i="1"/>
  <c r="AB266" i="1"/>
  <c r="AB224" i="1"/>
  <c r="AB405" i="1"/>
  <c r="AB392" i="1"/>
  <c r="AB377" i="1"/>
  <c r="AB378" i="1"/>
  <c r="AB363" i="1"/>
  <c r="AB364" i="1"/>
  <c r="AB336" i="1"/>
  <c r="AB293" i="1"/>
  <c r="AB279" i="1"/>
  <c r="AB280" i="1"/>
  <c r="AB251" i="1"/>
  <c r="AB252" i="1"/>
  <c r="AB237" i="1"/>
  <c r="AB223" i="1"/>
  <c r="AB182" i="1"/>
  <c r="AB183" i="1"/>
  <c r="AB169" i="1"/>
  <c r="AB170" i="1"/>
  <c r="AB157" i="1"/>
  <c r="AB156" i="1"/>
  <c r="AB143" i="1"/>
  <c r="AB144" i="1"/>
  <c r="AB130" i="1"/>
  <c r="AB131" i="1"/>
  <c r="AB105" i="1"/>
  <c r="AB91" i="1"/>
  <c r="AB118" i="1"/>
  <c r="AB92" i="1"/>
  <c r="AB117" i="1"/>
  <c r="AB104" i="1"/>
  <c r="AB78" i="1"/>
  <c r="AB66" i="1"/>
  <c r="AB79" i="1"/>
  <c r="AB65" i="1"/>
  <c r="AB54" i="1"/>
  <c r="AB53" i="1"/>
  <c r="AB42" i="1"/>
  <c r="AB6" i="1"/>
  <c r="AB5" i="1"/>
  <c r="AB29" i="1"/>
  <c r="AB41" i="1"/>
  <c r="AB30" i="1"/>
  <c r="AB18" i="1"/>
  <c r="AB17" i="1"/>
  <c r="AG79" i="1" l="1"/>
  <c r="AG80" i="1" s="1"/>
  <c r="AG84" i="1" s="1"/>
  <c r="AB80" i="1"/>
  <c r="AB84" i="1" s="1"/>
  <c r="AB309" i="1"/>
  <c r="AB909" i="1"/>
  <c r="AB914" i="1" s="1"/>
  <c r="AB897" i="1"/>
  <c r="AB902" i="1" s="1"/>
  <c r="AB885" i="1"/>
  <c r="AB861" i="1"/>
  <c r="AB866" i="1" s="1"/>
  <c r="AB825" i="1"/>
  <c r="AB830" i="1" s="1"/>
  <c r="AB789" i="1"/>
  <c r="AB794" i="1" s="1"/>
  <c r="AB890" i="1"/>
  <c r="AB889" i="1"/>
  <c r="AB849" i="1"/>
  <c r="AB853" i="1" s="1"/>
  <c r="AB813" i="1"/>
  <c r="AB817" i="1" s="1"/>
  <c r="AB765" i="1"/>
  <c r="AB996" i="1"/>
  <c r="AB995" i="1"/>
  <c r="AB984" i="1"/>
  <c r="AB983" i="1"/>
  <c r="AB933" i="1"/>
  <c r="AB926" i="1"/>
  <c r="AB925" i="1"/>
  <c r="AB433" i="1"/>
  <c r="AB438" i="1" s="1"/>
  <c r="AB752" i="1"/>
  <c r="AB757" i="1" s="1"/>
  <c r="AB715" i="1"/>
  <c r="AB720" i="1" s="1"/>
  <c r="AB690" i="1"/>
  <c r="AB694" i="1" s="1"/>
  <c r="AB702" i="1"/>
  <c r="AB707" i="1" s="1"/>
  <c r="AB197" i="1"/>
  <c r="AB202" i="1" s="1"/>
  <c r="AB677" i="1"/>
  <c r="AB682" i="1" s="1"/>
  <c r="AB665" i="1"/>
  <c r="AB669" i="1" s="1"/>
  <c r="AB652" i="1"/>
  <c r="AB657" i="1" s="1"/>
  <c r="AB640" i="1"/>
  <c r="AB644" i="1" s="1"/>
  <c r="AB627" i="1"/>
  <c r="AB632" i="1" s="1"/>
  <c r="AB615" i="1"/>
  <c r="AB619" i="1" s="1"/>
  <c r="AB740" i="1"/>
  <c r="AB873" i="1"/>
  <c r="AB837" i="1"/>
  <c r="AB841" i="1" s="1"/>
  <c r="AB777" i="1"/>
  <c r="AB782" i="1" s="1"/>
  <c r="AB590" i="1"/>
  <c r="AB595" i="1" s="1"/>
  <c r="AB607" i="1"/>
  <c r="AB323" i="1"/>
  <c r="AB328" i="1" s="1"/>
  <c r="AB801" i="1"/>
  <c r="AB806" i="1" s="1"/>
  <c r="AB727" i="1"/>
  <c r="AB732" i="1" s="1"/>
  <c r="AB132" i="1"/>
  <c r="AB137" i="1" s="1"/>
  <c r="AB565" i="1"/>
  <c r="AB569" i="1" s="1"/>
  <c r="AB295" i="1"/>
  <c r="AB300" i="1" s="1"/>
  <c r="AB541" i="1"/>
  <c r="AB546" i="1" s="1"/>
  <c r="AB529" i="1"/>
  <c r="AB533" i="1" s="1"/>
  <c r="AB517" i="1"/>
  <c r="AB522" i="1" s="1"/>
  <c r="AB505" i="1"/>
  <c r="AB509" i="1" s="1"/>
  <c r="AB351" i="1"/>
  <c r="AB356" i="1" s="1"/>
  <c r="AB469" i="1"/>
  <c r="AB474" i="1" s="1"/>
  <c r="AB493" i="1"/>
  <c r="AB498" i="1" s="1"/>
  <c r="AB215" i="1"/>
  <c r="AB457" i="1"/>
  <c r="AB462" i="1" s="1"/>
  <c r="AB553" i="1"/>
  <c r="AB557" i="1" s="1"/>
  <c r="AB481" i="1"/>
  <c r="AB577" i="1"/>
  <c r="AB445" i="1"/>
  <c r="AB450" i="1" s="1"/>
  <c r="AB7" i="1"/>
  <c r="AB12" i="1" s="1"/>
  <c r="AB337" i="1"/>
  <c r="AB341" i="1" s="1"/>
  <c r="AB426" i="1"/>
  <c r="AB407" i="1"/>
  <c r="AB411" i="1" s="1"/>
  <c r="AB393" i="1"/>
  <c r="AB397" i="1" s="1"/>
  <c r="AB379" i="1"/>
  <c r="AB383" i="1" s="1"/>
  <c r="AB281" i="1"/>
  <c r="AB285" i="1" s="1"/>
  <c r="AB267" i="1"/>
  <c r="AB253" i="1"/>
  <c r="AB257" i="1" s="1"/>
  <c r="AB239" i="1"/>
  <c r="AB244" i="1" s="1"/>
  <c r="AB225" i="1"/>
  <c r="AB230" i="1" s="1"/>
  <c r="AB365" i="1"/>
  <c r="AB314" i="1"/>
  <c r="AB313" i="1"/>
  <c r="AB184" i="1"/>
  <c r="AB189" i="1" s="1"/>
  <c r="AB171" i="1"/>
  <c r="AB176" i="1" s="1"/>
  <c r="AB158" i="1"/>
  <c r="AB163" i="1" s="1"/>
  <c r="AB145" i="1"/>
  <c r="AB119" i="1"/>
  <c r="AB124" i="1" s="1"/>
  <c r="AB106" i="1"/>
  <c r="AB111" i="1" s="1"/>
  <c r="AB93" i="1"/>
  <c r="AB98" i="1" s="1"/>
  <c r="AB85" i="1"/>
  <c r="AB67" i="1"/>
  <c r="AB72" i="1" s="1"/>
  <c r="AB55" i="1"/>
  <c r="AB60" i="1" s="1"/>
  <c r="AB43" i="1"/>
  <c r="AB47" i="1" s="1"/>
  <c r="AB19" i="1"/>
  <c r="AB31" i="1"/>
  <c r="AB35" i="1" s="1"/>
  <c r="AB201" i="1" l="1"/>
  <c r="AB913" i="1"/>
  <c r="AB437" i="1"/>
  <c r="AB719" i="1"/>
  <c r="AB901" i="1"/>
  <c r="AB865" i="1"/>
  <c r="AB854" i="1"/>
  <c r="AB829" i="1"/>
  <c r="AB818" i="1"/>
  <c r="AB793" i="1"/>
  <c r="AB756" i="1"/>
  <c r="AB769" i="1"/>
  <c r="AB770" i="1"/>
  <c r="AB938" i="1"/>
  <c r="AB937" i="1"/>
  <c r="AB842" i="1"/>
  <c r="AB706" i="1"/>
  <c r="AB695" i="1"/>
  <c r="AB681" i="1"/>
  <c r="AB670" i="1"/>
  <c r="AB656" i="1"/>
  <c r="AB645" i="1"/>
  <c r="AB631" i="1"/>
  <c r="AB620" i="1"/>
  <c r="AB781" i="1"/>
  <c r="AB877" i="1"/>
  <c r="AB878" i="1"/>
  <c r="AB744" i="1"/>
  <c r="AB745" i="1"/>
  <c r="AB731" i="1"/>
  <c r="AB486" i="1"/>
  <c r="AB485" i="1"/>
  <c r="AB299" i="1"/>
  <c r="AB805" i="1"/>
  <c r="AB327" i="1"/>
  <c r="AB570" i="1"/>
  <c r="AB473" i="1"/>
  <c r="AB558" i="1"/>
  <c r="AB136" i="1"/>
  <c r="AB355" i="1"/>
  <c r="AB545" i="1"/>
  <c r="AB534" i="1"/>
  <c r="AB521" i="1"/>
  <c r="AB510" i="1"/>
  <c r="AB243" i="1"/>
  <c r="AB497" i="1"/>
  <c r="AB342" i="1"/>
  <c r="AB229" i="1"/>
  <c r="AB110" i="1"/>
  <c r="AB461" i="1"/>
  <c r="AB449" i="1"/>
  <c r="AB582" i="1"/>
  <c r="AB581" i="1"/>
  <c r="AB48" i="1"/>
  <c r="AB11" i="1"/>
  <c r="AB412" i="1"/>
  <c r="AB398" i="1"/>
  <c r="AB384" i="1"/>
  <c r="AB286" i="1"/>
  <c r="AB271" i="1"/>
  <c r="AB272" i="1"/>
  <c r="AB258" i="1"/>
  <c r="AB370" i="1"/>
  <c r="AB188" i="1"/>
  <c r="AB175" i="1"/>
  <c r="AB162" i="1"/>
  <c r="AB149" i="1"/>
  <c r="AB150" i="1"/>
  <c r="AB123" i="1"/>
  <c r="AB97" i="1"/>
  <c r="AB71" i="1"/>
  <c r="AB59" i="1"/>
  <c r="AB24" i="1"/>
  <c r="AB36" i="1"/>
</calcChain>
</file>

<file path=xl/sharedStrings.xml><?xml version="1.0" encoding="utf-8"?>
<sst xmlns="http://schemas.openxmlformats.org/spreadsheetml/2006/main" count="3338" uniqueCount="127">
  <si>
    <t>PASTURE</t>
  </si>
  <si>
    <t>CROPLAND</t>
  </si>
  <si>
    <t>GRAZING</t>
  </si>
  <si>
    <t>URBAN_AREA</t>
  </si>
  <si>
    <t>region</t>
  </si>
  <si>
    <t>county</t>
  </si>
  <si>
    <t>colour</t>
  </si>
  <si>
    <t xml:space="preserve">1750_proportion_midpoint </t>
  </si>
  <si>
    <t xml:space="preserve"> 1750km^2*%</t>
  </si>
  <si>
    <t xml:space="preserve">2021_proportion_midpoint </t>
  </si>
  <si>
    <t xml:space="preserve"> 2021km^2*%</t>
  </si>
  <si>
    <t>SW</t>
  </si>
  <si>
    <t xml:space="preserve">cornwall </t>
  </si>
  <si>
    <t>number of cells in county</t>
  </si>
  <si>
    <t>TOTAL:</t>
  </si>
  <si>
    <t xml:space="preserve">1750 total human impacted land (km^2): </t>
  </si>
  <si>
    <t>2021 total human impacted land  (km^2)</t>
  </si>
  <si>
    <t xml:space="preserve">Overall change (km^2): </t>
  </si>
  <si>
    <t>County area (km^2):</t>
  </si>
  <si>
    <t xml:space="preserve">Devon </t>
  </si>
  <si>
    <t>Somerset</t>
  </si>
  <si>
    <t>Overall percentage increase across county since 1750 (%)</t>
  </si>
  <si>
    <t>percentage of land unoccupied in 1750
now occupied by: pasture, grazing, urban
 or cropland (%):</t>
  </si>
  <si>
    <t>Avon</t>
  </si>
  <si>
    <t>Dorset</t>
  </si>
  <si>
    <t>Wiltshire</t>
  </si>
  <si>
    <t>Glouchester</t>
  </si>
  <si>
    <t>SE</t>
  </si>
  <si>
    <t>Berkshire</t>
  </si>
  <si>
    <t>Buckinghamshire</t>
  </si>
  <si>
    <t>Hampshire and IOW</t>
  </si>
  <si>
    <t>Kent</t>
  </si>
  <si>
    <t>London</t>
  </si>
  <si>
    <t>Oxfordshire</t>
  </si>
  <si>
    <t>Surrey</t>
  </si>
  <si>
    <t>Sussex</t>
  </si>
  <si>
    <t>EE</t>
  </si>
  <si>
    <t>Bedfordshire</t>
  </si>
  <si>
    <t>Cambridgeshire</t>
  </si>
  <si>
    <t>Essex</t>
  </si>
  <si>
    <t>Hertfordshire</t>
  </si>
  <si>
    <t>Norfolk</t>
  </si>
  <si>
    <t>Suffolk</t>
  </si>
  <si>
    <t>EM</t>
  </si>
  <si>
    <t>Derby</t>
  </si>
  <si>
    <t>Leicester</t>
  </si>
  <si>
    <t>Lincolnshire</t>
  </si>
  <si>
    <t>Northamptonshire</t>
  </si>
  <si>
    <t>Nottingham</t>
  </si>
  <si>
    <t>Rutland</t>
  </si>
  <si>
    <t>WM</t>
  </si>
  <si>
    <t>Herefordshire</t>
  </si>
  <si>
    <t>Shropshire</t>
  </si>
  <si>
    <t>Staffordshire</t>
  </si>
  <si>
    <t>Warwickshire</t>
  </si>
  <si>
    <t>West Midlands</t>
  </si>
  <si>
    <t>Worcestershire</t>
  </si>
  <si>
    <t>W</t>
  </si>
  <si>
    <t>Anglesey</t>
  </si>
  <si>
    <t>Brecknockshire</t>
  </si>
  <si>
    <t>Caernarfonshire</t>
  </si>
  <si>
    <t>Ceridigonshire</t>
  </si>
  <si>
    <t>Camarthanshire</t>
  </si>
  <si>
    <t>Denbighshire+Flintshire</t>
  </si>
  <si>
    <t>Glamorganshire</t>
  </si>
  <si>
    <t>Gwent (Momouthshire)</t>
  </si>
  <si>
    <t>Merionethshire</t>
  </si>
  <si>
    <t>Montgomeryshire</t>
  </si>
  <si>
    <t>NW</t>
  </si>
  <si>
    <t>Cheshire</t>
  </si>
  <si>
    <t>Cumbria</t>
  </si>
  <si>
    <t>Lancashire</t>
  </si>
  <si>
    <t>Pembrokeshire</t>
  </si>
  <si>
    <t>Radnorshire</t>
  </si>
  <si>
    <t>Manchester</t>
  </si>
  <si>
    <t>Y</t>
  </si>
  <si>
    <t>all of Yorkshire</t>
  </si>
  <si>
    <t>NE</t>
  </si>
  <si>
    <t>Durham</t>
  </si>
  <si>
    <t>Northumberland</t>
  </si>
  <si>
    <t>NI</t>
  </si>
  <si>
    <t>Antrim</t>
  </si>
  <si>
    <t>Armagh</t>
  </si>
  <si>
    <t>Derry</t>
  </si>
  <si>
    <t>Down</t>
  </si>
  <si>
    <t>Feranagh</t>
  </si>
  <si>
    <t>Tyrone</t>
  </si>
  <si>
    <t>S</t>
  </si>
  <si>
    <t>Aberdeenshire</t>
  </si>
  <si>
    <t>Angus</t>
  </si>
  <si>
    <t>Argyll and brute</t>
  </si>
  <si>
    <t>Ayrshire</t>
  </si>
  <si>
    <t>Clyde</t>
  </si>
  <si>
    <t>Dumfries and Galloway</t>
  </si>
  <si>
    <t>Fife</t>
  </si>
  <si>
    <t>Highland</t>
  </si>
  <si>
    <t>Lotian</t>
  </si>
  <si>
    <t>Moray</t>
  </si>
  <si>
    <t>Orkney Islands</t>
  </si>
  <si>
    <t>Perth and Kinross</t>
  </si>
  <si>
    <t>Borders</t>
  </si>
  <si>
    <t>Shetlands</t>
  </si>
  <si>
    <t>Upper Forth</t>
  </si>
  <si>
    <t>Hebrides</t>
  </si>
  <si>
    <t>Empty copies</t>
  </si>
  <si>
    <t xml:space="preserve">overall region: </t>
  </si>
  <si>
    <t>total human impacted 1750 km^2:</t>
  </si>
  <si>
    <t>total huamn impacted 2021km^2</t>
  </si>
  <si>
    <t>Region area (km^2):</t>
  </si>
  <si>
    <t>(same as to the left for the region</t>
  </si>
  <si>
    <t xml:space="preserve">marsh </t>
  </si>
  <si>
    <t>hobby</t>
  </si>
  <si>
    <t xml:space="preserve">short eared owl </t>
  </si>
  <si>
    <t xml:space="preserve">Overall region: </t>
  </si>
  <si>
    <t xml:space="preserve">1750
proportion
midpoint </t>
  </si>
  <si>
    <t xml:space="preserve">2021
proportion
midpoint </t>
  </si>
  <si>
    <t xml:space="preserve"> 2021 km^2</t>
  </si>
  <si>
    <t xml:space="preserve"> 1750km^2</t>
  </si>
  <si>
    <t>Region</t>
  </si>
  <si>
    <t>County</t>
  </si>
  <si>
    <t>Colour</t>
  </si>
  <si>
    <t>occupied in 2021-occupied in 1750/ unoccupied in 1750</t>
  </si>
  <si>
    <t>change in occupied use 1750-2021/ unoccupied in 1750</t>
  </si>
  <si>
    <t>total area human:</t>
  </si>
  <si>
    <t xml:space="preserve">total area </t>
  </si>
  <si>
    <t>total country are</t>
  </si>
  <si>
    <t>total modification: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</si>
</sst>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1">
    <fill>
      <patternFill patternType="none"/>
    </fill>
    <fill>
      <patternFill patternType="gray125"/>
    </fill>
    <fill>
      <patternFill patternType="solid">
        <fgColor rgb="FFFF0000"/>
        <bgColor indexed="64"/>
      </patternFill>
    </fill>
    <fill>
      <patternFill patternType="solid">
        <fgColor rgb="FFED5151"/>
        <bgColor indexed="64"/>
      </patternFill>
    </fill>
    <fill>
      <patternFill patternType="solid">
        <fgColor theme="5"/>
        <bgColor indexed="64"/>
      </patternFill>
    </fill>
    <fill>
      <patternFill patternType="solid">
        <fgColor rgb="FFEBC98D"/>
        <bgColor indexed="64"/>
      </patternFill>
    </fill>
    <fill>
      <patternFill patternType="solid">
        <fgColor rgb="FFFFFD97"/>
        <bgColor indexed="64"/>
      </patternFill>
    </fill>
    <fill>
      <patternFill patternType="solid">
        <fgColor theme="9" tint="0.59999389629810485"/>
        <bgColor indexed="64"/>
      </patternFill>
    </fill>
    <fill>
      <patternFill patternType="solid">
        <fgColor rgb="FF62D8AB"/>
        <bgColor indexed="64"/>
      </patternFill>
    </fill>
    <fill>
      <patternFill patternType="solid">
        <fgColor rgb="FF5A3FA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D1"/>
        <bgColor indexed="64"/>
      </patternFill>
    </fill>
    <fill>
      <patternFill patternType="solid">
        <fgColor rgb="FFA3A3FF"/>
        <bgColor indexed="64"/>
      </patternFill>
    </fill>
    <fill>
      <patternFill patternType="solid">
        <fgColor theme="5" tint="0.39997558519241921"/>
        <bgColor indexed="64"/>
      </patternFill>
    </fill>
    <fill>
      <patternFill patternType="solid">
        <fgColor rgb="FF96C991"/>
        <bgColor indexed="64"/>
      </patternFill>
    </fill>
    <fill>
      <patternFill patternType="solid">
        <fgColor rgb="FF7994AF"/>
        <bgColor indexed="64"/>
      </patternFill>
    </fill>
    <fill>
      <patternFill patternType="solid">
        <fgColor rgb="FFD587D7"/>
        <bgColor indexed="64"/>
      </patternFill>
    </fill>
    <fill>
      <patternFill patternType="solid">
        <fgColor rgb="FFCAE1B5"/>
        <bgColor indexed="64"/>
      </patternFill>
    </fill>
    <fill>
      <patternFill patternType="solid">
        <fgColor rgb="FFCFBA6B"/>
        <bgColor indexed="64"/>
      </patternFill>
    </fill>
  </fills>
  <borders count="1">
    <border>
      <left/>
      <right/>
      <top/>
      <bottom/>
      <diagonal/>
    </border>
  </borders>
  <cellStyleXfs count="1">
    <xf numFmtId="0" fontId="0" fillId="0" borderId="0"/>
  </cellStyleXfs>
  <cellXfs count="22">
    <xf numFmtId="0" fontId="0" fillId="0" borderId="0" xfId="0"/>
    <xf numFmtId="49" fontId="0" fillId="0" borderId="0" xfId="0" applyNumberForma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0" fillId="0" borderId="0" xfId="0" applyAlignment="1">
      <alignment wrapText="1"/>
    </xf>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cellXfs>
  <cellStyles count="1">
    <cellStyle name="Normal" xfId="0" builtinId="0"/>
  </cellStyles>
  <dxfs count="58">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colors>
    <mruColors>
      <color rgb="FFCFBA6B"/>
      <color rgb="FFCAE1B5"/>
      <color rgb="FFD587D7"/>
      <color rgb="FF7994AF"/>
      <color rgb="FF96C991"/>
      <color rgb="FFA3A3FF"/>
      <color rgb="FFFF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DBE5-4F23-4A1F-A8D5-CDA5A11F185B}">
  <dimension ref="A1:AG996"/>
  <sheetViews>
    <sheetView tabSelected="1" topLeftCell="S552" zoomScale="57" zoomScaleNormal="40" workbookViewId="0">
      <selection activeCell="AA580" sqref="AA580"/>
    </sheetView>
  </sheetViews>
  <sheetFormatPr defaultRowHeight="14.5" x14ac:dyDescent="0.35"/>
  <cols>
    <col min="4" max="4" width="11.1796875" customWidth="1"/>
    <col min="5" max="5" width="14.36328125" customWidth="1"/>
    <col min="6" max="6" width="9.54296875" customWidth="1"/>
    <col min="27" max="27" width="45.6328125" customWidth="1"/>
    <col min="32" max="32" width="31.81640625" customWidth="1"/>
  </cols>
  <sheetData>
    <row r="1" spans="1:32" x14ac:dyDescent="0.35">
      <c r="C1" t="s">
        <v>0</v>
      </c>
      <c r="D1" s="1"/>
      <c r="I1" t="s">
        <v>1</v>
      </c>
      <c r="O1" t="s">
        <v>2</v>
      </c>
      <c r="U1" t="s">
        <v>3</v>
      </c>
    </row>
    <row r="2" spans="1:32" x14ac:dyDescent="0.35">
      <c r="A2" t="s">
        <v>4</v>
      </c>
      <c r="B2" t="s">
        <v>5</v>
      </c>
      <c r="C2" t="s">
        <v>6</v>
      </c>
      <c r="D2" t="s">
        <v>7</v>
      </c>
      <c r="E2" t="s">
        <v>8</v>
      </c>
      <c r="F2" t="s">
        <v>9</v>
      </c>
      <c r="G2" t="s">
        <v>10</v>
      </c>
      <c r="I2" t="s">
        <v>6</v>
      </c>
      <c r="J2" t="s">
        <v>7</v>
      </c>
      <c r="K2" t="s">
        <v>8</v>
      </c>
      <c r="L2" t="s">
        <v>9</v>
      </c>
      <c r="M2" t="s">
        <v>10</v>
      </c>
      <c r="O2" t="s">
        <v>6</v>
      </c>
      <c r="P2" t="s">
        <v>7</v>
      </c>
      <c r="Q2" t="s">
        <v>8</v>
      </c>
      <c r="R2" t="s">
        <v>9</v>
      </c>
      <c r="S2" t="s">
        <v>10</v>
      </c>
      <c r="U2" t="s">
        <v>6</v>
      </c>
      <c r="V2" t="s">
        <v>7</v>
      </c>
      <c r="W2" t="s">
        <v>8</v>
      </c>
      <c r="X2" t="s">
        <v>9</v>
      </c>
      <c r="Y2" t="s">
        <v>10</v>
      </c>
      <c r="AC2" t="s">
        <v>4</v>
      </c>
      <c r="AD2" t="s">
        <v>5</v>
      </c>
    </row>
    <row r="3" spans="1:32" x14ac:dyDescent="0.35">
      <c r="A3" s="11" t="s">
        <v>11</v>
      </c>
      <c r="B3" t="s">
        <v>12</v>
      </c>
      <c r="C3" s="2">
        <v>65.63</v>
      </c>
      <c r="E3">
        <f>C3*(D3/100)*AB9</f>
        <v>0</v>
      </c>
      <c r="G3">
        <f>C3*(F3/100)*AB9</f>
        <v>0</v>
      </c>
      <c r="I3" s="2">
        <v>65.63</v>
      </c>
      <c r="K3">
        <f>I3*(J3/100)*AB9</f>
        <v>0</v>
      </c>
      <c r="M3">
        <f>I3*(L3/100)*AB9</f>
        <v>0</v>
      </c>
      <c r="O3" s="2">
        <v>65.63</v>
      </c>
      <c r="Q3">
        <f>O3*(P3/100)*AB9</f>
        <v>0</v>
      </c>
      <c r="S3">
        <f>O3*(R3/100)*AB9</f>
        <v>0</v>
      </c>
      <c r="U3" s="2">
        <v>65.63</v>
      </c>
      <c r="W3">
        <f>U3*(V3/100)*AB9</f>
        <v>0</v>
      </c>
      <c r="Y3">
        <f>U3*(X3/100)*AB9</f>
        <v>0</v>
      </c>
      <c r="AC3" s="11" t="s">
        <v>11</v>
      </c>
      <c r="AD3" t="s">
        <v>12</v>
      </c>
    </row>
    <row r="4" spans="1:32" x14ac:dyDescent="0.35">
      <c r="A4" s="11"/>
      <c r="C4" s="3">
        <v>56.88</v>
      </c>
      <c r="E4">
        <f>C4*(D4/100)*AB9</f>
        <v>0</v>
      </c>
      <c r="G4">
        <f>C4*(F4/100)*AB9</f>
        <v>0</v>
      </c>
      <c r="I4" s="3">
        <v>56.88</v>
      </c>
      <c r="K4">
        <f>I4*(J4/100)*AB9</f>
        <v>0</v>
      </c>
      <c r="M4">
        <f>I4*(L4/100)*AB9</f>
        <v>0</v>
      </c>
      <c r="O4" s="3">
        <v>56.88</v>
      </c>
      <c r="Q4">
        <f>O4*(P4/100)*AB9</f>
        <v>0</v>
      </c>
      <c r="S4">
        <f>O4*(R4/100)*AB9</f>
        <v>0</v>
      </c>
      <c r="U4" s="3">
        <v>56.88</v>
      </c>
      <c r="W4">
        <f>U4*(V4/100)*AB9</f>
        <v>0</v>
      </c>
      <c r="Y4">
        <f>U4*(X4/100)*AB9</f>
        <v>0</v>
      </c>
      <c r="AC4" s="11"/>
    </row>
    <row r="5" spans="1:32" x14ac:dyDescent="0.35">
      <c r="A5" s="11"/>
      <c r="C5" s="4">
        <v>48.13</v>
      </c>
      <c r="E5">
        <f>C5*(D5/100)*AB9</f>
        <v>0</v>
      </c>
      <c r="F5">
        <v>5.5</v>
      </c>
      <c r="G5">
        <f>C5*(F5/100)*AB9</f>
        <v>109.64125930232559</v>
      </c>
      <c r="I5" s="4">
        <v>48.13</v>
      </c>
      <c r="K5">
        <f>I5*(J5/100)*AB9</f>
        <v>0</v>
      </c>
      <c r="M5">
        <f>I5*(L5/100)*AB9</f>
        <v>0</v>
      </c>
      <c r="O5" s="4">
        <v>48.13</v>
      </c>
      <c r="Q5">
        <f>O5*(P5/100)*AB9</f>
        <v>0</v>
      </c>
      <c r="R5">
        <v>5.5</v>
      </c>
      <c r="S5">
        <f>O5*(R5/100)*AB9</f>
        <v>109.64125930232559</v>
      </c>
      <c r="U5" s="4">
        <v>48.13</v>
      </c>
      <c r="W5">
        <f>U5*(V5/100)*AB9</f>
        <v>0</v>
      </c>
      <c r="Y5">
        <f>U5*(X5/100)*AB9</f>
        <v>0</v>
      </c>
      <c r="AA5" t="s">
        <v>15</v>
      </c>
      <c r="AB5">
        <f xml:space="preserve"> (E11+K11+Q11+W11)</f>
        <v>1645.022720930232</v>
      </c>
      <c r="AC5" s="11"/>
    </row>
    <row r="6" spans="1:32" x14ac:dyDescent="0.35">
      <c r="A6" s="11"/>
      <c r="C6" s="5">
        <v>39.380000000000003</v>
      </c>
      <c r="E6">
        <f>C6*(D6/100)*AB9</f>
        <v>0</v>
      </c>
      <c r="F6">
        <v>5.5</v>
      </c>
      <c r="G6">
        <f>C6*(F6/100)*AB9</f>
        <v>89.708555813953495</v>
      </c>
      <c r="I6" s="5">
        <v>39.380000000000003</v>
      </c>
      <c r="K6">
        <f>I6*(J6/100)*AB9</f>
        <v>0</v>
      </c>
      <c r="M6">
        <f>I6*(L6/100)*AB9</f>
        <v>0</v>
      </c>
      <c r="O6" s="5">
        <v>39.380000000000003</v>
      </c>
      <c r="Q6">
        <f>O6*(P6/100)*AB9</f>
        <v>0</v>
      </c>
      <c r="R6">
        <v>15</v>
      </c>
      <c r="S6">
        <f>O6*(R6/100)*AB9</f>
        <v>244.6596976744186</v>
      </c>
      <c r="U6" s="5">
        <v>39.380000000000003</v>
      </c>
      <c r="W6">
        <f>U6*(V6/100)*AB9</f>
        <v>0</v>
      </c>
      <c r="Y6">
        <f>U6*(X6/100)*AB9</f>
        <v>0</v>
      </c>
      <c r="AA6" t="s">
        <v>16</v>
      </c>
      <c r="AB6">
        <f>G11+M11+S11+Y11</f>
        <v>2124.070302325581</v>
      </c>
      <c r="AC6" s="11"/>
      <c r="AF6">
        <f>SUM(AG183,AG79,AG266,AG346,AG431,AG575,AG627)</f>
        <v>86096.861896511633</v>
      </c>
    </row>
    <row r="7" spans="1:32" x14ac:dyDescent="0.35">
      <c r="A7" s="11"/>
      <c r="C7" s="6">
        <v>30.63</v>
      </c>
      <c r="E7">
        <f>C7*(D7/100)*AB9</f>
        <v>0</v>
      </c>
      <c r="F7">
        <v>5.5</v>
      </c>
      <c r="G7">
        <f>C7*(F7/100)*AB9</f>
        <v>69.775852325581383</v>
      </c>
      <c r="I7" s="6">
        <v>30.63</v>
      </c>
      <c r="K7">
        <f>I7*(J7/100)*AB9</f>
        <v>0</v>
      </c>
      <c r="M7">
        <f>I7*(L7/100)*AB9</f>
        <v>0</v>
      </c>
      <c r="O7" s="6">
        <v>30.63</v>
      </c>
      <c r="Q7">
        <f>O7*(P7/100)*AB9</f>
        <v>0</v>
      </c>
      <c r="R7">
        <v>25</v>
      </c>
      <c r="S7">
        <f>O7*(R7/100)*AB9</f>
        <v>317.16296511627905</v>
      </c>
      <c r="U7" s="6">
        <v>30.63</v>
      </c>
      <c r="W7">
        <f>U7*(V7/100)*AB9</f>
        <v>0</v>
      </c>
      <c r="Y7">
        <f>U7*(X7/100)*AB9</f>
        <v>0</v>
      </c>
      <c r="AA7" t="s">
        <v>17</v>
      </c>
      <c r="AB7">
        <f xml:space="preserve"> AB6-AB5</f>
        <v>479.04758139534897</v>
      </c>
      <c r="AC7" s="11"/>
    </row>
    <row r="8" spans="1:32" x14ac:dyDescent="0.35">
      <c r="A8" s="11"/>
      <c r="C8" s="7">
        <v>21.88</v>
      </c>
      <c r="D8">
        <v>5.5</v>
      </c>
      <c r="E8">
        <f>C8*(D8/100)*AB9</f>
        <v>49.843148837209299</v>
      </c>
      <c r="F8">
        <v>45</v>
      </c>
      <c r="G8">
        <f>C8*(F8/100)*AB9</f>
        <v>407.80758139534879</v>
      </c>
      <c r="I8" s="7">
        <v>21.88</v>
      </c>
      <c r="J8">
        <v>5.5</v>
      </c>
      <c r="K8">
        <f>I8*(J8/100)*AB9</f>
        <v>49.843148837209299</v>
      </c>
      <c r="L8">
        <v>15</v>
      </c>
      <c r="M8">
        <f>I8*(L8/100)*AB9</f>
        <v>135.93586046511626</v>
      </c>
      <c r="O8" s="7">
        <v>21.88</v>
      </c>
      <c r="P8">
        <v>25</v>
      </c>
      <c r="Q8">
        <f>O8*(P8/100)*AB9</f>
        <v>226.55976744186043</v>
      </c>
      <c r="R8">
        <v>25</v>
      </c>
      <c r="S8">
        <f>O8*(R8/100)*AB9</f>
        <v>226.55976744186043</v>
      </c>
      <c r="U8" s="7">
        <v>21.88</v>
      </c>
      <c r="W8">
        <f>U8*(V8/100)*AB9</f>
        <v>0</v>
      </c>
      <c r="Y8">
        <f>U8*(X8/100)*AB9</f>
        <v>0</v>
      </c>
      <c r="AA8" t="s">
        <v>18</v>
      </c>
      <c r="AB8">
        <v>3562</v>
      </c>
      <c r="AC8" s="11"/>
    </row>
    <row r="9" spans="1:32" x14ac:dyDescent="0.35">
      <c r="A9" s="11"/>
      <c r="C9" s="8">
        <v>13.13</v>
      </c>
      <c r="D9">
        <v>85</v>
      </c>
      <c r="E9">
        <f>C9*(D9/100)*AB9</f>
        <v>462.25233720930231</v>
      </c>
      <c r="F9">
        <v>5.5</v>
      </c>
      <c r="G9">
        <f>C9*(F9/100)*AB9</f>
        <v>29.910445348837211</v>
      </c>
      <c r="I9" s="8">
        <v>13.13</v>
      </c>
      <c r="J9">
        <v>95</v>
      </c>
      <c r="K9">
        <f>I9*(J9/100)*AB9</f>
        <v>516.63496511627898</v>
      </c>
      <c r="L9">
        <v>45</v>
      </c>
      <c r="M9">
        <f>I9*(L9/100)*AB9</f>
        <v>244.72182558139534</v>
      </c>
      <c r="O9" s="8">
        <v>13.13</v>
      </c>
      <c r="P9">
        <v>55</v>
      </c>
      <c r="Q9">
        <f>O9*(P9/100)*AB9</f>
        <v>299.10445348837209</v>
      </c>
      <c r="R9">
        <v>5.5</v>
      </c>
      <c r="S9">
        <f>O9*(R9/100)*AB9</f>
        <v>29.910445348837211</v>
      </c>
      <c r="U9" s="8">
        <v>13.13</v>
      </c>
      <c r="W9">
        <f>U9*(V9/100)*AB9</f>
        <v>0</v>
      </c>
      <c r="X9">
        <v>5.5</v>
      </c>
      <c r="Y9">
        <f>U9*(X9/100)*AB9</f>
        <v>29.910445348837211</v>
      </c>
      <c r="AA9" t="s">
        <v>13</v>
      </c>
      <c r="AB9">
        <f>AB8/86</f>
        <v>41.418604651162788</v>
      </c>
      <c r="AC9" s="11"/>
    </row>
    <row r="10" spans="1:32" x14ac:dyDescent="0.35">
      <c r="A10" s="11"/>
      <c r="C10" s="9">
        <v>4.58</v>
      </c>
      <c r="D10">
        <v>5.5</v>
      </c>
      <c r="E10">
        <f>C10*(D10/100)*AB9</f>
        <v>10.433346511627906</v>
      </c>
      <c r="F10">
        <v>5.5</v>
      </c>
      <c r="G10">
        <f>C10*(F10/100)*AB9</f>
        <v>10.433346511627906</v>
      </c>
      <c r="I10" s="9">
        <v>4.58</v>
      </c>
      <c r="J10">
        <v>5.5</v>
      </c>
      <c r="K10">
        <f>I10*(J10/100)*AB9</f>
        <v>10.433346511627906</v>
      </c>
      <c r="L10">
        <v>25</v>
      </c>
      <c r="M10">
        <f>I10*(L10/100)*AB9</f>
        <v>47.424302325581394</v>
      </c>
      <c r="O10" s="9">
        <v>4.58</v>
      </c>
      <c r="P10">
        <v>5</v>
      </c>
      <c r="Q10">
        <f>O10*(P10/100)*AB9</f>
        <v>9.4848604651162791</v>
      </c>
      <c r="R10">
        <v>5.5</v>
      </c>
      <c r="S10">
        <f>O10*(R10/100)*AB9</f>
        <v>10.433346511627906</v>
      </c>
      <c r="U10" s="9">
        <v>4.58</v>
      </c>
      <c r="V10">
        <v>5.5</v>
      </c>
      <c r="W10">
        <f>U10*(V10/100)*AB9</f>
        <v>10.433346511627906</v>
      </c>
      <c r="X10">
        <v>5.5</v>
      </c>
      <c r="Y10">
        <f>U10*(X10/100)*AB9</f>
        <v>10.433346511627906</v>
      </c>
      <c r="AC10" s="11"/>
    </row>
    <row r="11" spans="1:32" ht="43.5" x14ac:dyDescent="0.35">
      <c r="A11" s="11"/>
      <c r="C11" t="s">
        <v>14</v>
      </c>
      <c r="D11" s="1"/>
      <c r="E11">
        <f>SUM(E3:E10)</f>
        <v>522.52883255813947</v>
      </c>
      <c r="G11">
        <f>SUM(G3:G10)</f>
        <v>717.27704069767435</v>
      </c>
      <c r="I11" t="s">
        <v>14</v>
      </c>
      <c r="J11" s="1"/>
      <c r="K11">
        <f>SUM(K3:K10)</f>
        <v>576.91146046511608</v>
      </c>
      <c r="M11">
        <f>SUM(M3:M10)</f>
        <v>428.08198837209295</v>
      </c>
      <c r="O11" t="s">
        <v>14</v>
      </c>
      <c r="P11" s="1"/>
      <c r="Q11">
        <f>SUM(Q3:Q10)</f>
        <v>535.14908139534884</v>
      </c>
      <c r="S11">
        <f>SUM(S3:S10)</f>
        <v>938.36748139534882</v>
      </c>
      <c r="U11" t="s">
        <v>14</v>
      </c>
      <c r="V11" s="1"/>
      <c r="W11">
        <f>SUM(W3:W10)</f>
        <v>10.433346511627906</v>
      </c>
      <c r="Y11">
        <f>SUM(Y3:Y10)</f>
        <v>40.343791860465117</v>
      </c>
      <c r="AA11" s="10" t="s">
        <v>22</v>
      </c>
      <c r="AB11">
        <f xml:space="preserve"> (AB7/(AB8-AB5))*100</f>
        <v>24.989737052481473</v>
      </c>
      <c r="AC11" s="11"/>
    </row>
    <row r="12" spans="1:32" x14ac:dyDescent="0.35">
      <c r="A12" s="11"/>
      <c r="D12" s="1"/>
      <c r="J12" s="1"/>
      <c r="P12" s="1"/>
      <c r="V12" s="1"/>
      <c r="AA12" t="s">
        <v>21</v>
      </c>
      <c r="AB12">
        <f xml:space="preserve"> (AB7/AB8)*100</f>
        <v>13.448837209302331</v>
      </c>
      <c r="AC12" s="11"/>
    </row>
    <row r="13" spans="1:32" x14ac:dyDescent="0.35">
      <c r="A13" s="11"/>
      <c r="C13" t="s">
        <v>0</v>
      </c>
      <c r="D13" s="1"/>
      <c r="I13" t="s">
        <v>1</v>
      </c>
      <c r="O13" t="s">
        <v>2</v>
      </c>
      <c r="U13" t="s">
        <v>3</v>
      </c>
      <c r="AC13" s="11"/>
    </row>
    <row r="14" spans="1:32" x14ac:dyDescent="0.35">
      <c r="A14" s="11" t="s">
        <v>4</v>
      </c>
      <c r="B14" t="s">
        <v>5</v>
      </c>
      <c r="C14" t="s">
        <v>6</v>
      </c>
      <c r="D14" t="s">
        <v>7</v>
      </c>
      <c r="E14" t="s">
        <v>8</v>
      </c>
      <c r="F14" t="s">
        <v>9</v>
      </c>
      <c r="G14" t="s">
        <v>10</v>
      </c>
      <c r="I14" t="s">
        <v>6</v>
      </c>
      <c r="J14" t="s">
        <v>7</v>
      </c>
      <c r="K14" t="s">
        <v>8</v>
      </c>
      <c r="L14" t="s">
        <v>9</v>
      </c>
      <c r="M14" t="s">
        <v>10</v>
      </c>
      <c r="O14" t="s">
        <v>6</v>
      </c>
      <c r="P14" t="s">
        <v>7</v>
      </c>
      <c r="Q14" t="s">
        <v>8</v>
      </c>
      <c r="R14" t="s">
        <v>9</v>
      </c>
      <c r="S14" t="s">
        <v>10</v>
      </c>
      <c r="U14" t="s">
        <v>6</v>
      </c>
      <c r="V14" t="s">
        <v>7</v>
      </c>
      <c r="W14" t="s">
        <v>8</v>
      </c>
      <c r="X14" t="s">
        <v>9</v>
      </c>
      <c r="Y14" t="s">
        <v>10</v>
      </c>
      <c r="AC14" s="11" t="s">
        <v>4</v>
      </c>
      <c r="AD14" t="s">
        <v>5</v>
      </c>
    </row>
    <row r="15" spans="1:32" x14ac:dyDescent="0.35">
      <c r="A15" s="11" t="s">
        <v>11</v>
      </c>
      <c r="B15" t="s">
        <v>19</v>
      </c>
      <c r="C15" s="2">
        <v>65.63</v>
      </c>
      <c r="E15">
        <f>C15*(D15/100)*AB21</f>
        <v>0</v>
      </c>
      <c r="G15">
        <f>C15*(F15/100)*AB21</f>
        <v>0</v>
      </c>
      <c r="I15" s="2">
        <v>65.63</v>
      </c>
      <c r="K15">
        <f>I15*(J15/100)*AB21</f>
        <v>0</v>
      </c>
      <c r="M15">
        <f>I15*(L15/100)*AB21</f>
        <v>0</v>
      </c>
      <c r="O15" s="2">
        <v>65.63</v>
      </c>
      <c r="Q15">
        <f>O15*(P15/100)*AB21</f>
        <v>0</v>
      </c>
      <c r="S15">
        <f>O15*(R15/100)*AB21</f>
        <v>0</v>
      </c>
      <c r="U15" s="2">
        <v>65.63</v>
      </c>
      <c r="W15">
        <f>U15*(V15/100)*AB21</f>
        <v>0</v>
      </c>
      <c r="Y15">
        <f>U15*(X15/100)*AB21</f>
        <v>0</v>
      </c>
      <c r="AC15" s="11" t="s">
        <v>11</v>
      </c>
      <c r="AD15" t="s">
        <v>19</v>
      </c>
    </row>
    <row r="16" spans="1:32" x14ac:dyDescent="0.35">
      <c r="A16" s="11"/>
      <c r="C16" s="3">
        <v>56.88</v>
      </c>
      <c r="E16">
        <f>C16*(D16/100)*AB21</f>
        <v>0</v>
      </c>
      <c r="G16">
        <f>C16*(F16/100)*AB21</f>
        <v>0</v>
      </c>
      <c r="I16" s="3">
        <v>56.88</v>
      </c>
      <c r="K16">
        <f>I16*(J16/100)*AB21</f>
        <v>0</v>
      </c>
      <c r="M16">
        <f>I16*(L16/100)*AB21</f>
        <v>0</v>
      </c>
      <c r="O16" s="3">
        <v>56.88</v>
      </c>
      <c r="Q16">
        <f>O16*(P16/100)*AB21</f>
        <v>0</v>
      </c>
      <c r="S16">
        <f>O16*(R16/100)*AB21</f>
        <v>0</v>
      </c>
      <c r="U16" s="3">
        <v>56.88</v>
      </c>
      <c r="W16">
        <f>U16*(V16/100)*AB21</f>
        <v>0</v>
      </c>
      <c r="Y16">
        <f>U16*(X16/100)*AB21</f>
        <v>0</v>
      </c>
      <c r="AC16" s="11"/>
    </row>
    <row r="17" spans="1:30" x14ac:dyDescent="0.35">
      <c r="A17" s="11"/>
      <c r="C17" s="4">
        <v>48.13</v>
      </c>
      <c r="E17">
        <f>C17*(D17/100)*AB21</f>
        <v>0</v>
      </c>
      <c r="F17">
        <v>15</v>
      </c>
      <c r="G17">
        <f>C17*(F17/100)*AB21</f>
        <v>563.20494767441858</v>
      </c>
      <c r="I17" s="4">
        <v>48.13</v>
      </c>
      <c r="K17">
        <f>I17*(J17/100)*AB21</f>
        <v>0</v>
      </c>
      <c r="M17">
        <f>I17*(L17/100)*AB21</f>
        <v>0</v>
      </c>
      <c r="O17" s="4">
        <v>48.13</v>
      </c>
      <c r="Q17">
        <f>O17*(P17/100)*AB21</f>
        <v>0</v>
      </c>
      <c r="R17">
        <v>15</v>
      </c>
      <c r="S17">
        <f>O17*(R17/100)*AB21</f>
        <v>563.20494767441858</v>
      </c>
      <c r="U17" s="4">
        <v>48.13</v>
      </c>
      <c r="W17">
        <f>U17*(V17/100)*AB21</f>
        <v>0</v>
      </c>
      <c r="X17">
        <v>5.5</v>
      </c>
      <c r="Y17">
        <f>U17*(X17/100)*AB21</f>
        <v>206.5084808139535</v>
      </c>
      <c r="AA17" t="s">
        <v>15</v>
      </c>
      <c r="AB17">
        <f xml:space="preserve"> (E23+K23+Q23+W23)</f>
        <v>3094.456039534884</v>
      </c>
      <c r="AC17" s="11"/>
    </row>
    <row r="18" spans="1:30" x14ac:dyDescent="0.35">
      <c r="A18" s="11"/>
      <c r="C18" s="5">
        <v>39.380000000000003</v>
      </c>
      <c r="E18">
        <f>C18*(D18/100)*AB21</f>
        <v>0</v>
      </c>
      <c r="F18">
        <v>25</v>
      </c>
      <c r="G18">
        <f>C18*(F18/100)*AB21</f>
        <v>768.02447674418602</v>
      </c>
      <c r="I18" s="5">
        <v>39.380000000000003</v>
      </c>
      <c r="K18">
        <f>I18*(J18/100)*AB21</f>
        <v>0</v>
      </c>
      <c r="M18">
        <f>I18*(L18/100)*AB21</f>
        <v>0</v>
      </c>
      <c r="O18" s="5">
        <v>39.380000000000003</v>
      </c>
      <c r="Q18">
        <f>O18*(P18/100)*AB21</f>
        <v>0</v>
      </c>
      <c r="R18">
        <v>25</v>
      </c>
      <c r="S18">
        <f>O18*(R18/100)*AB21</f>
        <v>768.02447674418602</v>
      </c>
      <c r="U18" s="5">
        <v>39.380000000000003</v>
      </c>
      <c r="W18">
        <f>U18*(V18/100)*AB21</f>
        <v>0</v>
      </c>
      <c r="Y18">
        <f>U18*(X18/100)*AB21</f>
        <v>0</v>
      </c>
      <c r="AA18" t="s">
        <v>16</v>
      </c>
      <c r="AB18">
        <f>G23+M23+S23+Y23</f>
        <v>5862.4997261627914</v>
      </c>
      <c r="AC18" s="11"/>
    </row>
    <row r="19" spans="1:30" x14ac:dyDescent="0.35">
      <c r="A19" s="11"/>
      <c r="C19" s="6">
        <v>30.63</v>
      </c>
      <c r="E19">
        <f>C19*(D19/100)*AB21</f>
        <v>0</v>
      </c>
      <c r="F19">
        <v>35</v>
      </c>
      <c r="G19">
        <f>C19*(F19/100)*AB21</f>
        <v>836.32365697674413</v>
      </c>
      <c r="I19" s="6">
        <v>30.63</v>
      </c>
      <c r="K19">
        <f>I19*(J19/100)*AB21</f>
        <v>0</v>
      </c>
      <c r="M19">
        <f>I19*(L19/100)*AB21</f>
        <v>0</v>
      </c>
      <c r="O19" s="6">
        <v>30.63</v>
      </c>
      <c r="Q19">
        <f>O19*(P19/100)*AB21</f>
        <v>0</v>
      </c>
      <c r="R19">
        <v>35</v>
      </c>
      <c r="S19">
        <f>O19*(R19/100)*AB21</f>
        <v>836.32365697674413</v>
      </c>
      <c r="U19" s="6">
        <v>30.63</v>
      </c>
      <c r="W19">
        <f>U19*(V19/100)*AB21</f>
        <v>0</v>
      </c>
      <c r="X19">
        <v>5.5</v>
      </c>
      <c r="Y19">
        <f>U19*(X19/100)*AB21</f>
        <v>131.42228895348836</v>
      </c>
      <c r="AA19" t="s">
        <v>17</v>
      </c>
      <c r="AB19">
        <f xml:space="preserve"> AB18-AB17</f>
        <v>2768.0436866279074</v>
      </c>
      <c r="AC19" s="11"/>
    </row>
    <row r="20" spans="1:30" x14ac:dyDescent="0.35">
      <c r="A20" s="11"/>
      <c r="C20" s="7">
        <v>21.88</v>
      </c>
      <c r="D20">
        <v>45</v>
      </c>
      <c r="E20">
        <f>C20*(D20/100)*AB21</f>
        <v>768.10248837209303</v>
      </c>
      <c r="F20">
        <v>5.5</v>
      </c>
      <c r="G20">
        <f>C20*(F20/100)*AB21</f>
        <v>93.879193023255809</v>
      </c>
      <c r="I20" s="7">
        <v>21.88</v>
      </c>
      <c r="J20">
        <v>5.5</v>
      </c>
      <c r="K20">
        <f>I20*(J20/100)*AB21</f>
        <v>93.879193023255809</v>
      </c>
      <c r="L20">
        <v>5.5</v>
      </c>
      <c r="M20">
        <f>I20*(L20/100)*AB21</f>
        <v>93.879193023255809</v>
      </c>
      <c r="O20" s="7">
        <v>21.88</v>
      </c>
      <c r="P20">
        <v>45</v>
      </c>
      <c r="Q20">
        <f>O20*(P20/100)*AB21</f>
        <v>768.10248837209303</v>
      </c>
      <c r="R20">
        <v>5.5</v>
      </c>
      <c r="S20">
        <f>O20*(R20/100)*AB21</f>
        <v>93.879193023255809</v>
      </c>
      <c r="U20" s="7">
        <v>21.88</v>
      </c>
      <c r="W20">
        <f>U20*(V20/100)*AB21</f>
        <v>0</v>
      </c>
      <c r="X20">
        <v>5.5</v>
      </c>
      <c r="Y20">
        <f>U20*(X20/100)*AB21</f>
        <v>93.879193023255809</v>
      </c>
      <c r="AA20" t="s">
        <v>18</v>
      </c>
      <c r="AB20">
        <v>6709</v>
      </c>
      <c r="AC20" s="11"/>
    </row>
    <row r="21" spans="1:30" x14ac:dyDescent="0.35">
      <c r="A21" s="11"/>
      <c r="C21" s="8">
        <v>13.13</v>
      </c>
      <c r="D21">
        <v>45</v>
      </c>
      <c r="E21">
        <f>C21*(D21/100)*AB21</f>
        <v>460.93170348837208</v>
      </c>
      <c r="F21">
        <v>5.5</v>
      </c>
      <c r="G21">
        <f>C21*(F21/100)*AB21</f>
        <v>56.336097093023263</v>
      </c>
      <c r="I21" s="8">
        <v>13.13</v>
      </c>
      <c r="J21">
        <v>35</v>
      </c>
      <c r="K21">
        <f>I21*(J21/100)*AB21</f>
        <v>358.50243604651166</v>
      </c>
      <c r="L21">
        <v>45</v>
      </c>
      <c r="M21">
        <f>I21*(L21/100)*AB21</f>
        <v>460.93170348837208</v>
      </c>
      <c r="O21" s="8">
        <v>13.13</v>
      </c>
      <c r="P21">
        <v>45</v>
      </c>
      <c r="Q21">
        <f>O21*(P21/100)*AB21</f>
        <v>460.93170348837208</v>
      </c>
      <c r="R21">
        <v>5.5</v>
      </c>
      <c r="S21">
        <f>O21*(R21/100)*AB21</f>
        <v>56.336097093023263</v>
      </c>
      <c r="U21" s="8">
        <v>13.13</v>
      </c>
      <c r="W21">
        <f>U21*(V21/100)*AB21</f>
        <v>0</v>
      </c>
      <c r="X21">
        <v>5.5</v>
      </c>
      <c r="Y21">
        <f>U21*(X21/100)*AB21</f>
        <v>56.336097093023263</v>
      </c>
      <c r="AA21" t="s">
        <v>13</v>
      </c>
      <c r="AB21">
        <f>AB20/86</f>
        <v>78.011627906976742</v>
      </c>
      <c r="AC21" s="11"/>
    </row>
    <row r="22" spans="1:30" x14ac:dyDescent="0.35">
      <c r="A22" s="11"/>
      <c r="C22" s="9">
        <v>4.58</v>
      </c>
      <c r="D22">
        <v>5.5</v>
      </c>
      <c r="E22">
        <f>C22*(D22/100)*AB21</f>
        <v>19.651129069767443</v>
      </c>
      <c r="F22">
        <v>5.5</v>
      </c>
      <c r="G22">
        <f>C22*(F22/100)*AB21</f>
        <v>19.651129069767443</v>
      </c>
      <c r="I22" s="9">
        <v>4.58</v>
      </c>
      <c r="J22">
        <v>35</v>
      </c>
      <c r="K22">
        <f>I22*(J22/100)*AB21</f>
        <v>125.05263953488371</v>
      </c>
      <c r="L22">
        <v>35</v>
      </c>
      <c r="M22">
        <f>I22*(L22/100)*AB21</f>
        <v>125.05263953488371</v>
      </c>
      <c r="O22" s="9">
        <v>4.58</v>
      </c>
      <c r="P22">
        <v>5.5</v>
      </c>
      <c r="Q22">
        <f>O22*(P22/100)*AB21</f>
        <v>19.651129069767443</v>
      </c>
      <c r="R22">
        <v>5.5</v>
      </c>
      <c r="S22">
        <f>O22*(R22/100)*AB21</f>
        <v>19.651129069767443</v>
      </c>
      <c r="U22" s="9">
        <v>4.58</v>
      </c>
      <c r="V22">
        <v>5.5</v>
      </c>
      <c r="W22">
        <f>U22*(V22/100)*AB21</f>
        <v>19.651129069767443</v>
      </c>
      <c r="X22">
        <v>5.5</v>
      </c>
      <c r="Y22">
        <f>U22*(X22/100)*AB21</f>
        <v>19.651129069767443</v>
      </c>
      <c r="AC22" s="11"/>
    </row>
    <row r="23" spans="1:30" ht="43.5" x14ac:dyDescent="0.35">
      <c r="A23" s="11"/>
      <c r="C23" t="s">
        <v>14</v>
      </c>
      <c r="D23" s="1"/>
      <c r="E23">
        <f>SUM(E15:E22)</f>
        <v>1248.6853209302326</v>
      </c>
      <c r="G23">
        <f>SUM(G15:G22)</f>
        <v>2337.4195005813958</v>
      </c>
      <c r="I23" t="s">
        <v>14</v>
      </c>
      <c r="J23" s="1"/>
      <c r="K23">
        <f>SUM(K15:K22)</f>
        <v>577.43426860465115</v>
      </c>
      <c r="M23">
        <f>SUM(M15:M22)</f>
        <v>679.86353604651163</v>
      </c>
      <c r="O23" t="s">
        <v>14</v>
      </c>
      <c r="P23" s="1"/>
      <c r="Q23">
        <f>SUM(Q15:Q22)</f>
        <v>1248.6853209302326</v>
      </c>
      <c r="S23">
        <f>SUM(S15:S22)</f>
        <v>2337.4195005813958</v>
      </c>
      <c r="U23" t="s">
        <v>14</v>
      </c>
      <c r="V23" s="1"/>
      <c r="W23">
        <f>SUM(W15:W22)</f>
        <v>19.651129069767443</v>
      </c>
      <c r="Y23">
        <f>SUM(Y15:Y22)</f>
        <v>507.79718895348839</v>
      </c>
      <c r="AA23" s="10" t="s">
        <v>22</v>
      </c>
      <c r="AB23">
        <f xml:space="preserve"> (AB19/(AB20-AB17))*100</f>
        <v>76.580717150047278</v>
      </c>
      <c r="AC23" s="11"/>
    </row>
    <row r="24" spans="1:30" x14ac:dyDescent="0.35">
      <c r="A24" s="11"/>
      <c r="D24" s="1"/>
      <c r="AA24" t="s">
        <v>21</v>
      </c>
      <c r="AB24">
        <f xml:space="preserve"> (AB19/AB20)*100</f>
        <v>41.258662790697684</v>
      </c>
      <c r="AC24" s="11"/>
    </row>
    <row r="25" spans="1:30" x14ac:dyDescent="0.35">
      <c r="A25" s="11"/>
      <c r="C25" t="s">
        <v>0</v>
      </c>
      <c r="D25" s="1"/>
      <c r="I25" t="s">
        <v>1</v>
      </c>
      <c r="O25" t="s">
        <v>2</v>
      </c>
      <c r="U25" t="s">
        <v>3</v>
      </c>
      <c r="AC25" s="11"/>
    </row>
    <row r="26" spans="1:30" x14ac:dyDescent="0.35">
      <c r="A26" s="11" t="s">
        <v>4</v>
      </c>
      <c r="B26" t="s">
        <v>5</v>
      </c>
      <c r="C26" t="s">
        <v>6</v>
      </c>
      <c r="D26" t="s">
        <v>7</v>
      </c>
      <c r="E26" t="s">
        <v>8</v>
      </c>
      <c r="F26" t="s">
        <v>9</v>
      </c>
      <c r="G26" t="s">
        <v>10</v>
      </c>
      <c r="I26" t="s">
        <v>6</v>
      </c>
      <c r="J26" t="s">
        <v>7</v>
      </c>
      <c r="K26" t="s">
        <v>8</v>
      </c>
      <c r="L26" t="s">
        <v>9</v>
      </c>
      <c r="M26" t="s">
        <v>10</v>
      </c>
      <c r="O26" t="s">
        <v>6</v>
      </c>
      <c r="P26" t="s">
        <v>7</v>
      </c>
      <c r="Q26" t="s">
        <v>8</v>
      </c>
      <c r="R26" t="s">
        <v>9</v>
      </c>
      <c r="S26" t="s">
        <v>10</v>
      </c>
      <c r="U26" t="s">
        <v>6</v>
      </c>
      <c r="V26" t="s">
        <v>7</v>
      </c>
      <c r="W26" t="s">
        <v>8</v>
      </c>
      <c r="X26" t="s">
        <v>9</v>
      </c>
      <c r="Y26" t="s">
        <v>10</v>
      </c>
      <c r="AC26" s="11" t="s">
        <v>4</v>
      </c>
      <c r="AD26" t="s">
        <v>5</v>
      </c>
    </row>
    <row r="27" spans="1:30" x14ac:dyDescent="0.35">
      <c r="A27" s="11" t="s">
        <v>11</v>
      </c>
      <c r="B27" t="s">
        <v>20</v>
      </c>
      <c r="C27" s="2">
        <v>65.63</v>
      </c>
      <c r="E27">
        <f>C27*(D27/100)*AB33</f>
        <v>0</v>
      </c>
      <c r="G27">
        <f>C27*(F27/100)*AB33</f>
        <v>0</v>
      </c>
      <c r="I27" s="2">
        <v>65.63</v>
      </c>
      <c r="K27">
        <f>I27*(J27/100)*AB33</f>
        <v>0</v>
      </c>
      <c r="M27">
        <f>I27*(L27/100)*AB33</f>
        <v>0</v>
      </c>
      <c r="O27" s="2">
        <v>65.63</v>
      </c>
      <c r="Q27">
        <f>O27*(P27/100)*AB33</f>
        <v>0</v>
      </c>
      <c r="S27">
        <f>O27*(R27/100)*AB33</f>
        <v>0</v>
      </c>
      <c r="U27" s="2">
        <v>65.63</v>
      </c>
      <c r="W27">
        <f>U27*(V27/100)*AB33</f>
        <v>0</v>
      </c>
      <c r="Y27">
        <f>U27*(X27/100)*AB33</f>
        <v>0</v>
      </c>
      <c r="AC27" s="11" t="s">
        <v>11</v>
      </c>
      <c r="AD27" t="s">
        <v>20</v>
      </c>
    </row>
    <row r="28" spans="1:30" x14ac:dyDescent="0.35">
      <c r="A28" s="11"/>
      <c r="C28" s="3">
        <v>56.88</v>
      </c>
      <c r="E28">
        <f>C28*(D28/100)*AB33</f>
        <v>0</v>
      </c>
      <c r="G28">
        <f>C28*(F28/100)*AB33</f>
        <v>0</v>
      </c>
      <c r="I28" s="3">
        <v>56.88</v>
      </c>
      <c r="K28">
        <f>I28*(J28/100)*AB33</f>
        <v>0</v>
      </c>
      <c r="M28">
        <f>I28*(L28/100)*AB33</f>
        <v>0</v>
      </c>
      <c r="O28" s="3">
        <v>56.88</v>
      </c>
      <c r="Q28">
        <f>O28*(P28/100)*AB33</f>
        <v>0</v>
      </c>
      <c r="S28">
        <f>O28*(R28/100)*AB33</f>
        <v>0</v>
      </c>
      <c r="U28" s="3">
        <v>56.88</v>
      </c>
      <c r="W28">
        <f>U28*(V28/100)*AB33</f>
        <v>0</v>
      </c>
      <c r="Y28">
        <f>U28*(X28/100)*AB33</f>
        <v>0</v>
      </c>
      <c r="AC28" s="11"/>
    </row>
    <row r="29" spans="1:30" x14ac:dyDescent="0.35">
      <c r="A29" s="11"/>
      <c r="C29" s="4">
        <v>48.13</v>
      </c>
      <c r="E29">
        <f>C29*(D29/100)*AB33</f>
        <v>0</v>
      </c>
      <c r="F29">
        <v>5.5</v>
      </c>
      <c r="G29">
        <f>C29*(F29/100)*AB33</f>
        <v>131.95734941860468</v>
      </c>
      <c r="I29" s="4">
        <v>48.13</v>
      </c>
      <c r="K29">
        <f>I29*(J29/100)*AB33</f>
        <v>0</v>
      </c>
      <c r="M29">
        <f>I29*(L29/100)*AB33</f>
        <v>0</v>
      </c>
      <c r="O29" s="4">
        <v>48.13</v>
      </c>
      <c r="Q29">
        <f>O29*(P29/100)*AB33</f>
        <v>0</v>
      </c>
      <c r="R29">
        <v>5.5</v>
      </c>
      <c r="S29">
        <f>O29*(R29/100)*AB33</f>
        <v>131.95734941860468</v>
      </c>
      <c r="U29" s="4">
        <v>48.13</v>
      </c>
      <c r="W29">
        <f>U29*(V29/100)*AB33</f>
        <v>0</v>
      </c>
      <c r="X29">
        <v>5.5</v>
      </c>
      <c r="Y29">
        <f>U29*(X29/100)*AB33</f>
        <v>131.95734941860468</v>
      </c>
      <c r="AA29" t="s">
        <v>15</v>
      </c>
      <c r="AB29">
        <f xml:space="preserve"> (E35+K35+Q35+W35)</f>
        <v>2107.3371610465115</v>
      </c>
      <c r="AC29" s="11"/>
    </row>
    <row r="30" spans="1:30" x14ac:dyDescent="0.35">
      <c r="A30" s="11"/>
      <c r="C30" s="5">
        <v>39.380000000000003</v>
      </c>
      <c r="E30">
        <f>C30*(D30/100)*AB33</f>
        <v>0</v>
      </c>
      <c r="F30">
        <v>5.5</v>
      </c>
      <c r="G30">
        <f>C30*(F30/100)*AB33</f>
        <v>107.96759651162792</v>
      </c>
      <c r="I30" s="5">
        <v>39.380000000000003</v>
      </c>
      <c r="J30">
        <v>5.5</v>
      </c>
      <c r="K30">
        <f>I30*(J30/100)*AB33</f>
        <v>107.96759651162792</v>
      </c>
      <c r="M30">
        <f>I30*(L30/100)*AB33</f>
        <v>0</v>
      </c>
      <c r="O30" s="5">
        <v>39.380000000000003</v>
      </c>
      <c r="Q30">
        <f>O30*(P30/100)*AB33</f>
        <v>0</v>
      </c>
      <c r="R30">
        <v>5.5</v>
      </c>
      <c r="S30">
        <f>O30*(R30/100)*AB33</f>
        <v>107.96759651162792</v>
      </c>
      <c r="U30" s="5">
        <v>39.380000000000003</v>
      </c>
      <c r="W30">
        <f>U30*(V30/100)*AB33</f>
        <v>0</v>
      </c>
      <c r="Y30">
        <f>U30*(X30/100)*AB33</f>
        <v>0</v>
      </c>
      <c r="AA30" t="s">
        <v>16</v>
      </c>
      <c r="AB30">
        <f>G35+M35+S35+Y35</f>
        <v>3016.6622023255813</v>
      </c>
      <c r="AC30" s="11"/>
    </row>
    <row r="31" spans="1:30" x14ac:dyDescent="0.35">
      <c r="A31" s="11"/>
      <c r="C31" s="6">
        <v>30.63</v>
      </c>
      <c r="E31">
        <f>C31*(D31/100)*AB33</f>
        <v>0</v>
      </c>
      <c r="F31">
        <v>45</v>
      </c>
      <c r="G31">
        <f>C31*(F31/100)*AB33</f>
        <v>687.09144767441865</v>
      </c>
      <c r="I31" s="6">
        <v>30.63</v>
      </c>
      <c r="J31">
        <v>5.5</v>
      </c>
      <c r="K31">
        <f>I31*(J31/100)*AB33</f>
        <v>83.977843604651156</v>
      </c>
      <c r="L31">
        <v>5.5</v>
      </c>
      <c r="M31">
        <f>I31*(L31/100)*AB33</f>
        <v>83.977843604651156</v>
      </c>
      <c r="O31" s="6">
        <v>30.63</v>
      </c>
      <c r="Q31">
        <f>O31*(P31/100)*AB33</f>
        <v>0</v>
      </c>
      <c r="R31">
        <v>25</v>
      </c>
      <c r="S31">
        <f>O31*(R31/100)*AB33</f>
        <v>381.71747093023254</v>
      </c>
      <c r="U31" s="6">
        <v>30.63</v>
      </c>
      <c r="W31">
        <f>U31*(V31/100)*AB33</f>
        <v>0</v>
      </c>
      <c r="Y31">
        <f>U31*(X31/100)*AB33</f>
        <v>0</v>
      </c>
      <c r="AA31" t="s">
        <v>17</v>
      </c>
      <c r="AB31">
        <f xml:space="preserve"> AB30-AB29</f>
        <v>909.32504127906986</v>
      </c>
      <c r="AC31" s="11"/>
    </row>
    <row r="32" spans="1:30" x14ac:dyDescent="0.35">
      <c r="A32" s="11"/>
      <c r="C32" s="7">
        <v>21.88</v>
      </c>
      <c r="D32">
        <v>5.5</v>
      </c>
      <c r="E32">
        <f>C32*(D32/100)*AB33</f>
        <v>59.988090697674416</v>
      </c>
      <c r="F32">
        <v>25</v>
      </c>
      <c r="G32">
        <f>C32*(F32/100)*AB33</f>
        <v>272.67313953488372</v>
      </c>
      <c r="I32" s="7">
        <v>21.88</v>
      </c>
      <c r="J32">
        <v>35</v>
      </c>
      <c r="K32">
        <f>I32*(J32/100)*AB33</f>
        <v>381.74239534883719</v>
      </c>
      <c r="L32">
        <v>45</v>
      </c>
      <c r="M32">
        <f>I32*(L32/100)*AB33</f>
        <v>490.81165116279067</v>
      </c>
      <c r="O32" s="7">
        <v>21.88</v>
      </c>
      <c r="P32">
        <v>5.5</v>
      </c>
      <c r="Q32">
        <f>O32*(P32/100)*AB33</f>
        <v>59.988090697674416</v>
      </c>
      <c r="R32">
        <v>25</v>
      </c>
      <c r="S32">
        <f>O32*(R32/100)*AB33</f>
        <v>272.67313953488372</v>
      </c>
      <c r="U32" s="7">
        <v>21.88</v>
      </c>
      <c r="W32">
        <f>U32*(V32/100)*AB33</f>
        <v>0</v>
      </c>
      <c r="Y32">
        <f>U32*(X32/100)*AB33</f>
        <v>0</v>
      </c>
      <c r="AA32" t="s">
        <v>18</v>
      </c>
      <c r="AB32">
        <v>4287</v>
      </c>
      <c r="AC32" s="11"/>
    </row>
    <row r="33" spans="1:33" x14ac:dyDescent="0.35">
      <c r="A33" s="11"/>
      <c r="C33" s="8">
        <v>13.13</v>
      </c>
      <c r="D33">
        <v>95</v>
      </c>
      <c r="E33">
        <f>C33*(D33/100)*AB33</f>
        <v>621.78947093023248</v>
      </c>
      <c r="F33">
        <v>5.5</v>
      </c>
      <c r="G33">
        <f>C33*(F33/100)*AB33</f>
        <v>35.998337790697676</v>
      </c>
      <c r="I33" s="8">
        <v>13.13</v>
      </c>
      <c r="J33">
        <v>15</v>
      </c>
      <c r="K33">
        <f>I33*(J33/100)*AB33</f>
        <v>98.17728488372093</v>
      </c>
      <c r="L33">
        <v>5.5</v>
      </c>
      <c r="M33">
        <f>I33*(L33/100)*AB33</f>
        <v>35.998337790697676</v>
      </c>
      <c r="O33" s="8">
        <v>13.13</v>
      </c>
      <c r="P33">
        <v>95</v>
      </c>
      <c r="Q33">
        <f>O33*(P33/100)*AB33</f>
        <v>621.78947093023248</v>
      </c>
      <c r="R33">
        <v>5.5</v>
      </c>
      <c r="S33">
        <f>O33*(R33/100)*AB33</f>
        <v>35.998337790697676</v>
      </c>
      <c r="U33" s="8">
        <v>13.13</v>
      </c>
      <c r="W33">
        <f>U33*(V33/100)*AB33</f>
        <v>0</v>
      </c>
      <c r="X33">
        <v>5.5</v>
      </c>
      <c r="Y33">
        <f>U33*(X33/100)*AB33</f>
        <v>35.998337790697676</v>
      </c>
      <c r="AA33" t="s">
        <v>13</v>
      </c>
      <c r="AB33">
        <f>AB32/86</f>
        <v>49.848837209302324</v>
      </c>
      <c r="AC33" s="11"/>
    </row>
    <row r="34" spans="1:33" x14ac:dyDescent="0.35">
      <c r="A34" s="11"/>
      <c r="C34" s="9">
        <v>4.58</v>
      </c>
      <c r="D34">
        <v>5.5</v>
      </c>
      <c r="E34">
        <f>C34*(D34/100)*AB33</f>
        <v>12.556922093023257</v>
      </c>
      <c r="F34">
        <v>5.5</v>
      </c>
      <c r="G34">
        <f>C34*(F34/100)*AB33</f>
        <v>12.556922093023257</v>
      </c>
      <c r="I34" s="9">
        <v>4.58</v>
      </c>
      <c r="J34">
        <v>15</v>
      </c>
      <c r="K34">
        <f>I34*(J34/100)*AB33</f>
        <v>34.246151162790696</v>
      </c>
      <c r="L34">
        <v>15</v>
      </c>
      <c r="M34">
        <f>I34*(L34/100)*AB33</f>
        <v>34.246151162790696</v>
      </c>
      <c r="O34" s="9">
        <v>4.58</v>
      </c>
      <c r="P34">
        <v>5.5</v>
      </c>
      <c r="Q34">
        <f>O34*(P34/100)*AB33</f>
        <v>12.556922093023257</v>
      </c>
      <c r="R34">
        <v>5.5</v>
      </c>
      <c r="S34">
        <f>O34*(R34/100)*AB33</f>
        <v>12.556922093023257</v>
      </c>
      <c r="U34" s="9">
        <v>4.58</v>
      </c>
      <c r="V34">
        <v>5.5</v>
      </c>
      <c r="W34">
        <f>U34*(V34/100)*AB33</f>
        <v>12.556922093023257</v>
      </c>
      <c r="X34">
        <v>5.5</v>
      </c>
      <c r="Y34">
        <f>U34*(X34/100)*AB33</f>
        <v>12.556922093023257</v>
      </c>
      <c r="AC34" s="11"/>
    </row>
    <row r="35" spans="1:33" ht="43.5" x14ac:dyDescent="0.35">
      <c r="A35" s="11"/>
      <c r="C35" t="s">
        <v>14</v>
      </c>
      <c r="D35" s="1"/>
      <c r="E35">
        <f>SUM(E27:E34)</f>
        <v>694.33448372093017</v>
      </c>
      <c r="G35">
        <f>SUM(G27:G34)</f>
        <v>1248.2447930232559</v>
      </c>
      <c r="I35" t="s">
        <v>14</v>
      </c>
      <c r="J35" s="1"/>
      <c r="K35">
        <f>SUM(K27:K34)</f>
        <v>706.11127151162793</v>
      </c>
      <c r="M35">
        <f>SUM(M27:M34)</f>
        <v>645.03398372093022</v>
      </c>
      <c r="O35" t="s">
        <v>14</v>
      </c>
      <c r="P35" s="1"/>
      <c r="Q35">
        <f>SUM(Q27:Q34)</f>
        <v>694.33448372093017</v>
      </c>
      <c r="S35">
        <f>SUM(S27:S34)</f>
        <v>942.87081627906969</v>
      </c>
      <c r="U35" t="s">
        <v>14</v>
      </c>
      <c r="V35" s="1"/>
      <c r="W35">
        <f>SUM(W27:W34)</f>
        <v>12.556922093023257</v>
      </c>
      <c r="Y35">
        <f>SUM(Y27:Y34)</f>
        <v>180.51260930232561</v>
      </c>
      <c r="AA35" s="10" t="s">
        <v>22</v>
      </c>
      <c r="AB35">
        <f xml:space="preserve"> (AB31/(AB32-AB29))*100</f>
        <v>41.718610100067579</v>
      </c>
      <c r="AC35" s="11"/>
    </row>
    <row r="36" spans="1:33" x14ac:dyDescent="0.35">
      <c r="A36" s="11"/>
      <c r="AA36" t="s">
        <v>21</v>
      </c>
      <c r="AB36">
        <f xml:space="preserve"> (AB31/AB32)*100</f>
        <v>21.21122093023256</v>
      </c>
      <c r="AC36" s="11"/>
    </row>
    <row r="37" spans="1:33" x14ac:dyDescent="0.35">
      <c r="A37" s="11"/>
      <c r="C37" t="s">
        <v>0</v>
      </c>
      <c r="D37" s="1"/>
      <c r="I37" t="s">
        <v>1</v>
      </c>
      <c r="O37" t="s">
        <v>2</v>
      </c>
      <c r="U37" t="s">
        <v>3</v>
      </c>
      <c r="AC37" s="11"/>
    </row>
    <row r="38" spans="1:33" x14ac:dyDescent="0.35">
      <c r="A38" s="11" t="s">
        <v>4</v>
      </c>
      <c r="B38" t="s">
        <v>5</v>
      </c>
      <c r="C38" t="s">
        <v>6</v>
      </c>
      <c r="D38" t="s">
        <v>7</v>
      </c>
      <c r="E38" t="s">
        <v>8</v>
      </c>
      <c r="F38" t="s">
        <v>9</v>
      </c>
      <c r="G38" t="s">
        <v>10</v>
      </c>
      <c r="I38" t="s">
        <v>6</v>
      </c>
      <c r="J38" t="s">
        <v>7</v>
      </c>
      <c r="K38" t="s">
        <v>8</v>
      </c>
      <c r="L38" t="s">
        <v>9</v>
      </c>
      <c r="M38" t="s">
        <v>10</v>
      </c>
      <c r="O38" t="s">
        <v>6</v>
      </c>
      <c r="P38" t="s">
        <v>7</v>
      </c>
      <c r="Q38" t="s">
        <v>8</v>
      </c>
      <c r="R38" t="s">
        <v>9</v>
      </c>
      <c r="S38" t="s">
        <v>10</v>
      </c>
      <c r="U38" t="s">
        <v>6</v>
      </c>
      <c r="V38" t="s">
        <v>7</v>
      </c>
      <c r="W38" t="s">
        <v>8</v>
      </c>
      <c r="X38" t="s">
        <v>9</v>
      </c>
      <c r="Y38" t="s">
        <v>10</v>
      </c>
      <c r="AC38" s="11" t="s">
        <v>4</v>
      </c>
      <c r="AD38" t="s">
        <v>5</v>
      </c>
    </row>
    <row r="39" spans="1:33" x14ac:dyDescent="0.35">
      <c r="A39" s="11" t="s">
        <v>11</v>
      </c>
      <c r="B39" t="s">
        <v>23</v>
      </c>
      <c r="C39" s="2">
        <v>65.63</v>
      </c>
      <c r="E39">
        <f>C39*(D39/100)*AB45</f>
        <v>0</v>
      </c>
      <c r="G39">
        <f>C39*(F39/100)*AB45</f>
        <v>0</v>
      </c>
      <c r="I39" s="2">
        <v>65.63</v>
      </c>
      <c r="K39">
        <f>I39*(J39/100)*AB45</f>
        <v>0</v>
      </c>
      <c r="M39">
        <f>I39*(L39/100)*AB45</f>
        <v>0</v>
      </c>
      <c r="O39" s="2">
        <v>65.63</v>
      </c>
      <c r="Q39">
        <f>O39*(P39/100)*AB45</f>
        <v>0</v>
      </c>
      <c r="S39">
        <f>O39*(R39/100)*AB45</f>
        <v>0</v>
      </c>
      <c r="U39" s="2">
        <v>65.63</v>
      </c>
      <c r="W39">
        <f>U39*(V39/100)*AB45</f>
        <v>0</v>
      </c>
      <c r="Y39">
        <f>U39*(X39/100)*AB45</f>
        <v>0</v>
      </c>
      <c r="AC39" s="11" t="s">
        <v>11</v>
      </c>
      <c r="AD39" t="s">
        <v>23</v>
      </c>
    </row>
    <row r="40" spans="1:33" x14ac:dyDescent="0.35">
      <c r="A40" s="11"/>
      <c r="C40" s="3">
        <v>56.88</v>
      </c>
      <c r="E40">
        <f>C40*(D40/100)*AB45</f>
        <v>0</v>
      </c>
      <c r="G40">
        <f>C40*(F40/100)*AB45</f>
        <v>0</v>
      </c>
      <c r="I40" s="3">
        <v>56.88</v>
      </c>
      <c r="K40">
        <f>I40*(J40/100)*AB45</f>
        <v>0</v>
      </c>
      <c r="M40">
        <f>I40*(L40/100)*AB45</f>
        <v>0</v>
      </c>
      <c r="O40" s="3">
        <v>56.88</v>
      </c>
      <c r="Q40">
        <f>O40*(P40/100)*AB45</f>
        <v>0</v>
      </c>
      <c r="S40">
        <f>O40*(R40/100)*AB45</f>
        <v>0</v>
      </c>
      <c r="U40" s="3">
        <v>56.88</v>
      </c>
      <c r="W40">
        <f>U40*(V40/100)*AB45</f>
        <v>0</v>
      </c>
      <c r="Y40">
        <f>U40*(X40/100)*AB45</f>
        <v>0</v>
      </c>
      <c r="AC40" s="11"/>
    </row>
    <row r="41" spans="1:33" x14ac:dyDescent="0.35">
      <c r="A41" s="11"/>
      <c r="C41" s="4">
        <v>48.13</v>
      </c>
      <c r="E41">
        <f>C41*(D41/100)*AB45</f>
        <v>0</v>
      </c>
      <c r="G41">
        <f>C41*(F41/100)*AB45</f>
        <v>0</v>
      </c>
      <c r="I41" s="4">
        <v>48.13</v>
      </c>
      <c r="K41">
        <f>I41*(J41/100)*AB45</f>
        <v>0</v>
      </c>
      <c r="M41">
        <f>I41*(L41/100)*AB45</f>
        <v>0</v>
      </c>
      <c r="O41" s="4">
        <v>48.13</v>
      </c>
      <c r="Q41">
        <f>O41*(P41/100)*AB45</f>
        <v>0</v>
      </c>
      <c r="S41">
        <f>O41*(R41/100)*AB45</f>
        <v>0</v>
      </c>
      <c r="U41" s="4">
        <v>48.13</v>
      </c>
      <c r="W41">
        <f>U41*(V41/100)*AB45</f>
        <v>0</v>
      </c>
      <c r="X41">
        <v>5.5</v>
      </c>
      <c r="Y41">
        <f>U41*(X41/100)*AB45</f>
        <v>15.298064534883721</v>
      </c>
      <c r="AA41" t="s">
        <v>15</v>
      </c>
      <c r="AB41">
        <f xml:space="preserve"> (E47+K47+Q47+W47)</f>
        <v>242.77698720930232</v>
      </c>
      <c r="AC41" s="11"/>
    </row>
    <row r="42" spans="1:33" x14ac:dyDescent="0.35">
      <c r="A42" s="11"/>
      <c r="C42" s="5">
        <v>39.380000000000003</v>
      </c>
      <c r="E42">
        <f>C42*(D42/100)*AB45</f>
        <v>0</v>
      </c>
      <c r="G42">
        <f>C42*(F42/100)*AB45</f>
        <v>0</v>
      </c>
      <c r="I42" s="5">
        <v>39.380000000000003</v>
      </c>
      <c r="K42">
        <f>I42*(J42/100)*AB45</f>
        <v>0</v>
      </c>
      <c r="M42">
        <f>I42*(L42/100)*AB45</f>
        <v>0</v>
      </c>
      <c r="O42" s="5">
        <v>39.380000000000003</v>
      </c>
      <c r="Q42">
        <f>O42*(P42/100)*AB45</f>
        <v>0</v>
      </c>
      <c r="S42">
        <f>O42*(R42/100)*AB45</f>
        <v>0</v>
      </c>
      <c r="U42" s="5">
        <v>39.380000000000003</v>
      </c>
      <c r="W42">
        <f>U42*(V42/100)*AB45</f>
        <v>0</v>
      </c>
      <c r="Y42">
        <f>U42*(X42/100)*AB45</f>
        <v>0</v>
      </c>
      <c r="AA42" t="s">
        <v>16</v>
      </c>
      <c r="AB42">
        <f>G47+M47+S47+Y47</f>
        <v>390.4255738372093</v>
      </c>
      <c r="AC42" s="11"/>
    </row>
    <row r="43" spans="1:33" x14ac:dyDescent="0.35">
      <c r="A43" s="11"/>
      <c r="C43" s="6">
        <v>30.63</v>
      </c>
      <c r="E43">
        <f>C43*(D43/100)*AB45</f>
        <v>0</v>
      </c>
      <c r="F43">
        <v>15</v>
      </c>
      <c r="G43">
        <f>C43*(F43/100)*AB45</f>
        <v>26.551936046511628</v>
      </c>
      <c r="I43" s="6">
        <v>30.63</v>
      </c>
      <c r="J43">
        <v>5.5</v>
      </c>
      <c r="K43">
        <f>I43*(J43/100)*AB45</f>
        <v>9.7357098837209293</v>
      </c>
      <c r="M43">
        <f>I43*(L43/100)*AB45</f>
        <v>0</v>
      </c>
      <c r="O43" s="6">
        <v>30.63</v>
      </c>
      <c r="Q43">
        <f>O43*(P43/100)*AB45</f>
        <v>0</v>
      </c>
      <c r="R43">
        <v>15</v>
      </c>
      <c r="S43">
        <f>O43*(R43/100)*AB45</f>
        <v>26.551936046511628</v>
      </c>
      <c r="U43" s="6">
        <v>30.63</v>
      </c>
      <c r="W43">
        <f>U43*(V43/100)*AB45</f>
        <v>0</v>
      </c>
      <c r="Y43">
        <f>U43*(X43/100)*AB45</f>
        <v>0</v>
      </c>
      <c r="AA43" t="s">
        <v>17</v>
      </c>
      <c r="AB43">
        <f xml:space="preserve"> AB42-AB41</f>
        <v>147.64858662790698</v>
      </c>
      <c r="AC43" s="11"/>
    </row>
    <row r="44" spans="1:33" x14ac:dyDescent="0.35">
      <c r="A44" s="11"/>
      <c r="C44" s="7">
        <v>21.88</v>
      </c>
      <c r="E44">
        <f>C44*(D44/100)*AB45</f>
        <v>0</v>
      </c>
      <c r="F44">
        <v>45</v>
      </c>
      <c r="G44">
        <f>C44*(F44/100)*AB45</f>
        <v>56.900720930232552</v>
      </c>
      <c r="I44" s="7">
        <v>21.88</v>
      </c>
      <c r="J44">
        <v>95</v>
      </c>
      <c r="K44">
        <f>I44*(J44/100)*AB45</f>
        <v>120.12374418604649</v>
      </c>
      <c r="L44">
        <v>95</v>
      </c>
      <c r="M44">
        <f>I44*(L44/100)*AB45</f>
        <v>120.12374418604649</v>
      </c>
      <c r="O44" s="7">
        <v>21.88</v>
      </c>
      <c r="Q44">
        <f>O44*(P44/100)*AB45</f>
        <v>0</v>
      </c>
      <c r="R44">
        <v>45</v>
      </c>
      <c r="S44">
        <f>O44*(R44/100)*AB45</f>
        <v>56.900720930232552</v>
      </c>
      <c r="U44" s="7">
        <v>21.88</v>
      </c>
      <c r="W44">
        <f>U44*(V44/100)*AB45</f>
        <v>0</v>
      </c>
      <c r="Y44">
        <f>U44*(X44/100)*AB45</f>
        <v>0</v>
      </c>
      <c r="AA44" t="s">
        <v>18</v>
      </c>
      <c r="AB44">
        <v>497</v>
      </c>
      <c r="AC44" s="11"/>
    </row>
    <row r="45" spans="1:33" x14ac:dyDescent="0.35">
      <c r="A45" s="11"/>
      <c r="C45" s="8">
        <v>13.13</v>
      </c>
      <c r="D45">
        <v>55</v>
      </c>
      <c r="E45">
        <f>C45*(D45/100)*AB45</f>
        <v>41.7335523255814</v>
      </c>
      <c r="F45">
        <v>35</v>
      </c>
      <c r="G45">
        <f>C45*(F45/100)*AB45</f>
        <v>26.55771511627907</v>
      </c>
      <c r="I45" s="8">
        <v>13.13</v>
      </c>
      <c r="J45">
        <v>5.5</v>
      </c>
      <c r="K45">
        <f>I45*(J45/100)*AB45</f>
        <v>4.1733552325581398</v>
      </c>
      <c r="M45">
        <f>I45*(L45/100)*AB45</f>
        <v>0</v>
      </c>
      <c r="O45" s="8">
        <v>13.13</v>
      </c>
      <c r="P45">
        <v>55</v>
      </c>
      <c r="Q45">
        <f>O45*(P45/100)*AB45</f>
        <v>41.7335523255814</v>
      </c>
      <c r="R45">
        <v>35</v>
      </c>
      <c r="S45">
        <f>O45*(R45/100)*AB45</f>
        <v>26.55771511627907</v>
      </c>
      <c r="U45" s="8">
        <v>13.13</v>
      </c>
      <c r="W45">
        <f>U45*(V45/100)*AB45</f>
        <v>0</v>
      </c>
      <c r="X45">
        <v>25</v>
      </c>
      <c r="Y45">
        <f>U45*(X45/100)*AB45</f>
        <v>18.969796511627909</v>
      </c>
      <c r="AA45" t="s">
        <v>13</v>
      </c>
      <c r="AB45">
        <f>AB44/86</f>
        <v>5.7790697674418601</v>
      </c>
      <c r="AC45" s="11"/>
      <c r="AF45" t="s">
        <v>123</v>
      </c>
      <c r="AG45">
        <f>SUM(AG79,AG183,AG266,AG346,AG431,AG575,AG626,AB639,AG664,AG738,AG931)</f>
        <v>166035.97673197676</v>
      </c>
    </row>
    <row r="46" spans="1:33" x14ac:dyDescent="0.35">
      <c r="A46" s="11"/>
      <c r="C46" s="9">
        <v>4.58</v>
      </c>
      <c r="D46">
        <v>45</v>
      </c>
      <c r="E46">
        <f>C46*(D46/100)*AB45</f>
        <v>11.910662790697673</v>
      </c>
      <c r="F46">
        <v>15</v>
      </c>
      <c r="G46">
        <f>C46*(F46/100)*AB45</f>
        <v>3.9702209302325575</v>
      </c>
      <c r="I46" s="9">
        <v>4.58</v>
      </c>
      <c r="K46">
        <f>I46*(J46/100)*AB45</f>
        <v>0</v>
      </c>
      <c r="L46">
        <v>5.5</v>
      </c>
      <c r="M46">
        <f>I46*(L46/100)*AB45</f>
        <v>1.4557476744186046</v>
      </c>
      <c r="O46" s="9">
        <v>4.58</v>
      </c>
      <c r="P46">
        <v>45</v>
      </c>
      <c r="Q46">
        <f>O46*(P46/100)*AB45</f>
        <v>11.910662790697673</v>
      </c>
      <c r="R46">
        <v>15</v>
      </c>
      <c r="S46">
        <f>O46*(R46/100)*AB45</f>
        <v>3.9702209302325575</v>
      </c>
      <c r="U46" s="9">
        <v>4.58</v>
      </c>
      <c r="V46">
        <v>5.5</v>
      </c>
      <c r="W46">
        <f>U46*(V46/100)*AB45</f>
        <v>1.4557476744186046</v>
      </c>
      <c r="X46">
        <v>25</v>
      </c>
      <c r="Y46">
        <f>U46*(X46/100)*AB45</f>
        <v>6.6170348837209296</v>
      </c>
      <c r="AC46" s="11"/>
      <c r="AF46" t="s">
        <v>124</v>
      </c>
    </row>
    <row r="47" spans="1:33" ht="43.5" x14ac:dyDescent="0.35">
      <c r="A47" s="11"/>
      <c r="C47" t="s">
        <v>14</v>
      </c>
      <c r="D47" s="1"/>
      <c r="E47">
        <f>SUM(E39:E46)</f>
        <v>53.644215116279071</v>
      </c>
      <c r="G47">
        <f>SUM(G39:G46)</f>
        <v>113.98059302325581</v>
      </c>
      <c r="I47" t="s">
        <v>14</v>
      </c>
      <c r="J47" s="1"/>
      <c r="K47">
        <f>SUM(K39:K46)</f>
        <v>134.03280930232557</v>
      </c>
      <c r="M47">
        <f>SUM(M39:M46)</f>
        <v>121.5794918604651</v>
      </c>
      <c r="O47" t="s">
        <v>14</v>
      </c>
      <c r="P47" s="1"/>
      <c r="Q47">
        <f>SUM(Q39:Q46)</f>
        <v>53.644215116279071</v>
      </c>
      <c r="S47">
        <f>SUM(S39:S46)</f>
        <v>113.98059302325581</v>
      </c>
      <c r="U47" t="s">
        <v>14</v>
      </c>
      <c r="V47" s="1"/>
      <c r="W47">
        <f>SUM(W39:W46)</f>
        <v>1.4557476744186046</v>
      </c>
      <c r="Y47">
        <f>SUM(Y39:Y46)</f>
        <v>40.88489593023256</v>
      </c>
      <c r="AA47" s="10" t="s">
        <v>22</v>
      </c>
      <c r="AB47">
        <f xml:space="preserve"> (AB43/(AB44-AB41))*100</f>
        <v>58.078371822879134</v>
      </c>
      <c r="AC47" s="11"/>
      <c r="AF47" t="s">
        <v>125</v>
      </c>
      <c r="AG47">
        <f>SUM(AG81,AG185,AG268,AG348,AG433,AG577,AG628,AB641,AG666,AG740,AG933)</f>
        <v>240058</v>
      </c>
    </row>
    <row r="48" spans="1:33" x14ac:dyDescent="0.35">
      <c r="A48" s="11"/>
      <c r="AA48" t="s">
        <v>21</v>
      </c>
      <c r="AB48">
        <f xml:space="preserve"> (AB43/AB44)*100</f>
        <v>29.707965116279073</v>
      </c>
      <c r="AC48" s="11"/>
    </row>
    <row r="49" spans="1:33" x14ac:dyDescent="0.35">
      <c r="A49" s="11"/>
      <c r="C49" t="s">
        <v>0</v>
      </c>
      <c r="D49" s="1"/>
      <c r="I49" t="s">
        <v>1</v>
      </c>
      <c r="O49" t="s">
        <v>2</v>
      </c>
      <c r="U49" t="s">
        <v>3</v>
      </c>
      <c r="AC49" s="11"/>
      <c r="AF49" t="s">
        <v>126</v>
      </c>
      <c r="AG49">
        <f>AG45/ AG47</f>
        <v>0.6916494211064691</v>
      </c>
    </row>
    <row r="50" spans="1:33" x14ac:dyDescent="0.35">
      <c r="A50" s="11" t="s">
        <v>4</v>
      </c>
      <c r="B50" t="s">
        <v>5</v>
      </c>
      <c r="C50" t="s">
        <v>6</v>
      </c>
      <c r="D50" t="s">
        <v>7</v>
      </c>
      <c r="E50" t="s">
        <v>8</v>
      </c>
      <c r="F50" t="s">
        <v>9</v>
      </c>
      <c r="G50" t="s">
        <v>10</v>
      </c>
      <c r="I50" t="s">
        <v>6</v>
      </c>
      <c r="J50" t="s">
        <v>7</v>
      </c>
      <c r="K50" t="s">
        <v>8</v>
      </c>
      <c r="L50" t="s">
        <v>9</v>
      </c>
      <c r="M50" t="s">
        <v>10</v>
      </c>
      <c r="O50" t="s">
        <v>6</v>
      </c>
      <c r="P50" t="s">
        <v>7</v>
      </c>
      <c r="Q50" t="s">
        <v>8</v>
      </c>
      <c r="R50" t="s">
        <v>9</v>
      </c>
      <c r="S50" t="s">
        <v>10</v>
      </c>
      <c r="U50" t="s">
        <v>6</v>
      </c>
      <c r="V50" t="s">
        <v>7</v>
      </c>
      <c r="W50" t="s">
        <v>8</v>
      </c>
      <c r="X50" t="s">
        <v>9</v>
      </c>
      <c r="Y50" t="s">
        <v>10</v>
      </c>
      <c r="AC50" s="11" t="s">
        <v>4</v>
      </c>
      <c r="AD50" t="s">
        <v>5</v>
      </c>
    </row>
    <row r="51" spans="1:33" x14ac:dyDescent="0.35">
      <c r="A51" s="11" t="s">
        <v>11</v>
      </c>
      <c r="B51" t="s">
        <v>24</v>
      </c>
      <c r="C51" s="2">
        <v>65.63</v>
      </c>
      <c r="E51">
        <f>C51*(D51/100)*AB57</f>
        <v>0</v>
      </c>
      <c r="G51">
        <f>C51*(F51/100)*AB57</f>
        <v>0</v>
      </c>
      <c r="I51" s="2">
        <v>65.63</v>
      </c>
      <c r="K51">
        <f>I51*(J51/100)*AB57</f>
        <v>0</v>
      </c>
      <c r="M51">
        <f>I51*(L51/100)*AB57</f>
        <v>0</v>
      </c>
      <c r="O51" s="2">
        <v>65.63</v>
      </c>
      <c r="Q51">
        <f>O51*(P51/100)*AB57</f>
        <v>0</v>
      </c>
      <c r="S51">
        <f>O51*(R51/100)*AB57</f>
        <v>0</v>
      </c>
      <c r="U51" s="2">
        <v>65.63</v>
      </c>
      <c r="W51">
        <f>U51*(V51/100)*AB57</f>
        <v>0</v>
      </c>
      <c r="Y51">
        <f>U51*(X51/100)*AB57</f>
        <v>0</v>
      </c>
      <c r="AC51" s="11" t="s">
        <v>11</v>
      </c>
      <c r="AD51" t="s">
        <v>24</v>
      </c>
    </row>
    <row r="52" spans="1:33" x14ac:dyDescent="0.35">
      <c r="A52" s="11"/>
      <c r="C52" s="3">
        <v>56.88</v>
      </c>
      <c r="E52">
        <f>C52*(D52/100)*AB57</f>
        <v>0</v>
      </c>
      <c r="G52">
        <f>C52*(F52/100)*AB57</f>
        <v>0</v>
      </c>
      <c r="I52" s="3">
        <v>56.88</v>
      </c>
      <c r="K52">
        <f>I52*(J52/100)*AB57</f>
        <v>0</v>
      </c>
      <c r="M52">
        <f>I52*(L52/100)*AB57</f>
        <v>0</v>
      </c>
      <c r="O52" s="3">
        <v>56.88</v>
      </c>
      <c r="Q52">
        <f>O52*(P52/100)*AB57</f>
        <v>0</v>
      </c>
      <c r="S52">
        <f>O52*(R52/100)*AB57</f>
        <v>0</v>
      </c>
      <c r="U52" s="3">
        <v>56.88</v>
      </c>
      <c r="W52">
        <f>U52*(V52/100)*AB57</f>
        <v>0</v>
      </c>
      <c r="Y52">
        <f>U52*(X52/100)*AB57</f>
        <v>0</v>
      </c>
      <c r="AC52" s="11"/>
    </row>
    <row r="53" spans="1:33" x14ac:dyDescent="0.35">
      <c r="A53" s="11"/>
      <c r="C53" s="4">
        <v>48.13</v>
      </c>
      <c r="E53">
        <f>C53*(D53/100)*AB57</f>
        <v>0</v>
      </c>
      <c r="G53">
        <f>C53*(F53/100)*AB57</f>
        <v>0</v>
      </c>
      <c r="I53" s="4">
        <v>48.13</v>
      </c>
      <c r="K53">
        <f>I53*(J53/100)*AB57</f>
        <v>0</v>
      </c>
      <c r="M53">
        <f>I53*(L53/100)*AB57</f>
        <v>0</v>
      </c>
      <c r="O53" s="4">
        <v>48.13</v>
      </c>
      <c r="Q53">
        <f>O53*(P53/100)*AB57</f>
        <v>0</v>
      </c>
      <c r="S53">
        <f>O53*(R53/100)*AB57</f>
        <v>0</v>
      </c>
      <c r="U53" s="4">
        <v>48.13</v>
      </c>
      <c r="W53">
        <f>U53*(V53/100)*AB57</f>
        <v>0</v>
      </c>
      <c r="Y53">
        <f>U53*(X53/100)*AB57</f>
        <v>0</v>
      </c>
      <c r="AA53" t="s">
        <v>15</v>
      </c>
      <c r="AB53">
        <f xml:space="preserve"> (E59+K59+Q59+W59)</f>
        <v>1200.6398290697675</v>
      </c>
      <c r="AC53" s="11"/>
    </row>
    <row r="54" spans="1:33" x14ac:dyDescent="0.35">
      <c r="A54" s="11"/>
      <c r="C54" s="5">
        <v>39.380000000000003</v>
      </c>
      <c r="E54">
        <f>C54*(D54/100)*AB57</f>
        <v>0</v>
      </c>
      <c r="F54">
        <v>5.5</v>
      </c>
      <c r="G54">
        <f>C54*(F54/100)*AB57</f>
        <v>66.815496511627913</v>
      </c>
      <c r="I54" s="5">
        <v>39.380000000000003</v>
      </c>
      <c r="K54">
        <f>I54*(J54/100)*AB57</f>
        <v>0</v>
      </c>
      <c r="M54">
        <f>I54*(L54/100)*AB57</f>
        <v>0</v>
      </c>
      <c r="O54" s="5">
        <v>39.380000000000003</v>
      </c>
      <c r="Q54">
        <f>O54*(P54/100)*AB57</f>
        <v>0</v>
      </c>
      <c r="R54">
        <v>5.5</v>
      </c>
      <c r="S54">
        <f>O54*(R54/100)*AB57</f>
        <v>66.815496511627913</v>
      </c>
      <c r="U54" s="5">
        <v>39.380000000000003</v>
      </c>
      <c r="W54">
        <f>U54*(V54/100)*AB57</f>
        <v>0</v>
      </c>
      <c r="Y54">
        <f>U54*(X54/100)*AB57</f>
        <v>0</v>
      </c>
      <c r="AA54" t="s">
        <v>16</v>
      </c>
      <c r="AB54">
        <f>G59+M59+S59+Y59</f>
        <v>1823.8125622093025</v>
      </c>
      <c r="AC54" s="11"/>
    </row>
    <row r="55" spans="1:33" x14ac:dyDescent="0.35">
      <c r="A55" s="11"/>
      <c r="C55" s="6">
        <v>30.63</v>
      </c>
      <c r="E55">
        <f>C55*(D55/100)*AB57</f>
        <v>0</v>
      </c>
      <c r="F55">
        <v>15</v>
      </c>
      <c r="G55">
        <f>C55*(F55/100)*AB57</f>
        <v>141.73498255813954</v>
      </c>
      <c r="I55" s="6">
        <v>30.63</v>
      </c>
      <c r="K55">
        <f>I55*(J55/100)*AB57</f>
        <v>0</v>
      </c>
      <c r="L55">
        <v>15</v>
      </c>
      <c r="M55">
        <f>I55*(L55/100)*AB57</f>
        <v>141.73498255813954</v>
      </c>
      <c r="O55" s="6">
        <v>30.63</v>
      </c>
      <c r="Q55">
        <f>O55*(P55/100)*AB57</f>
        <v>0</v>
      </c>
      <c r="R55">
        <v>15</v>
      </c>
      <c r="S55">
        <f>O55*(R55/100)*AB57</f>
        <v>141.73498255813954</v>
      </c>
      <c r="U55" s="6">
        <v>30.63</v>
      </c>
      <c r="W55">
        <f>U55*(V55/100)*AB57</f>
        <v>0</v>
      </c>
      <c r="Y55">
        <f>U55*(X55/100)*AB57</f>
        <v>0</v>
      </c>
      <c r="AA55" t="s">
        <v>17</v>
      </c>
      <c r="AB55">
        <f xml:space="preserve"> AB54-AB53</f>
        <v>623.17273313953501</v>
      </c>
      <c r="AC55" s="11"/>
    </row>
    <row r="56" spans="1:33" x14ac:dyDescent="0.35">
      <c r="A56" s="11"/>
      <c r="C56" s="7">
        <v>21.88</v>
      </c>
      <c r="D56">
        <v>5.5</v>
      </c>
      <c r="E56">
        <f>C56*(D56/100)*AB57</f>
        <v>37.12349069767442</v>
      </c>
      <c r="F56">
        <v>45</v>
      </c>
      <c r="G56">
        <f>C56*(F56/100)*AB57</f>
        <v>303.73765116279071</v>
      </c>
      <c r="I56" s="7">
        <v>21.88</v>
      </c>
      <c r="J56">
        <v>35</v>
      </c>
      <c r="K56">
        <f>I56*(J56/100)*AB57</f>
        <v>236.24039534883718</v>
      </c>
      <c r="L56">
        <v>45</v>
      </c>
      <c r="M56">
        <f>I56*(L56/100)*AB57</f>
        <v>303.73765116279071</v>
      </c>
      <c r="O56" s="7">
        <v>21.88</v>
      </c>
      <c r="P56">
        <v>5.5</v>
      </c>
      <c r="Q56">
        <f>O56*(P56/100)*AB57</f>
        <v>37.12349069767442</v>
      </c>
      <c r="R56">
        <v>45</v>
      </c>
      <c r="S56">
        <f>O56*(R56/100)*AB57</f>
        <v>303.73765116279071</v>
      </c>
      <c r="U56" s="7">
        <v>21.88</v>
      </c>
      <c r="W56">
        <f>U56*(V56/100)*AB57</f>
        <v>0</v>
      </c>
      <c r="X56">
        <v>5.5</v>
      </c>
      <c r="Y56">
        <f>U56*(X56/100)*AB57</f>
        <v>37.12349069767442</v>
      </c>
      <c r="AA56" t="s">
        <v>18</v>
      </c>
      <c r="AB56">
        <v>2653</v>
      </c>
      <c r="AC56" s="11"/>
    </row>
    <row r="57" spans="1:33" x14ac:dyDescent="0.35">
      <c r="A57" s="11"/>
      <c r="C57" s="8">
        <v>13.13</v>
      </c>
      <c r="D57">
        <v>75</v>
      </c>
      <c r="E57">
        <f>C57*(D57/100)*AB57</f>
        <v>303.78392441860467</v>
      </c>
      <c r="F57">
        <v>25</v>
      </c>
      <c r="G57">
        <f>C57*(F57/100)*AB57</f>
        <v>101.26130813953489</v>
      </c>
      <c r="I57" s="8">
        <v>13.13</v>
      </c>
      <c r="J57">
        <v>55</v>
      </c>
      <c r="K57">
        <f>I57*(J57/100)*AB57</f>
        <v>222.77487790697677</v>
      </c>
      <c r="L57">
        <v>15</v>
      </c>
      <c r="M57">
        <f>I57*(L57/100)*AB57</f>
        <v>60.756784883720925</v>
      </c>
      <c r="O57" s="8">
        <v>13.13</v>
      </c>
      <c r="P57">
        <v>65</v>
      </c>
      <c r="Q57">
        <f>O57*(P57/100)*AB57</f>
        <v>263.27940116279075</v>
      </c>
      <c r="R57">
        <v>25</v>
      </c>
      <c r="S57">
        <f>O57*(R57/100)*AB57</f>
        <v>101.26130813953489</v>
      </c>
      <c r="U57" s="8">
        <v>13.13</v>
      </c>
      <c r="W57">
        <f>U57*(V57/100)*AB57</f>
        <v>0</v>
      </c>
      <c r="X57">
        <v>5.5</v>
      </c>
      <c r="Y57">
        <f>U57*(X57/100)*AB57</f>
        <v>22.277487790697677</v>
      </c>
      <c r="AA57" t="s">
        <v>13</v>
      </c>
      <c r="AB57">
        <f>AB56/86</f>
        <v>30.848837209302324</v>
      </c>
      <c r="AC57" s="11"/>
    </row>
    <row r="58" spans="1:33" x14ac:dyDescent="0.35">
      <c r="A58" s="11"/>
      <c r="C58" s="9">
        <v>4.58</v>
      </c>
      <c r="D58">
        <v>25</v>
      </c>
      <c r="E58">
        <f>C58*(D58/100)*AB57</f>
        <v>35.32191860465116</v>
      </c>
      <c r="F58">
        <v>5.5</v>
      </c>
      <c r="G58">
        <f>C58*(F58/100)*AB57</f>
        <v>7.7708220930232557</v>
      </c>
      <c r="I58" s="9">
        <v>4.58</v>
      </c>
      <c r="J58">
        <v>5.5</v>
      </c>
      <c r="K58">
        <f>I58*(J58/100)*AB57</f>
        <v>7.7708220930232557</v>
      </c>
      <c r="L58">
        <v>5.5</v>
      </c>
      <c r="M58">
        <f>I58*(L58/100)*AB57</f>
        <v>7.7708220930232557</v>
      </c>
      <c r="O58" s="9">
        <v>4.58</v>
      </c>
      <c r="P58">
        <v>35</v>
      </c>
      <c r="Q58">
        <f>O58*(P58/100)*AB57</f>
        <v>49.450686046511628</v>
      </c>
      <c r="R58">
        <v>5.5</v>
      </c>
      <c r="S58">
        <f>O58*(R58/100)*AB57</f>
        <v>7.7708220930232557</v>
      </c>
      <c r="U58" s="9">
        <v>4.58</v>
      </c>
      <c r="V58">
        <v>5.5</v>
      </c>
      <c r="W58">
        <f>U58*(V58/100)*AB57</f>
        <v>7.7708220930232557</v>
      </c>
      <c r="X58">
        <v>5.5</v>
      </c>
      <c r="Y58">
        <f>U58*(X58/100)*AB57</f>
        <v>7.7708220930232557</v>
      </c>
      <c r="AC58" s="11"/>
    </row>
    <row r="59" spans="1:33" ht="43.5" x14ac:dyDescent="0.35">
      <c r="A59" s="11"/>
      <c r="C59" t="s">
        <v>14</v>
      </c>
      <c r="D59" s="1"/>
      <c r="E59">
        <f>SUM(E51:E58)</f>
        <v>376.22933372093024</v>
      </c>
      <c r="G59">
        <f>SUM(G51:G58)</f>
        <v>621.32026046511635</v>
      </c>
      <c r="I59" t="s">
        <v>14</v>
      </c>
      <c r="J59" s="1"/>
      <c r="K59">
        <f>SUM(K51:K58)</f>
        <v>466.78609534883719</v>
      </c>
      <c r="M59">
        <f>SUM(M51:M58)</f>
        <v>514.00024069767449</v>
      </c>
      <c r="O59" t="s">
        <v>14</v>
      </c>
      <c r="P59" s="1"/>
      <c r="Q59">
        <f>SUM(Q51:Q58)</f>
        <v>349.8535779069768</v>
      </c>
      <c r="S59">
        <f>SUM(S51:S58)</f>
        <v>621.32026046511635</v>
      </c>
      <c r="U59" t="s">
        <v>14</v>
      </c>
      <c r="V59" s="1"/>
      <c r="W59">
        <f>SUM(W51:W58)</f>
        <v>7.7708220930232557</v>
      </c>
      <c r="Y59">
        <f>SUM(Y51:Y58)</f>
        <v>67.17180058139536</v>
      </c>
      <c r="AA59" s="10" t="s">
        <v>22</v>
      </c>
      <c r="AB59">
        <f xml:space="preserve"> (AB55/(AB56-AB53))*100</f>
        <v>42.907589013570558</v>
      </c>
      <c r="AC59" s="11"/>
    </row>
    <row r="60" spans="1:33" x14ac:dyDescent="0.35">
      <c r="A60" s="11"/>
      <c r="AA60" t="s">
        <v>21</v>
      </c>
      <c r="AB60">
        <f xml:space="preserve"> (AB55/AB56)*100</f>
        <v>23.489360465116285</v>
      </c>
      <c r="AC60" s="11"/>
    </row>
    <row r="61" spans="1:33" x14ac:dyDescent="0.35">
      <c r="A61" s="11"/>
      <c r="C61" t="s">
        <v>0</v>
      </c>
      <c r="D61" s="1"/>
      <c r="I61" t="s">
        <v>1</v>
      </c>
      <c r="O61" t="s">
        <v>2</v>
      </c>
      <c r="U61" t="s">
        <v>3</v>
      </c>
      <c r="AC61" s="11"/>
    </row>
    <row r="62" spans="1:33" x14ac:dyDescent="0.35">
      <c r="A62" s="11" t="s">
        <v>4</v>
      </c>
      <c r="B62" t="s">
        <v>5</v>
      </c>
      <c r="C62" t="s">
        <v>6</v>
      </c>
      <c r="D62" t="s">
        <v>7</v>
      </c>
      <c r="E62" t="s">
        <v>8</v>
      </c>
      <c r="F62" t="s">
        <v>9</v>
      </c>
      <c r="G62" t="s">
        <v>10</v>
      </c>
      <c r="I62" t="s">
        <v>6</v>
      </c>
      <c r="J62" t="s">
        <v>7</v>
      </c>
      <c r="K62" t="s">
        <v>8</v>
      </c>
      <c r="L62" t="s">
        <v>9</v>
      </c>
      <c r="M62" t="s">
        <v>10</v>
      </c>
      <c r="O62" t="s">
        <v>6</v>
      </c>
      <c r="P62" t="s">
        <v>7</v>
      </c>
      <c r="Q62" t="s">
        <v>8</v>
      </c>
      <c r="R62" t="s">
        <v>9</v>
      </c>
      <c r="S62" t="s">
        <v>10</v>
      </c>
      <c r="U62" t="s">
        <v>6</v>
      </c>
      <c r="V62" t="s">
        <v>7</v>
      </c>
      <c r="W62" t="s">
        <v>8</v>
      </c>
      <c r="X62" t="s">
        <v>9</v>
      </c>
      <c r="Y62" t="s">
        <v>10</v>
      </c>
      <c r="AC62" s="11" t="s">
        <v>4</v>
      </c>
      <c r="AD62" t="s">
        <v>5</v>
      </c>
    </row>
    <row r="63" spans="1:33" x14ac:dyDescent="0.35">
      <c r="A63" s="11" t="s">
        <v>11</v>
      </c>
      <c r="B63" t="s">
        <v>25</v>
      </c>
      <c r="C63" s="2">
        <v>65.63</v>
      </c>
      <c r="E63">
        <f>C63*(D63/100)*AB69</f>
        <v>0</v>
      </c>
      <c r="G63">
        <f>C63*(F63/100)*AB69</f>
        <v>0</v>
      </c>
      <c r="I63" s="2">
        <v>65.63</v>
      </c>
      <c r="K63">
        <f>I63*(J63/100)*AB69</f>
        <v>0</v>
      </c>
      <c r="M63">
        <f>I63*(L63/100)*AB69</f>
        <v>0</v>
      </c>
      <c r="O63" s="2">
        <v>65.63</v>
      </c>
      <c r="Q63">
        <f>O63*(P63/100)*AB69</f>
        <v>0</v>
      </c>
      <c r="S63">
        <f>O63*(R63/100)*AB69</f>
        <v>0</v>
      </c>
      <c r="U63" s="2">
        <v>65.63</v>
      </c>
      <c r="W63">
        <f>U63*(V63/100)*AB69</f>
        <v>0</v>
      </c>
      <c r="Y63">
        <f>U63*(X63/100)*AB69</f>
        <v>0</v>
      </c>
      <c r="AC63" s="11" t="s">
        <v>11</v>
      </c>
      <c r="AD63" t="s">
        <v>25</v>
      </c>
    </row>
    <row r="64" spans="1:33" x14ac:dyDescent="0.35">
      <c r="A64" s="11"/>
      <c r="C64" s="3">
        <v>56.88</v>
      </c>
      <c r="E64">
        <f>C64*(D64/100)*AB69</f>
        <v>0</v>
      </c>
      <c r="G64">
        <f>C64*(F64/100)*AB69</f>
        <v>0</v>
      </c>
      <c r="I64" s="3">
        <v>56.88</v>
      </c>
      <c r="K64">
        <f>I64*(J64/100)*AB69</f>
        <v>0</v>
      </c>
      <c r="M64">
        <f>I64*(L64/100)*AB69</f>
        <v>0</v>
      </c>
      <c r="O64" s="3">
        <v>56.88</v>
      </c>
      <c r="Q64">
        <f>O64*(P64/100)*AB69</f>
        <v>0</v>
      </c>
      <c r="S64">
        <f>O64*(R64/100)*AB69</f>
        <v>0</v>
      </c>
      <c r="U64" s="3">
        <v>56.88</v>
      </c>
      <c r="W64">
        <f>U64*(V64/100)*AB69</f>
        <v>0</v>
      </c>
      <c r="Y64">
        <f>U64*(X64/100)*AB69</f>
        <v>0</v>
      </c>
      <c r="AC64" s="11"/>
    </row>
    <row r="65" spans="1:33" x14ac:dyDescent="0.35">
      <c r="A65" s="11"/>
      <c r="C65" s="4">
        <v>48.13</v>
      </c>
      <c r="E65">
        <f>C65*(D65/100)*AB69</f>
        <v>0</v>
      </c>
      <c r="G65">
        <f>C65*(F65/100)*AB69</f>
        <v>0</v>
      </c>
      <c r="I65" s="4">
        <v>48.13</v>
      </c>
      <c r="K65">
        <f>I65*(J65/100)*AB69</f>
        <v>0</v>
      </c>
      <c r="M65">
        <f>I65*(L65/100)*AB69</f>
        <v>0</v>
      </c>
      <c r="O65" s="4">
        <v>48.13</v>
      </c>
      <c r="Q65">
        <f>O65*(P65/100)*AB69</f>
        <v>0</v>
      </c>
      <c r="S65">
        <f>O65*(R65/100)*AB69</f>
        <v>0</v>
      </c>
      <c r="U65" s="4">
        <v>48.13</v>
      </c>
      <c r="W65">
        <f>U65*(V65/100)*AB69</f>
        <v>0</v>
      </c>
      <c r="Y65">
        <f>U65*(X65/100)*AB69</f>
        <v>0</v>
      </c>
      <c r="AA65" t="s">
        <v>15</v>
      </c>
      <c r="AB65">
        <f xml:space="preserve"> (E71+K71+Q71+W71)</f>
        <v>1485.2563459302323</v>
      </c>
      <c r="AC65" s="11"/>
    </row>
    <row r="66" spans="1:33" x14ac:dyDescent="0.35">
      <c r="A66" s="11"/>
      <c r="C66" s="5">
        <v>39.380000000000003</v>
      </c>
      <c r="E66">
        <f>C66*(D66/100)*AB69</f>
        <v>0</v>
      </c>
      <c r="G66">
        <f>C66*(F66/100)*AB69</f>
        <v>0</v>
      </c>
      <c r="I66" s="5">
        <v>39.380000000000003</v>
      </c>
      <c r="J66">
        <v>5.5</v>
      </c>
      <c r="K66">
        <f>I66*(J66/100)*AB69</f>
        <v>87.769319767441871</v>
      </c>
      <c r="M66">
        <f>I66*(L66/100)*AB69</f>
        <v>0</v>
      </c>
      <c r="O66" s="5">
        <v>39.380000000000003</v>
      </c>
      <c r="Q66">
        <f>O66*(P66/100)*AB69</f>
        <v>0</v>
      </c>
      <c r="S66">
        <f>O66*(R66/100)*AB69</f>
        <v>0</v>
      </c>
      <c r="U66" s="5">
        <v>39.380000000000003</v>
      </c>
      <c r="W66">
        <f>U66*(V66/100)*AB69</f>
        <v>0</v>
      </c>
      <c r="Y66">
        <f>U66*(X66/100)*AB69</f>
        <v>0</v>
      </c>
      <c r="AA66" t="s">
        <v>16</v>
      </c>
      <c r="AB66">
        <f>G71+M71+S71+Y71</f>
        <v>2638.1409476744188</v>
      </c>
      <c r="AC66" s="11"/>
    </row>
    <row r="67" spans="1:33" x14ac:dyDescent="0.35">
      <c r="A67" s="11"/>
      <c r="C67" s="6">
        <v>30.63</v>
      </c>
      <c r="E67">
        <f>C67*(D67/100)*AB69</f>
        <v>0</v>
      </c>
      <c r="G67">
        <f>C67*(F67/100)*AB69</f>
        <v>0</v>
      </c>
      <c r="I67" s="6">
        <v>30.63</v>
      </c>
      <c r="J67">
        <v>5.5</v>
      </c>
      <c r="K67">
        <f>I67*(J67/100)*AB69</f>
        <v>68.267502906976745</v>
      </c>
      <c r="L67">
        <v>25</v>
      </c>
      <c r="M67">
        <f>I67*(L67/100)*AB69</f>
        <v>310.30683139534887</v>
      </c>
      <c r="O67" s="6">
        <v>30.63</v>
      </c>
      <c r="Q67">
        <f>O67*(P67/100)*AB69</f>
        <v>0</v>
      </c>
      <c r="R67">
        <v>5.5</v>
      </c>
      <c r="S67">
        <f>O67*(R67/100)*AB69</f>
        <v>68.267502906976745</v>
      </c>
      <c r="U67" s="6">
        <v>30.63</v>
      </c>
      <c r="W67">
        <f>U67*(V67/100)*AB69</f>
        <v>0</v>
      </c>
      <c r="X67">
        <v>5.5</v>
      </c>
      <c r="Y67">
        <f>U67*(X67/100)*AB69</f>
        <v>68.267502906976745</v>
      </c>
      <c r="AA67" t="s">
        <v>17</v>
      </c>
      <c r="AB67">
        <f xml:space="preserve"> AB66-AB65</f>
        <v>1152.8846017441865</v>
      </c>
      <c r="AC67" s="11"/>
    </row>
    <row r="68" spans="1:33" x14ac:dyDescent="0.35">
      <c r="A68" s="11"/>
      <c r="C68" s="7">
        <v>21.88</v>
      </c>
      <c r="E68">
        <f>C68*(D68/100)*AB69</f>
        <v>0</v>
      </c>
      <c r="F68">
        <v>65</v>
      </c>
      <c r="G68">
        <f>C68*(F68/100)*AB69</f>
        <v>576.32174418604654</v>
      </c>
      <c r="I68" s="7">
        <v>21.88</v>
      </c>
      <c r="J68">
        <v>15</v>
      </c>
      <c r="K68">
        <f>I68*(J68/100)*AB69</f>
        <v>132.99732558139533</v>
      </c>
      <c r="L68">
        <v>65</v>
      </c>
      <c r="M68">
        <f>I68*(L68/100)*AB69</f>
        <v>576.32174418604654</v>
      </c>
      <c r="O68" s="7">
        <v>21.88</v>
      </c>
      <c r="Q68">
        <f>O68*(P68/100)*AB69</f>
        <v>0</v>
      </c>
      <c r="R68">
        <v>55</v>
      </c>
      <c r="S68">
        <f>O68*(R68/100)*AB69</f>
        <v>487.65686046511632</v>
      </c>
      <c r="U68" s="7">
        <v>21.88</v>
      </c>
      <c r="W68">
        <f>U68*(V68/100)*AB69</f>
        <v>0</v>
      </c>
      <c r="Y68">
        <f>U68*(X68/100)*AB69</f>
        <v>0</v>
      </c>
      <c r="AA68" t="s">
        <v>18</v>
      </c>
      <c r="AB68">
        <v>3485</v>
      </c>
      <c r="AC68" s="11"/>
    </row>
    <row r="69" spans="1:33" x14ac:dyDescent="0.35">
      <c r="A69" s="11"/>
      <c r="C69" s="8">
        <v>13.13</v>
      </c>
      <c r="D69">
        <v>65</v>
      </c>
      <c r="E69">
        <f>C69*(D69/100)*AB69</f>
        <v>345.84572674418609</v>
      </c>
      <c r="F69">
        <v>35</v>
      </c>
      <c r="G69">
        <f>C69*(F69/100)*AB69</f>
        <v>186.22462209302327</v>
      </c>
      <c r="I69" s="8">
        <v>13.13</v>
      </c>
      <c r="J69">
        <v>75</v>
      </c>
      <c r="K69">
        <f>I69*(J69/100)*AB69</f>
        <v>399.05276162790699</v>
      </c>
      <c r="L69">
        <v>5.5</v>
      </c>
      <c r="M69">
        <f>I69*(L69/100)*AB69</f>
        <v>29.263869186046517</v>
      </c>
      <c r="O69" s="8">
        <v>13.13</v>
      </c>
      <c r="P69">
        <v>55</v>
      </c>
      <c r="Q69">
        <f>O69*(P69/100)*AB69</f>
        <v>292.63869186046514</v>
      </c>
      <c r="R69">
        <v>45</v>
      </c>
      <c r="S69">
        <f>O69*(R69/100)*AB69</f>
        <v>239.43165697674419</v>
      </c>
      <c r="U69" s="8">
        <v>13.13</v>
      </c>
      <c r="W69">
        <f>U69*(V69/100)*AB69</f>
        <v>0</v>
      </c>
      <c r="X69">
        <v>5.5</v>
      </c>
      <c r="Y69">
        <f>U69*(X69/100)*AB69</f>
        <v>29.263869186046517</v>
      </c>
      <c r="AA69" t="s">
        <v>13</v>
      </c>
      <c r="AB69">
        <f>AB68/86</f>
        <v>40.52325581395349</v>
      </c>
      <c r="AC69" s="11"/>
    </row>
    <row r="70" spans="1:33" x14ac:dyDescent="0.35">
      <c r="A70" s="11"/>
      <c r="C70" s="9">
        <v>4.58</v>
      </c>
      <c r="D70">
        <v>35</v>
      </c>
      <c r="E70">
        <f>C70*(D70/100)*AB69</f>
        <v>64.958779069767445</v>
      </c>
      <c r="F70">
        <v>5.5</v>
      </c>
      <c r="G70">
        <f>C70*(F70/100)*AB69</f>
        <v>10.207808139534885</v>
      </c>
      <c r="I70" s="9">
        <v>4.58</v>
      </c>
      <c r="K70">
        <f>I70*(J70/100)*AB69</f>
        <v>0</v>
      </c>
      <c r="M70">
        <f>I70*(L70/100)*AB69</f>
        <v>0</v>
      </c>
      <c r="O70" s="9">
        <v>4.58</v>
      </c>
      <c r="P70">
        <v>45</v>
      </c>
      <c r="Q70">
        <f>O70*(P70/100)*AB69</f>
        <v>83.518430232558146</v>
      </c>
      <c r="R70">
        <v>5.5</v>
      </c>
      <c r="S70">
        <f>O70*(R70/100)*AB69</f>
        <v>10.207808139534885</v>
      </c>
      <c r="U70" s="9">
        <v>4.58</v>
      </c>
      <c r="V70">
        <v>5.5</v>
      </c>
      <c r="W70">
        <f>U70*(V70/100)*AB69</f>
        <v>10.207808139534885</v>
      </c>
      <c r="X70">
        <v>25</v>
      </c>
      <c r="Y70">
        <f>U70*(X70/100)*AB69</f>
        <v>46.399127906976744</v>
      </c>
      <c r="AC70" s="11"/>
    </row>
    <row r="71" spans="1:33" ht="43.5" x14ac:dyDescent="0.35">
      <c r="A71" s="11"/>
      <c r="C71" t="s">
        <v>14</v>
      </c>
      <c r="D71" s="1"/>
      <c r="E71">
        <f>SUM(E63:E70)</f>
        <v>410.80450581395354</v>
      </c>
      <c r="G71">
        <f>SUM(G63:G70)</f>
        <v>772.75417441860475</v>
      </c>
      <c r="I71" t="s">
        <v>14</v>
      </c>
      <c r="J71" s="1"/>
      <c r="K71">
        <f>SUM(K63:K70)</f>
        <v>688.08690988372086</v>
      </c>
      <c r="M71">
        <f>SUM(M63:M70)</f>
        <v>915.89244476744182</v>
      </c>
      <c r="O71" t="s">
        <v>14</v>
      </c>
      <c r="P71" s="1"/>
      <c r="Q71">
        <f>SUM(Q63:Q70)</f>
        <v>376.1571220930233</v>
      </c>
      <c r="S71">
        <f>SUM(S63:S70)</f>
        <v>805.56382848837211</v>
      </c>
      <c r="U71" t="s">
        <v>14</v>
      </c>
      <c r="V71" s="1"/>
      <c r="W71">
        <f>SUM(W63:W70)</f>
        <v>10.207808139534885</v>
      </c>
      <c r="Y71">
        <f>SUM(Y63:Y70)</f>
        <v>143.93049999999999</v>
      </c>
      <c r="AA71" s="10" t="s">
        <v>22</v>
      </c>
      <c r="AB71">
        <f xml:space="preserve"> (AB67/(AB68-AB65))*100</f>
        <v>57.651619466220062</v>
      </c>
      <c r="AC71" s="11"/>
    </row>
    <row r="72" spans="1:33" x14ac:dyDescent="0.35">
      <c r="A72" s="11"/>
      <c r="AA72" t="s">
        <v>21</v>
      </c>
      <c r="AB72">
        <f xml:space="preserve"> (AB67/AB68)*100</f>
        <v>33.08133720930234</v>
      </c>
      <c r="AC72" s="11"/>
    </row>
    <row r="73" spans="1:33" x14ac:dyDescent="0.35">
      <c r="A73" s="11"/>
      <c r="AC73" s="11"/>
    </row>
    <row r="74" spans="1:33" x14ac:dyDescent="0.35">
      <c r="A74" s="11"/>
      <c r="C74" t="s">
        <v>0</v>
      </c>
      <c r="D74" s="1"/>
      <c r="I74" t="s">
        <v>1</v>
      </c>
      <c r="O74" t="s">
        <v>2</v>
      </c>
      <c r="U74" t="s">
        <v>3</v>
      </c>
      <c r="AC74" s="11"/>
    </row>
    <row r="75" spans="1:33" x14ac:dyDescent="0.35">
      <c r="A75" s="11" t="s">
        <v>4</v>
      </c>
      <c r="B75" t="s">
        <v>5</v>
      </c>
      <c r="C75" t="s">
        <v>6</v>
      </c>
      <c r="D75" t="s">
        <v>7</v>
      </c>
      <c r="E75" t="s">
        <v>8</v>
      </c>
      <c r="F75" t="s">
        <v>9</v>
      </c>
      <c r="G75" t="s">
        <v>10</v>
      </c>
      <c r="I75" t="s">
        <v>6</v>
      </c>
      <c r="J75" t="s">
        <v>7</v>
      </c>
      <c r="K75" t="s">
        <v>8</v>
      </c>
      <c r="L75" t="s">
        <v>9</v>
      </c>
      <c r="M75" t="s">
        <v>10</v>
      </c>
      <c r="O75" t="s">
        <v>6</v>
      </c>
      <c r="P75" t="s">
        <v>7</v>
      </c>
      <c r="Q75" t="s">
        <v>8</v>
      </c>
      <c r="R75" t="s">
        <v>9</v>
      </c>
      <c r="S75" t="s">
        <v>10</v>
      </c>
      <c r="U75" t="s">
        <v>6</v>
      </c>
      <c r="V75" t="s">
        <v>7</v>
      </c>
      <c r="W75" t="s">
        <v>8</v>
      </c>
      <c r="X75" t="s">
        <v>9</v>
      </c>
      <c r="Y75" t="s">
        <v>10</v>
      </c>
      <c r="AC75" s="11" t="s">
        <v>4</v>
      </c>
      <c r="AD75" t="s">
        <v>5</v>
      </c>
    </row>
    <row r="76" spans="1:33" x14ac:dyDescent="0.35">
      <c r="A76" s="11" t="s">
        <v>11</v>
      </c>
      <c r="B76" t="s">
        <v>26</v>
      </c>
      <c r="C76" s="2">
        <v>65.63</v>
      </c>
      <c r="E76">
        <f>C76*(D76/100)*AB82</f>
        <v>0</v>
      </c>
      <c r="G76">
        <f>C76*(F76/100)*AB82</f>
        <v>0</v>
      </c>
      <c r="I76" s="2">
        <v>65.63</v>
      </c>
      <c r="K76">
        <f>I76*(J76/100)*AB82</f>
        <v>0</v>
      </c>
      <c r="M76">
        <f>I76*(L76/100)*AB82</f>
        <v>0</v>
      </c>
      <c r="O76" s="2">
        <v>65.63</v>
      </c>
      <c r="Q76">
        <f>O76*(P76/100)*AB82</f>
        <v>0</v>
      </c>
      <c r="S76">
        <f>O76*(R76/100)*AB82</f>
        <v>0</v>
      </c>
      <c r="U76" s="2">
        <v>65.63</v>
      </c>
      <c r="W76">
        <f>U76*(V76/100)*AB82</f>
        <v>0</v>
      </c>
      <c r="Y76">
        <f>U76*(X76/100)*AB82</f>
        <v>0</v>
      </c>
      <c r="AC76" s="11" t="s">
        <v>11</v>
      </c>
      <c r="AD76" t="s">
        <v>26</v>
      </c>
    </row>
    <row r="77" spans="1:33" x14ac:dyDescent="0.35">
      <c r="A77" s="11"/>
      <c r="C77" s="3">
        <v>56.88</v>
      </c>
      <c r="E77">
        <f>C77*(D77/100)*AB82</f>
        <v>0</v>
      </c>
      <c r="G77">
        <f>C77*(F77/100)*AB82</f>
        <v>0</v>
      </c>
      <c r="I77" s="3">
        <v>56.88</v>
      </c>
      <c r="K77">
        <f>I77*(J77/100)*AB82</f>
        <v>0</v>
      </c>
      <c r="M77">
        <f>I77*(L77/100)*AB82</f>
        <v>0</v>
      </c>
      <c r="O77" s="3">
        <v>56.88</v>
      </c>
      <c r="Q77">
        <f>O77*(P77/100)*AB82</f>
        <v>0</v>
      </c>
      <c r="S77">
        <f>O77*(R77/100)*AB82</f>
        <v>0</v>
      </c>
      <c r="U77" s="3">
        <v>56.88</v>
      </c>
      <c r="W77">
        <f>U77*(V77/100)*AB82</f>
        <v>0</v>
      </c>
      <c r="Y77">
        <f>U77*(X77/100)*AB82</f>
        <v>0</v>
      </c>
      <c r="AC77" s="11"/>
      <c r="AF77" t="s">
        <v>105</v>
      </c>
    </row>
    <row r="78" spans="1:33" x14ac:dyDescent="0.35">
      <c r="A78" s="11"/>
      <c r="C78" s="4">
        <v>48.13</v>
      </c>
      <c r="E78">
        <f>C78*(D78/100)*AB82</f>
        <v>0</v>
      </c>
      <c r="G78">
        <f>C78*(F78/100)*AB82</f>
        <v>0</v>
      </c>
      <c r="I78" s="4">
        <v>48.13</v>
      </c>
      <c r="K78">
        <f>I78*(J78/100)*AB82</f>
        <v>0</v>
      </c>
      <c r="M78">
        <f>I78*(L78/100)*AB82</f>
        <v>0</v>
      </c>
      <c r="O78" s="4">
        <v>48.13</v>
      </c>
      <c r="Q78">
        <f>O78*(P78/100)*AB82</f>
        <v>0</v>
      </c>
      <c r="S78">
        <f>O78*(R78/100)*AB82</f>
        <v>0</v>
      </c>
      <c r="U78" s="4">
        <v>48.13</v>
      </c>
      <c r="W78">
        <f>U78*(V78/100)*AB82</f>
        <v>0</v>
      </c>
      <c r="Y78">
        <f>U78*(X78/100)*AB82</f>
        <v>0</v>
      </c>
      <c r="AA78" t="s">
        <v>15</v>
      </c>
      <c r="AB78">
        <f xml:space="preserve"> (E84+K84+Q84+W84)</f>
        <v>1496.5297674418607</v>
      </c>
      <c r="AC78" s="11"/>
      <c r="AF78" t="s">
        <v>106</v>
      </c>
      <c r="AG78">
        <f>AB5+AB17+AB29+AB41+AB53+AB65+AB78</f>
        <v>11272.018851162789</v>
      </c>
    </row>
    <row r="79" spans="1:33" x14ac:dyDescent="0.35">
      <c r="A79" s="11"/>
      <c r="C79" s="5">
        <v>39.380000000000003</v>
      </c>
      <c r="E79">
        <f>C79*(D79/100)*AB82</f>
        <v>0</v>
      </c>
      <c r="G79">
        <f>C79*(F79/100)*AB82</f>
        <v>0</v>
      </c>
      <c r="I79" s="5">
        <v>39.380000000000003</v>
      </c>
      <c r="J79">
        <v>25</v>
      </c>
      <c r="K79">
        <f>I79*(J79/100)*AB82</f>
        <v>303.59232558139536</v>
      </c>
      <c r="M79">
        <f>I79*(L79/100)*AB82</f>
        <v>0</v>
      </c>
      <c r="O79" s="5">
        <v>39.380000000000003</v>
      </c>
      <c r="Q79">
        <f>O79*(P79/100)*AB82</f>
        <v>0</v>
      </c>
      <c r="S79">
        <f>O79*(R79/100)*AB82</f>
        <v>0</v>
      </c>
      <c r="U79" s="5">
        <v>39.380000000000003</v>
      </c>
      <c r="W79">
        <f>U79*(V79/100)*AB82</f>
        <v>0</v>
      </c>
      <c r="Y79">
        <f>U79*(X79/100)*AB82</f>
        <v>0</v>
      </c>
      <c r="AA79" t="s">
        <v>16</v>
      </c>
      <c r="AB79">
        <f>G84+M84+S84+Y84</f>
        <v>1717.8330000000001</v>
      </c>
      <c r="AC79" s="11"/>
      <c r="AF79" t="s">
        <v>107</v>
      </c>
      <c r="AG79">
        <f>AB79+AB66+AB54+AB42+AB30+AB18+AB6</f>
        <v>17573.444314534885</v>
      </c>
    </row>
    <row r="80" spans="1:33" x14ac:dyDescent="0.35">
      <c r="A80" s="11"/>
      <c r="C80" s="6">
        <v>30.63</v>
      </c>
      <c r="E80">
        <f>C80*(D80/100)*AB82</f>
        <v>0</v>
      </c>
      <c r="G80">
        <f>C80*(F80/100)*AB82</f>
        <v>0</v>
      </c>
      <c r="I80" s="6">
        <v>30.63</v>
      </c>
      <c r="J80">
        <v>25</v>
      </c>
      <c r="K80">
        <f>I80*(J80/100)*AB82</f>
        <v>236.13593023255814</v>
      </c>
      <c r="L80">
        <v>25</v>
      </c>
      <c r="M80">
        <f>I80*(L80/100)*AB82</f>
        <v>236.13593023255814</v>
      </c>
      <c r="O80" s="6">
        <v>30.63</v>
      </c>
      <c r="Q80">
        <f>O80*(P80/100)*AB82</f>
        <v>0</v>
      </c>
      <c r="S80">
        <f>O80*(R80/100)*AB82</f>
        <v>0</v>
      </c>
      <c r="U80" s="6">
        <v>30.63</v>
      </c>
      <c r="W80">
        <f>U80*(V80/100)*AB82</f>
        <v>0</v>
      </c>
      <c r="X80">
        <v>5.5</v>
      </c>
      <c r="Y80">
        <f>U80*(X80/100)*AB82</f>
        <v>51.94990465116279</v>
      </c>
      <c r="AA80" t="s">
        <v>17</v>
      </c>
      <c r="AB80">
        <f xml:space="preserve"> AB79-AB78</f>
        <v>221.30323255813937</v>
      </c>
      <c r="AC80" s="11"/>
      <c r="AF80" t="s">
        <v>17</v>
      </c>
      <c r="AG80">
        <f xml:space="preserve"> AG79-AG78</f>
        <v>6301.4254633720957</v>
      </c>
    </row>
    <row r="81" spans="1:33" x14ac:dyDescent="0.35">
      <c r="A81" s="11"/>
      <c r="C81" s="7">
        <v>21.88</v>
      </c>
      <c r="E81">
        <f>C81*(D81/100)*AB82</f>
        <v>0</v>
      </c>
      <c r="F81">
        <v>45</v>
      </c>
      <c r="G81">
        <f>C81*(F81/100)*AB82</f>
        <v>303.62316279069768</v>
      </c>
      <c r="I81" s="7">
        <v>21.88</v>
      </c>
      <c r="J81">
        <v>25</v>
      </c>
      <c r="K81">
        <f>I81*(J81/100)*AB82</f>
        <v>168.67953488372092</v>
      </c>
      <c r="L81">
        <v>45</v>
      </c>
      <c r="M81">
        <f>I81*(L81/100)*AB82</f>
        <v>303.62316279069768</v>
      </c>
      <c r="O81" s="7">
        <v>21.88</v>
      </c>
      <c r="Q81">
        <f>O81*(P81/100)*AB82</f>
        <v>0</v>
      </c>
      <c r="R81">
        <v>55</v>
      </c>
      <c r="S81">
        <f>O81*(R81/100)*AB82</f>
        <v>371.09497674418611</v>
      </c>
      <c r="U81" s="7">
        <v>21.88</v>
      </c>
      <c r="W81">
        <f>U81*(V81/100)*AB82</f>
        <v>0</v>
      </c>
      <c r="Y81">
        <f>U81*(X81/100)*AB82</f>
        <v>0</v>
      </c>
      <c r="AA81" t="s">
        <v>18</v>
      </c>
      <c r="AB81">
        <v>2652</v>
      </c>
      <c r="AC81" s="11"/>
      <c r="AF81" t="s">
        <v>108</v>
      </c>
      <c r="AG81">
        <f>AB8+AB20+AB32+AB44+AB56+AB68+AB81</f>
        <v>23845</v>
      </c>
    </row>
    <row r="82" spans="1:33" x14ac:dyDescent="0.35">
      <c r="A82" s="11"/>
      <c r="C82" s="8">
        <v>13.13</v>
      </c>
      <c r="D82">
        <v>75</v>
      </c>
      <c r="E82">
        <f>C82*(D82/100)*AB82</f>
        <v>303.66941860465118</v>
      </c>
      <c r="F82">
        <v>45</v>
      </c>
      <c r="G82">
        <f>C82*(F82/100)*AB82</f>
        <v>182.20165116279071</v>
      </c>
      <c r="I82" s="8">
        <v>13.13</v>
      </c>
      <c r="J82">
        <v>25</v>
      </c>
      <c r="K82">
        <f>I82*(J82/100)*AB82</f>
        <v>101.22313953488373</v>
      </c>
      <c r="L82">
        <v>15</v>
      </c>
      <c r="M82">
        <f>I82*(L82/100)*AB82</f>
        <v>60.733883720930237</v>
      </c>
      <c r="O82" s="8">
        <v>13.13</v>
      </c>
      <c r="P82">
        <v>65</v>
      </c>
      <c r="Q82">
        <f>O82*(P82/100)*AB82</f>
        <v>263.18016279069775</v>
      </c>
      <c r="R82">
        <v>35</v>
      </c>
      <c r="S82">
        <f>O82*(R82/100)*AB82</f>
        <v>141.71239534883722</v>
      </c>
      <c r="U82" s="8">
        <v>13.13</v>
      </c>
      <c r="W82">
        <f>U82*(V82/100)*AB82</f>
        <v>0</v>
      </c>
      <c r="X82">
        <v>5.5</v>
      </c>
      <c r="Y82">
        <f>U82*(X82/100)*AB82</f>
        <v>22.269090697674422</v>
      </c>
      <c r="AA82" t="s">
        <v>13</v>
      </c>
      <c r="AB82">
        <f>AB81/86</f>
        <v>30.837209302325583</v>
      </c>
      <c r="AC82" s="11"/>
    </row>
    <row r="83" spans="1:33" x14ac:dyDescent="0.35">
      <c r="A83" s="11"/>
      <c r="C83" s="9">
        <v>4.58</v>
      </c>
      <c r="D83">
        <v>25</v>
      </c>
      <c r="E83">
        <f>C83*(D83/100)*AB82</f>
        <v>35.308604651162796</v>
      </c>
      <c r="F83">
        <v>5.5</v>
      </c>
      <c r="G83">
        <f>C83*(F83/100)*AB82</f>
        <v>7.767893023255815</v>
      </c>
      <c r="I83" s="9">
        <v>4.58</v>
      </c>
      <c r="K83">
        <f>I83*(J83/100)*AB82</f>
        <v>0</v>
      </c>
      <c r="L83">
        <v>5.5</v>
      </c>
      <c r="M83">
        <f>I83*(L83/100)*AB82</f>
        <v>7.767893023255815</v>
      </c>
      <c r="O83" s="9">
        <v>4.58</v>
      </c>
      <c r="P83">
        <v>35</v>
      </c>
      <c r="Q83">
        <f>O83*(P83/100)*AB82</f>
        <v>49.43204651162791</v>
      </c>
      <c r="R83">
        <v>5.5</v>
      </c>
      <c r="S83">
        <f>O83*(R83/100)*AB82</f>
        <v>7.767893023255815</v>
      </c>
      <c r="U83" s="9">
        <v>4.58</v>
      </c>
      <c r="V83">
        <v>25</v>
      </c>
      <c r="W83">
        <f>U83*(V83/100)*AB82</f>
        <v>35.308604651162796</v>
      </c>
      <c r="X83">
        <v>15</v>
      </c>
      <c r="Y83">
        <f>U83*(X83/100)*AB82</f>
        <v>21.185162790697674</v>
      </c>
      <c r="AC83" s="11"/>
    </row>
    <row r="84" spans="1:33" ht="72.5" x14ac:dyDescent="0.35">
      <c r="A84" s="11"/>
      <c r="C84" t="s">
        <v>14</v>
      </c>
      <c r="D84" s="1"/>
      <c r="E84">
        <f>SUM(E76:E83)</f>
        <v>338.97802325581398</v>
      </c>
      <c r="G84">
        <f>SUM(G76:G83)</f>
        <v>493.59270697674418</v>
      </c>
      <c r="I84" t="s">
        <v>14</v>
      </c>
      <c r="J84" s="1"/>
      <c r="K84">
        <f>SUM(K76:K83)</f>
        <v>809.63093023255828</v>
      </c>
      <c r="M84">
        <f>SUM(M76:M83)</f>
        <v>608.26086976744193</v>
      </c>
      <c r="O84" t="s">
        <v>14</v>
      </c>
      <c r="P84" s="1"/>
      <c r="Q84">
        <f>SUM(Q76:Q83)</f>
        <v>312.61220930232565</v>
      </c>
      <c r="S84">
        <f>SUM(S76:S83)</f>
        <v>520.57526511627918</v>
      </c>
      <c r="U84" t="s">
        <v>14</v>
      </c>
      <c r="V84" s="1"/>
      <c r="W84">
        <f>SUM(W76:W83)</f>
        <v>35.308604651162796</v>
      </c>
      <c r="Y84">
        <f>SUM(Y76:Y83)</f>
        <v>95.404158139534886</v>
      </c>
      <c r="AA84" s="10" t="s">
        <v>22</v>
      </c>
      <c r="AB84">
        <f xml:space="preserve"> (AB80/(AB81-AB78))*100</f>
        <v>19.152655457699481</v>
      </c>
      <c r="AC84" s="11"/>
      <c r="AF84" s="10" t="s">
        <v>22</v>
      </c>
      <c r="AG84">
        <f xml:space="preserve"> (AG80/(AG81-AG78))*100</f>
        <v>50.118785582963135</v>
      </c>
    </row>
    <row r="85" spans="1:33" x14ac:dyDescent="0.35">
      <c r="A85" s="11"/>
      <c r="AA85" t="s">
        <v>21</v>
      </c>
      <c r="AB85">
        <f xml:space="preserve"> (AB80/AB81)*100</f>
        <v>8.3447674418604603</v>
      </c>
      <c r="AC85" s="11"/>
      <c r="AF85" t="s">
        <v>21</v>
      </c>
    </row>
    <row r="86" spans="1:33" x14ac:dyDescent="0.35">
      <c r="A86" s="11"/>
      <c r="AC86" s="11"/>
    </row>
    <row r="87" spans="1:33" x14ac:dyDescent="0.35">
      <c r="A87" s="11"/>
      <c r="C87" t="s">
        <v>0</v>
      </c>
      <c r="D87" s="1"/>
      <c r="I87" t="s">
        <v>1</v>
      </c>
      <c r="O87" t="s">
        <v>2</v>
      </c>
      <c r="U87" t="s">
        <v>3</v>
      </c>
      <c r="AC87" s="11"/>
    </row>
    <row r="88" spans="1:33" x14ac:dyDescent="0.35">
      <c r="A88" t="s">
        <v>4</v>
      </c>
      <c r="B88" t="s">
        <v>5</v>
      </c>
      <c r="C88" t="s">
        <v>6</v>
      </c>
      <c r="D88" t="s">
        <v>7</v>
      </c>
      <c r="E88" t="s">
        <v>8</v>
      </c>
      <c r="F88" t="s">
        <v>9</v>
      </c>
      <c r="G88" t="s">
        <v>10</v>
      </c>
      <c r="I88" t="s">
        <v>6</v>
      </c>
      <c r="J88" t="s">
        <v>7</v>
      </c>
      <c r="K88" t="s">
        <v>8</v>
      </c>
      <c r="L88" t="s">
        <v>9</v>
      </c>
      <c r="M88" t="s">
        <v>10</v>
      </c>
      <c r="O88" t="s">
        <v>6</v>
      </c>
      <c r="P88" t="s">
        <v>7</v>
      </c>
      <c r="Q88" t="s">
        <v>8</v>
      </c>
      <c r="R88" t="s">
        <v>9</v>
      </c>
      <c r="S88" t="s">
        <v>10</v>
      </c>
      <c r="U88" t="s">
        <v>6</v>
      </c>
      <c r="V88" t="s">
        <v>7</v>
      </c>
      <c r="W88" t="s">
        <v>8</v>
      </c>
      <c r="X88" t="s">
        <v>9</v>
      </c>
      <c r="Y88" t="s">
        <v>10</v>
      </c>
      <c r="AC88" t="s">
        <v>4</v>
      </c>
      <c r="AD88" t="s">
        <v>5</v>
      </c>
    </row>
    <row r="89" spans="1:33" x14ac:dyDescent="0.35">
      <c r="A89" s="12" t="s">
        <v>27</v>
      </c>
      <c r="B89" t="s">
        <v>28</v>
      </c>
      <c r="C89" s="2">
        <v>65.63</v>
      </c>
      <c r="E89">
        <f>C89*(D89/100)*AB95</f>
        <v>0</v>
      </c>
      <c r="G89">
        <f>C89*(F89/100)*AB95</f>
        <v>0</v>
      </c>
      <c r="I89" s="2">
        <v>65.63</v>
      </c>
      <c r="K89">
        <f>I89*(J89/100)*AB95</f>
        <v>0</v>
      </c>
      <c r="M89">
        <f>I89*(L89/100)*AB95</f>
        <v>0</v>
      </c>
      <c r="O89" s="2">
        <v>65.63</v>
      </c>
      <c r="Q89">
        <f>O89*(P89/100)*AB95</f>
        <v>0</v>
      </c>
      <c r="S89">
        <f>O89*(R89/100)*AB95</f>
        <v>0</v>
      </c>
      <c r="U89" s="2">
        <v>65.63</v>
      </c>
      <c r="W89">
        <f>U89*(V89/100)*AB95</f>
        <v>0</v>
      </c>
      <c r="Y89">
        <f>U89*(X89/100)*AB95</f>
        <v>0</v>
      </c>
      <c r="AC89" s="12" t="s">
        <v>27</v>
      </c>
      <c r="AD89" t="s">
        <v>28</v>
      </c>
    </row>
    <row r="90" spans="1:33" x14ac:dyDescent="0.35">
      <c r="A90" s="12"/>
      <c r="C90" s="3">
        <v>56.88</v>
      </c>
      <c r="E90">
        <f>C90*(D90/100)*AB95</f>
        <v>0</v>
      </c>
      <c r="G90">
        <f>C90*(F90/100)*AB95</f>
        <v>0</v>
      </c>
      <c r="I90" s="3">
        <v>56.88</v>
      </c>
      <c r="K90">
        <f>I90*(J90/100)*AB95</f>
        <v>0</v>
      </c>
      <c r="M90">
        <f>I90*(L90/100)*AB95</f>
        <v>0</v>
      </c>
      <c r="O90" s="3">
        <v>56.88</v>
      </c>
      <c r="Q90">
        <f>O90*(P90/100)*AB95</f>
        <v>0</v>
      </c>
      <c r="S90">
        <f>O90*(R90/100)*AB95</f>
        <v>0</v>
      </c>
      <c r="U90" s="3">
        <v>56.88</v>
      </c>
      <c r="W90">
        <f>U90*(V90/100)*AB95</f>
        <v>0</v>
      </c>
      <c r="Y90">
        <f>U90*(X90/100)*AB95</f>
        <v>0</v>
      </c>
      <c r="AC90" s="12"/>
    </row>
    <row r="91" spans="1:33" x14ac:dyDescent="0.35">
      <c r="A91" s="12"/>
      <c r="C91" s="4">
        <v>48.13</v>
      </c>
      <c r="E91">
        <f>C91*(D91/100)*AB95</f>
        <v>0</v>
      </c>
      <c r="G91">
        <f>C91*(F91/100)*AB95</f>
        <v>0</v>
      </c>
      <c r="I91" s="4">
        <v>48.13</v>
      </c>
      <c r="K91">
        <f>I91*(J91/100)*AB95</f>
        <v>0</v>
      </c>
      <c r="M91">
        <f>I91*(L91/100)*AB95</f>
        <v>0</v>
      </c>
      <c r="O91" s="4">
        <v>48.13</v>
      </c>
      <c r="Q91">
        <f>O91*(P91/100)*AB95</f>
        <v>0</v>
      </c>
      <c r="S91">
        <f>O91*(R91/100)*AB95</f>
        <v>0</v>
      </c>
      <c r="U91" s="4">
        <v>48.13</v>
      </c>
      <c r="W91">
        <f>U91*(V91/100)*AB95</f>
        <v>0</v>
      </c>
      <c r="Y91">
        <f>U91*(X91/100)*AB95</f>
        <v>0</v>
      </c>
      <c r="AA91" t="s">
        <v>15</v>
      </c>
      <c r="AB91">
        <f xml:space="preserve"> (E97+K97+Q97+W97)</f>
        <v>567.72706976744189</v>
      </c>
      <c r="AC91" s="12"/>
    </row>
    <row r="92" spans="1:33" x14ac:dyDescent="0.35">
      <c r="A92" s="12"/>
      <c r="C92" s="5">
        <v>39.380000000000003</v>
      </c>
      <c r="E92">
        <f>C92*(D92/100)*AB95</f>
        <v>0</v>
      </c>
      <c r="G92">
        <f>C92*(F92/100)*AB95</f>
        <v>0</v>
      </c>
      <c r="I92" s="5">
        <v>39.380000000000003</v>
      </c>
      <c r="J92">
        <v>15</v>
      </c>
      <c r="K92">
        <f>I92*(J92/100)*AB95</f>
        <v>86.819162790697675</v>
      </c>
      <c r="M92">
        <f>I92*(L92/100)*AB95</f>
        <v>0</v>
      </c>
      <c r="O92" s="5">
        <v>39.380000000000003</v>
      </c>
      <c r="Q92">
        <f>O92*(P92/100)*AB95</f>
        <v>0</v>
      </c>
      <c r="S92">
        <f>O92*(R92/100)*AB95</f>
        <v>0</v>
      </c>
      <c r="U92" s="5">
        <v>39.380000000000003</v>
      </c>
      <c r="W92">
        <f>U92*(V92/100)*AB95</f>
        <v>0</v>
      </c>
      <c r="Y92">
        <f>U92*(X92/100)*AB95</f>
        <v>0</v>
      </c>
      <c r="AA92" t="s">
        <v>16</v>
      </c>
      <c r="AB92">
        <f>G97+M97+S97+Y97</f>
        <v>817.42586046511633</v>
      </c>
      <c r="AC92" s="12"/>
    </row>
    <row r="93" spans="1:33" x14ac:dyDescent="0.35">
      <c r="A93" s="12"/>
      <c r="C93" s="6">
        <v>30.63</v>
      </c>
      <c r="E93">
        <f>C93*(D93/100)*AB95</f>
        <v>0</v>
      </c>
      <c r="G93">
        <f>C93*(F93/100)*AB95</f>
        <v>0</v>
      </c>
      <c r="I93" s="6">
        <v>30.63</v>
      </c>
      <c r="J93">
        <v>35</v>
      </c>
      <c r="K93">
        <f>I93*(J93/100)*AB95</f>
        <v>157.56641860465115</v>
      </c>
      <c r="L93">
        <v>25</v>
      </c>
      <c r="M93">
        <f>I93*(L93/100)*AB95</f>
        <v>112.54744186046511</v>
      </c>
      <c r="O93" s="6">
        <v>30.63</v>
      </c>
      <c r="Q93">
        <f>O93*(P93/100)*AB95</f>
        <v>0</v>
      </c>
      <c r="S93">
        <f>O93*(R93/100)*AB95</f>
        <v>0</v>
      </c>
      <c r="U93" s="6">
        <v>30.63</v>
      </c>
      <c r="W93">
        <f>U93*(V93/100)*AB95</f>
        <v>0</v>
      </c>
      <c r="X93">
        <v>5.5</v>
      </c>
      <c r="Y93">
        <f>U93*(X93/100)*AB95</f>
        <v>24.760437209302324</v>
      </c>
      <c r="AA93" t="s">
        <v>17</v>
      </c>
      <c r="AB93">
        <f xml:space="preserve"> AB92-AB91</f>
        <v>249.69879069767444</v>
      </c>
      <c r="AC93" s="12"/>
    </row>
    <row r="94" spans="1:33" x14ac:dyDescent="0.35">
      <c r="A94" s="12"/>
      <c r="C94" s="7">
        <v>21.88</v>
      </c>
      <c r="E94">
        <f>C94*(D94/100)*AB95</f>
        <v>0</v>
      </c>
      <c r="F94">
        <v>15</v>
      </c>
      <c r="G94">
        <f>C94*(F94/100)*AB95</f>
        <v>48.237767441860456</v>
      </c>
      <c r="I94" s="7">
        <v>21.88</v>
      </c>
      <c r="J94">
        <v>15</v>
      </c>
      <c r="K94">
        <f>I94*(J94/100)*AB95</f>
        <v>48.237767441860456</v>
      </c>
      <c r="L94">
        <v>65</v>
      </c>
      <c r="M94">
        <f>I94*(L94/100)*AB95</f>
        <v>209.03032558139535</v>
      </c>
      <c r="O94" s="7">
        <v>21.88</v>
      </c>
      <c r="Q94">
        <f>O94*(P94/100)*AB95</f>
        <v>0</v>
      </c>
      <c r="R94">
        <v>25</v>
      </c>
      <c r="S94">
        <f>O94*(R94/100)*AB95</f>
        <v>80.396279069767431</v>
      </c>
      <c r="U94" s="7">
        <v>21.88</v>
      </c>
      <c r="W94">
        <f>U94*(V94/100)*AB95</f>
        <v>0</v>
      </c>
      <c r="X94">
        <v>5.5</v>
      </c>
      <c r="Y94">
        <f>U94*(X94/100)*AB95</f>
        <v>17.687181395348837</v>
      </c>
      <c r="AA94" t="s">
        <v>18</v>
      </c>
      <c r="AB94">
        <v>1264</v>
      </c>
      <c r="AC94" s="12"/>
    </row>
    <row r="95" spans="1:33" x14ac:dyDescent="0.35">
      <c r="A95" s="12"/>
      <c r="C95" s="8">
        <v>13.13</v>
      </c>
      <c r="D95">
        <v>35</v>
      </c>
      <c r="E95">
        <f>C95*(D95/100)*AB95</f>
        <v>67.543162790697679</v>
      </c>
      <c r="F95">
        <v>65</v>
      </c>
      <c r="G95">
        <f>C95*(F95/100)*AB95</f>
        <v>125.43730232558141</v>
      </c>
      <c r="I95" s="8">
        <v>13.13</v>
      </c>
      <c r="J95">
        <v>15</v>
      </c>
      <c r="K95">
        <f>I95*(J95/100)*AB95</f>
        <v>28.94706976744186</v>
      </c>
      <c r="L95">
        <v>15</v>
      </c>
      <c r="M95">
        <f>I95*(L95/100)*AB95</f>
        <v>28.94706976744186</v>
      </c>
      <c r="O95" s="8">
        <v>13.13</v>
      </c>
      <c r="P95">
        <v>35</v>
      </c>
      <c r="Q95">
        <f>O95*(P95/100)*AB95</f>
        <v>67.543162790697679</v>
      </c>
      <c r="R95">
        <v>65</v>
      </c>
      <c r="S95">
        <f>O95*(R95/100)*AB95</f>
        <v>125.43730232558141</v>
      </c>
      <c r="U95" s="8">
        <v>13.13</v>
      </c>
      <c r="W95">
        <f>U95*(V95/100)*AB95</f>
        <v>0</v>
      </c>
      <c r="X95">
        <v>5.5</v>
      </c>
      <c r="Y95">
        <f>U95*(X95/100)*AB95</f>
        <v>10.61392558139535</v>
      </c>
      <c r="AA95" t="s">
        <v>13</v>
      </c>
      <c r="AB95">
        <f>AB94/86</f>
        <v>14.697674418604651</v>
      </c>
      <c r="AC95" s="12"/>
    </row>
    <row r="96" spans="1:33" x14ac:dyDescent="0.35">
      <c r="A96" s="12"/>
      <c r="C96" s="9">
        <v>4.58</v>
      </c>
      <c r="D96">
        <v>65</v>
      </c>
      <c r="E96">
        <f>C96*(D96/100)*AB95</f>
        <v>43.754976744186052</v>
      </c>
      <c r="F96">
        <v>15</v>
      </c>
      <c r="G96">
        <f>C96*(F96/100)*AB95</f>
        <v>10.097302325581394</v>
      </c>
      <c r="I96" s="9">
        <v>4.58</v>
      </c>
      <c r="K96">
        <f>I96*(J96/100)*AB95</f>
        <v>0</v>
      </c>
      <c r="L96">
        <v>5.5</v>
      </c>
      <c r="M96">
        <f>I96*(L96/100)*AB95</f>
        <v>3.7023441860465116</v>
      </c>
      <c r="O96" s="9">
        <v>4.58</v>
      </c>
      <c r="P96">
        <v>65</v>
      </c>
      <c r="Q96">
        <f>O96*(P96/100)*AB95</f>
        <v>43.754976744186052</v>
      </c>
      <c r="R96">
        <v>5.5</v>
      </c>
      <c r="S96">
        <f>O96*(R96/100)*AB95</f>
        <v>3.7023441860465116</v>
      </c>
      <c r="U96" s="9">
        <v>4.58</v>
      </c>
      <c r="V96">
        <v>35</v>
      </c>
      <c r="W96">
        <f>U96*(V96/100)*AB95</f>
        <v>23.560372093023254</v>
      </c>
      <c r="X96">
        <v>25</v>
      </c>
      <c r="Y96">
        <f>U96*(X96/100)*AB95</f>
        <v>16.828837209302325</v>
      </c>
      <c r="AC96" s="12"/>
    </row>
    <row r="97" spans="1:30" ht="43.5" x14ac:dyDescent="0.35">
      <c r="A97" s="12"/>
      <c r="C97" t="s">
        <v>14</v>
      </c>
      <c r="D97" s="1"/>
      <c r="E97">
        <f>SUM(E89:E96)</f>
        <v>111.29813953488373</v>
      </c>
      <c r="G97">
        <f>SUM(G89:G96)</f>
        <v>183.77237209302325</v>
      </c>
      <c r="I97" t="s">
        <v>14</v>
      </c>
      <c r="J97" s="1"/>
      <c r="K97">
        <f>SUM(K89:K96)</f>
        <v>321.57041860465114</v>
      </c>
      <c r="M97">
        <f>SUM(M89:M96)</f>
        <v>354.22718139534885</v>
      </c>
      <c r="O97" t="s">
        <v>14</v>
      </c>
      <c r="P97" s="1"/>
      <c r="Q97">
        <f>SUM(Q89:Q96)</f>
        <v>111.29813953488373</v>
      </c>
      <c r="S97">
        <f>SUM(S89:S96)</f>
        <v>209.53592558139536</v>
      </c>
      <c r="U97" t="s">
        <v>14</v>
      </c>
      <c r="V97" s="1"/>
      <c r="W97">
        <f>SUM(W89:W96)</f>
        <v>23.560372093023254</v>
      </c>
      <c r="Y97">
        <f>SUM(Y89:Y96)</f>
        <v>69.89038139534884</v>
      </c>
      <c r="AA97" s="10" t="s">
        <v>22</v>
      </c>
      <c r="AB97">
        <f xml:space="preserve"> (AB93/(AB94-AB91))*100</f>
        <v>35.862199987334563</v>
      </c>
      <c r="AC97" s="12"/>
    </row>
    <row r="98" spans="1:30" x14ac:dyDescent="0.35">
      <c r="A98" s="12"/>
      <c r="AA98" t="s">
        <v>21</v>
      </c>
      <c r="AB98">
        <f xml:space="preserve"> (AB93/AB94)*100</f>
        <v>19.754651162790697</v>
      </c>
      <c r="AC98" s="12"/>
    </row>
    <row r="99" spans="1:30" x14ac:dyDescent="0.35">
      <c r="A99" s="12"/>
      <c r="AC99" s="12"/>
    </row>
    <row r="100" spans="1:30" x14ac:dyDescent="0.35">
      <c r="A100" s="12"/>
      <c r="C100" t="s">
        <v>0</v>
      </c>
      <c r="D100" s="1"/>
      <c r="I100" t="s">
        <v>1</v>
      </c>
      <c r="O100" t="s">
        <v>2</v>
      </c>
      <c r="U100" t="s">
        <v>3</v>
      </c>
      <c r="AC100" s="12"/>
    </row>
    <row r="101" spans="1:30" x14ac:dyDescent="0.35">
      <c r="A101" s="12" t="s">
        <v>4</v>
      </c>
      <c r="B101" t="s">
        <v>5</v>
      </c>
      <c r="C101" t="s">
        <v>6</v>
      </c>
      <c r="D101" t="s">
        <v>7</v>
      </c>
      <c r="E101" t="s">
        <v>8</v>
      </c>
      <c r="F101" t="s">
        <v>9</v>
      </c>
      <c r="G101" t="s">
        <v>10</v>
      </c>
      <c r="I101" t="s">
        <v>6</v>
      </c>
      <c r="J101" t="s">
        <v>7</v>
      </c>
      <c r="K101" t="s">
        <v>8</v>
      </c>
      <c r="L101" t="s">
        <v>9</v>
      </c>
      <c r="M101" t="s">
        <v>10</v>
      </c>
      <c r="O101" t="s">
        <v>6</v>
      </c>
      <c r="P101" t="s">
        <v>7</v>
      </c>
      <c r="Q101" t="s">
        <v>8</v>
      </c>
      <c r="R101" t="s">
        <v>9</v>
      </c>
      <c r="S101" t="s">
        <v>10</v>
      </c>
      <c r="U101" t="s">
        <v>6</v>
      </c>
      <c r="V101" t="s">
        <v>7</v>
      </c>
      <c r="W101" t="s">
        <v>8</v>
      </c>
      <c r="X101" t="s">
        <v>9</v>
      </c>
      <c r="Y101" t="s">
        <v>10</v>
      </c>
      <c r="AC101" s="12" t="s">
        <v>4</v>
      </c>
      <c r="AD101" t="s">
        <v>5</v>
      </c>
    </row>
    <row r="102" spans="1:30" x14ac:dyDescent="0.35">
      <c r="A102" s="12" t="s">
        <v>27</v>
      </c>
      <c r="B102" t="s">
        <v>29</v>
      </c>
      <c r="C102" s="2">
        <v>65.63</v>
      </c>
      <c r="E102">
        <f>C102*(D102/100)*AB108</f>
        <v>0</v>
      </c>
      <c r="G102">
        <f>C102*(F102/100)*AB108</f>
        <v>0</v>
      </c>
      <c r="I102" s="2">
        <v>65.63</v>
      </c>
      <c r="K102">
        <f>I102*(J102/100)*AB108</f>
        <v>0</v>
      </c>
      <c r="M102">
        <f>I102*(L102/100)*AB108</f>
        <v>0</v>
      </c>
      <c r="O102" s="2">
        <v>65.63</v>
      </c>
      <c r="Q102">
        <f>O102*(P102/100)*AB108</f>
        <v>0</v>
      </c>
      <c r="S102">
        <f>O102*(R102/100)*AB108</f>
        <v>0</v>
      </c>
      <c r="U102" s="2">
        <v>65.63</v>
      </c>
      <c r="W102">
        <f>U102*(V102/100)*AB108</f>
        <v>0</v>
      </c>
      <c r="Y102">
        <f>U102*(X102/100)*AB108</f>
        <v>0</v>
      </c>
      <c r="AC102" s="12" t="s">
        <v>27</v>
      </c>
      <c r="AD102" t="s">
        <v>29</v>
      </c>
    </row>
    <row r="103" spans="1:30" x14ac:dyDescent="0.35">
      <c r="A103" s="12"/>
      <c r="C103" s="3">
        <v>56.88</v>
      </c>
      <c r="E103">
        <f>C103*(D103/100)*AB108</f>
        <v>0</v>
      </c>
      <c r="G103">
        <f>C103*(F103/100)*AB108</f>
        <v>0</v>
      </c>
      <c r="I103" s="3">
        <v>56.88</v>
      </c>
      <c r="K103">
        <f>I103*(J103/100)*AB108</f>
        <v>0</v>
      </c>
      <c r="M103">
        <f>I103*(L103/100)*AB108</f>
        <v>0</v>
      </c>
      <c r="O103" s="3">
        <v>56.88</v>
      </c>
      <c r="Q103">
        <f>O103*(P103/100)*AB108</f>
        <v>0</v>
      </c>
      <c r="S103">
        <f>O103*(R103/100)*AB108</f>
        <v>0</v>
      </c>
      <c r="U103" s="3">
        <v>56.88</v>
      </c>
      <c r="W103">
        <f>U103*(V103/100)*AB108</f>
        <v>0</v>
      </c>
      <c r="Y103">
        <f>U103*(X103/100)*AB108</f>
        <v>0</v>
      </c>
      <c r="AC103" s="12"/>
    </row>
    <row r="104" spans="1:30" x14ac:dyDescent="0.35">
      <c r="A104" s="12"/>
      <c r="C104" s="4">
        <v>48.13</v>
      </c>
      <c r="E104">
        <f>C104*(D104/100)*AB108</f>
        <v>0</v>
      </c>
      <c r="G104">
        <f>C104*(F104/100)*AB108</f>
        <v>0</v>
      </c>
      <c r="I104" s="4">
        <v>48.13</v>
      </c>
      <c r="K104">
        <f>I104*(J104/100)*AB108</f>
        <v>0</v>
      </c>
      <c r="M104">
        <f>I104*(L104/100)*AB108</f>
        <v>0</v>
      </c>
      <c r="O104" s="4">
        <v>48.13</v>
      </c>
      <c r="Q104">
        <f>O104*(P104/100)*AB108</f>
        <v>0</v>
      </c>
      <c r="S104">
        <f>O104*(R104/100)*AB108</f>
        <v>0</v>
      </c>
      <c r="U104" s="4">
        <v>48.13</v>
      </c>
      <c r="W104">
        <f>U104*(V104/100)*AB108</f>
        <v>0</v>
      </c>
      <c r="Y104">
        <f>U104*(X104/100)*AB108</f>
        <v>0</v>
      </c>
      <c r="AA104" t="s">
        <v>15</v>
      </c>
      <c r="AB104">
        <f xml:space="preserve"> (E110+K110+Q110+W110)</f>
        <v>854.71832558139533</v>
      </c>
      <c r="AC104" s="12"/>
    </row>
    <row r="105" spans="1:30" x14ac:dyDescent="0.35">
      <c r="A105" s="12"/>
      <c r="C105" s="5">
        <v>39.380000000000003</v>
      </c>
      <c r="E105">
        <f>C105*(D105/100)*AB108</f>
        <v>0</v>
      </c>
      <c r="G105">
        <f>C105*(F105/100)*AB108</f>
        <v>0</v>
      </c>
      <c r="I105" s="5">
        <v>39.380000000000003</v>
      </c>
      <c r="K105">
        <f>I105*(J105/100)*AB108</f>
        <v>0</v>
      </c>
      <c r="M105">
        <f>I105*(L105/100)*AB108</f>
        <v>0</v>
      </c>
      <c r="O105" s="5">
        <v>39.380000000000003</v>
      </c>
      <c r="Q105">
        <f>O105*(P105/100)*AB108</f>
        <v>0</v>
      </c>
      <c r="S105">
        <f>O105*(R105/100)*AB108</f>
        <v>0</v>
      </c>
      <c r="U105" s="5">
        <v>39.380000000000003</v>
      </c>
      <c r="W105">
        <f>U105*(V105/100)*AB108</f>
        <v>0</v>
      </c>
      <c r="Y105">
        <f>U105*(X105/100)*AB108</f>
        <v>0</v>
      </c>
      <c r="AA105" t="s">
        <v>16</v>
      </c>
      <c r="AB105">
        <f>G110+M110+S110+Y110</f>
        <v>1263.1838639534885</v>
      </c>
      <c r="AC105" s="12"/>
    </row>
    <row r="106" spans="1:30" x14ac:dyDescent="0.35">
      <c r="A106" s="12"/>
      <c r="C106" s="6">
        <v>30.63</v>
      </c>
      <c r="E106">
        <f>C106*(D106/100)*AB108</f>
        <v>0</v>
      </c>
      <c r="G106">
        <f>C106*(F106/100)*AB108</f>
        <v>0</v>
      </c>
      <c r="I106" s="6">
        <v>30.63</v>
      </c>
      <c r="J106">
        <v>35</v>
      </c>
      <c r="K106">
        <f>I106*(J106/100)*AB108</f>
        <v>233.60717441860464</v>
      </c>
      <c r="L106">
        <v>15</v>
      </c>
      <c r="M106">
        <f>I106*(L106/100)*AB108</f>
        <v>100.11736046511629</v>
      </c>
      <c r="O106" s="6">
        <v>30.63</v>
      </c>
      <c r="Q106">
        <f>O106*(P106/100)*AB108</f>
        <v>0</v>
      </c>
      <c r="S106">
        <f>O106*(R106/100)*AB108</f>
        <v>0</v>
      </c>
      <c r="U106" s="6">
        <v>30.63</v>
      </c>
      <c r="W106">
        <f>U106*(V106/100)*AB108</f>
        <v>0</v>
      </c>
      <c r="Y106">
        <f>U106*(X106/100)*AB108</f>
        <v>0</v>
      </c>
      <c r="AA106" t="s">
        <v>17</v>
      </c>
      <c r="AB106">
        <f xml:space="preserve"> AB105-AB104</f>
        <v>408.46553837209319</v>
      </c>
      <c r="AC106" s="12"/>
    </row>
    <row r="107" spans="1:30" x14ac:dyDescent="0.35">
      <c r="A107" s="12"/>
      <c r="C107" s="7">
        <v>21.88</v>
      </c>
      <c r="E107">
        <f>C107*(D107/100)*AB108</f>
        <v>0</v>
      </c>
      <c r="F107">
        <v>35</v>
      </c>
      <c r="G107">
        <f>C107*(F107/100)*AB108</f>
        <v>166.87316279069768</v>
      </c>
      <c r="I107" s="7">
        <v>21.88</v>
      </c>
      <c r="J107">
        <v>15</v>
      </c>
      <c r="K107">
        <f>I107*(J107/100)*AB108</f>
        <v>71.517069767441853</v>
      </c>
      <c r="L107">
        <v>75</v>
      </c>
      <c r="M107">
        <f>I107*(L107/100)*AB108</f>
        <v>357.58534883720932</v>
      </c>
      <c r="O107" s="7">
        <v>21.88</v>
      </c>
      <c r="Q107">
        <f>O107*(P107/100)*AB108</f>
        <v>0</v>
      </c>
      <c r="R107">
        <v>25</v>
      </c>
      <c r="S107">
        <f>O107*(R107/100)*AB108</f>
        <v>119.19511627906977</v>
      </c>
      <c r="U107" s="7">
        <v>21.88</v>
      </c>
      <c r="W107">
        <f>U107*(V107/100)*AB108</f>
        <v>0</v>
      </c>
      <c r="X107">
        <v>15</v>
      </c>
      <c r="Y107">
        <f>U107*(X107/100)*AB108</f>
        <v>71.517069767441853</v>
      </c>
      <c r="AA107" t="s">
        <v>18</v>
      </c>
      <c r="AB107">
        <v>1874</v>
      </c>
      <c r="AC107" s="12"/>
    </row>
    <row r="108" spans="1:30" x14ac:dyDescent="0.35">
      <c r="A108" s="12"/>
      <c r="C108" s="8">
        <v>13.13</v>
      </c>
      <c r="D108">
        <v>45</v>
      </c>
      <c r="E108">
        <f>C108*(D108/100)*AB108</f>
        <v>128.75033720930233</v>
      </c>
      <c r="F108">
        <v>55</v>
      </c>
      <c r="G108">
        <f>C108*(F108/100)*AB108</f>
        <v>157.36152325581398</v>
      </c>
      <c r="I108" s="8">
        <v>13.13</v>
      </c>
      <c r="J108">
        <v>55</v>
      </c>
      <c r="K108">
        <f>I108*(J108/100)*AB108</f>
        <v>157.36152325581398</v>
      </c>
      <c r="L108">
        <v>5.5</v>
      </c>
      <c r="M108">
        <f>I108*(L108/100)*AB108</f>
        <v>15.736152325581397</v>
      </c>
      <c r="O108" s="8">
        <v>13.13</v>
      </c>
      <c r="P108">
        <v>45</v>
      </c>
      <c r="Q108">
        <f>O108*(P108/100)*AB108</f>
        <v>128.75033720930233</v>
      </c>
      <c r="R108">
        <v>65</v>
      </c>
      <c r="S108">
        <f>O108*(R108/100)*AB108</f>
        <v>185.97270930232563</v>
      </c>
      <c r="U108" s="8">
        <v>13.13</v>
      </c>
      <c r="W108">
        <f>U108*(V108/100)*AB108</f>
        <v>0</v>
      </c>
      <c r="X108">
        <v>15</v>
      </c>
      <c r="Y108">
        <f>U108*(X108/100)*AB108</f>
        <v>42.916779069767443</v>
      </c>
      <c r="AA108" t="s">
        <v>13</v>
      </c>
      <c r="AB108">
        <f>AB107/86</f>
        <v>21.790697674418606</v>
      </c>
      <c r="AC108" s="12"/>
    </row>
    <row r="109" spans="1:30" x14ac:dyDescent="0.35">
      <c r="A109" s="12"/>
      <c r="C109" s="9">
        <v>4.58</v>
      </c>
      <c r="D109">
        <v>55</v>
      </c>
      <c r="E109">
        <f>C109*(D109/100)*AB108</f>
        <v>54.890767441860469</v>
      </c>
      <c r="F109">
        <v>5.5</v>
      </c>
      <c r="G109">
        <f>C109*(F109/100)*AB108</f>
        <v>5.4890767441860469</v>
      </c>
      <c r="I109" s="9">
        <v>4.58</v>
      </c>
      <c r="K109">
        <f>I109*(J109/100)*AB108</f>
        <v>0</v>
      </c>
      <c r="M109">
        <f>I109*(L109/100)*AB108</f>
        <v>0</v>
      </c>
      <c r="O109" s="9">
        <v>4.58</v>
      </c>
      <c r="P109">
        <v>55</v>
      </c>
      <c r="Q109">
        <f>O109*(P109/100)*AB108</f>
        <v>54.890767441860469</v>
      </c>
      <c r="R109">
        <v>5.5</v>
      </c>
      <c r="S109">
        <f>O109*(R109/100)*AB108</f>
        <v>5.4890767441860469</v>
      </c>
      <c r="U109" s="9">
        <v>4.58</v>
      </c>
      <c r="V109">
        <v>25</v>
      </c>
      <c r="W109">
        <f>U109*(V109/100)*AB108</f>
        <v>24.950348837209305</v>
      </c>
      <c r="X109">
        <v>35</v>
      </c>
      <c r="Y109">
        <f>U109*(X109/100)*AB108</f>
        <v>34.930488372093023</v>
      </c>
      <c r="AC109" s="12"/>
    </row>
    <row r="110" spans="1:30" ht="43.5" x14ac:dyDescent="0.35">
      <c r="A110" s="12"/>
      <c r="C110" t="s">
        <v>14</v>
      </c>
      <c r="D110" s="1"/>
      <c r="E110">
        <f>SUM(E102:E109)</f>
        <v>183.64110465116281</v>
      </c>
      <c r="G110">
        <f>SUM(G102:G109)</f>
        <v>329.72376279069772</v>
      </c>
      <c r="I110" t="s">
        <v>14</v>
      </c>
      <c r="J110" s="1"/>
      <c r="K110">
        <f>SUM(K102:K109)</f>
        <v>462.4857674418605</v>
      </c>
      <c r="M110">
        <f>SUM(M102:M109)</f>
        <v>473.43886162790699</v>
      </c>
      <c r="O110" t="s">
        <v>14</v>
      </c>
      <c r="P110" s="1"/>
      <c r="Q110">
        <f>SUM(Q102:Q109)</f>
        <v>183.64110465116281</v>
      </c>
      <c r="S110">
        <f>SUM(S102:S109)</f>
        <v>310.65690232558143</v>
      </c>
      <c r="U110" t="s">
        <v>14</v>
      </c>
      <c r="V110" s="1"/>
      <c r="W110">
        <f>SUM(W102:W109)</f>
        <v>24.950348837209305</v>
      </c>
      <c r="Y110">
        <f>SUM(Y102:Y109)</f>
        <v>149.36433720930233</v>
      </c>
      <c r="AA110" s="10" t="s">
        <v>22</v>
      </c>
      <c r="AB110">
        <f xml:space="preserve"> (AB106/(AB107-AB104))*100</f>
        <v>40.073862664614346</v>
      </c>
      <c r="AC110" s="12"/>
    </row>
    <row r="111" spans="1:30" x14ac:dyDescent="0.35">
      <c r="A111" s="12"/>
      <c r="AA111" t="s">
        <v>21</v>
      </c>
      <c r="AB111">
        <f xml:space="preserve"> (AB106/AB107)*100</f>
        <v>21.796453488372102</v>
      </c>
      <c r="AC111" s="12"/>
    </row>
    <row r="112" spans="1:30" x14ac:dyDescent="0.35">
      <c r="A112" s="12"/>
      <c r="AC112" s="12"/>
    </row>
    <row r="113" spans="1:30" x14ac:dyDescent="0.35">
      <c r="A113" s="12"/>
      <c r="C113" t="s">
        <v>0</v>
      </c>
      <c r="D113" s="1"/>
      <c r="I113" t="s">
        <v>1</v>
      </c>
      <c r="O113" t="s">
        <v>2</v>
      </c>
      <c r="U113" t="s">
        <v>3</v>
      </c>
      <c r="AC113" s="12"/>
    </row>
    <row r="114" spans="1:30" x14ac:dyDescent="0.35">
      <c r="A114" s="12" t="s">
        <v>4</v>
      </c>
      <c r="B114" t="s">
        <v>5</v>
      </c>
      <c r="C114" t="s">
        <v>6</v>
      </c>
      <c r="D114" t="s">
        <v>7</v>
      </c>
      <c r="E114" t="s">
        <v>8</v>
      </c>
      <c r="F114" t="s">
        <v>9</v>
      </c>
      <c r="G114" t="s">
        <v>10</v>
      </c>
      <c r="I114" t="s">
        <v>6</v>
      </c>
      <c r="J114" t="s">
        <v>7</v>
      </c>
      <c r="K114" t="s">
        <v>8</v>
      </c>
      <c r="L114" t="s">
        <v>9</v>
      </c>
      <c r="M114" t="s">
        <v>10</v>
      </c>
      <c r="O114" t="s">
        <v>6</v>
      </c>
      <c r="P114" t="s">
        <v>7</v>
      </c>
      <c r="Q114" t="s">
        <v>8</v>
      </c>
      <c r="R114" t="s">
        <v>9</v>
      </c>
      <c r="S114" t="s">
        <v>10</v>
      </c>
      <c r="U114" t="s">
        <v>6</v>
      </c>
      <c r="V114" t="s">
        <v>7</v>
      </c>
      <c r="W114" t="s">
        <v>8</v>
      </c>
      <c r="X114" t="s">
        <v>9</v>
      </c>
      <c r="Y114" t="s">
        <v>10</v>
      </c>
      <c r="AC114" s="12" t="s">
        <v>4</v>
      </c>
      <c r="AD114" t="s">
        <v>5</v>
      </c>
    </row>
    <row r="115" spans="1:30" x14ac:dyDescent="0.35">
      <c r="A115" s="12" t="s">
        <v>27</v>
      </c>
      <c r="B115" t="s">
        <v>30</v>
      </c>
      <c r="C115" s="2">
        <v>65.63</v>
      </c>
      <c r="E115">
        <f>C115*(D115/100)*AB121</f>
        <v>0</v>
      </c>
      <c r="G115">
        <f>C115*(F115/100)*AB121</f>
        <v>0</v>
      </c>
      <c r="I115" s="2">
        <v>65.63</v>
      </c>
      <c r="K115">
        <f>I115*(J115/100)*AB121</f>
        <v>0</v>
      </c>
      <c r="M115">
        <f>I115*(L115/100)*AB121</f>
        <v>0</v>
      </c>
      <c r="O115" s="2">
        <v>65.63</v>
      </c>
      <c r="Q115">
        <f>O115*(P115/100)*AB121</f>
        <v>0</v>
      </c>
      <c r="S115">
        <f>O115*(R115/100)*AB121</f>
        <v>0</v>
      </c>
      <c r="U115" s="2">
        <v>65.63</v>
      </c>
      <c r="W115">
        <f>U115*(V115/100)*AB121</f>
        <v>0</v>
      </c>
      <c r="Y115">
        <f>U115*(X115/100)*AB121</f>
        <v>0</v>
      </c>
      <c r="AC115" s="12" t="s">
        <v>27</v>
      </c>
      <c r="AD115" t="s">
        <v>30</v>
      </c>
    </row>
    <row r="116" spans="1:30" x14ac:dyDescent="0.35">
      <c r="A116" s="12"/>
      <c r="C116" s="3">
        <v>56.88</v>
      </c>
      <c r="E116">
        <f>C116*(D116/100)*AB121</f>
        <v>0</v>
      </c>
      <c r="G116">
        <f>C116*(F116/100)*AB121</f>
        <v>0</v>
      </c>
      <c r="I116" s="3">
        <v>56.88</v>
      </c>
      <c r="K116">
        <f>I116*(J116/100)*AB121</f>
        <v>0</v>
      </c>
      <c r="M116">
        <f>I116*(L116/100)*AB121</f>
        <v>0</v>
      </c>
      <c r="O116" s="3">
        <v>56.88</v>
      </c>
      <c r="Q116">
        <f>O116*(P116/100)*AB121</f>
        <v>0</v>
      </c>
      <c r="S116">
        <f>O116*(R116/100)*AB121</f>
        <v>0</v>
      </c>
      <c r="U116" s="3">
        <v>56.88</v>
      </c>
      <c r="W116">
        <f>U116*(V116/100)*AB121</f>
        <v>0</v>
      </c>
      <c r="Y116">
        <f>U116*(X116/100)*AB121</f>
        <v>0</v>
      </c>
      <c r="AC116" s="12"/>
    </row>
    <row r="117" spans="1:30" x14ac:dyDescent="0.35">
      <c r="A117" s="12"/>
      <c r="C117" s="4">
        <v>48.13</v>
      </c>
      <c r="E117">
        <f>C117*(D117/100)*AB121</f>
        <v>0</v>
      </c>
      <c r="G117">
        <f>C117*(F117/100)*AB121</f>
        <v>0</v>
      </c>
      <c r="I117" s="4">
        <v>48.13</v>
      </c>
      <c r="K117">
        <f>I117*(J117/100)*AB121</f>
        <v>0</v>
      </c>
      <c r="M117">
        <f>I117*(L117/100)*AB121</f>
        <v>0</v>
      </c>
      <c r="O117" s="4">
        <v>48.13</v>
      </c>
      <c r="Q117">
        <f>O117*(P117/100)*AB121</f>
        <v>0</v>
      </c>
      <c r="S117">
        <f>O117*(R117/100)*AB121</f>
        <v>0</v>
      </c>
      <c r="U117" s="4">
        <v>48.13</v>
      </c>
      <c r="W117">
        <f>U117*(V117/100)*AB121</f>
        <v>0</v>
      </c>
      <c r="Y117">
        <f>U117*(X117/100)*AB121</f>
        <v>0</v>
      </c>
      <c r="AA117" t="s">
        <v>15</v>
      </c>
      <c r="AB117">
        <f xml:space="preserve"> (E123+K123+Q123+W123)</f>
        <v>1635.2260069767442</v>
      </c>
      <c r="AC117" s="12"/>
    </row>
    <row r="118" spans="1:30" x14ac:dyDescent="0.35">
      <c r="A118" s="12"/>
      <c r="C118" s="5">
        <v>39.380000000000003</v>
      </c>
      <c r="E118">
        <f>C118*(D118/100)*AB121</f>
        <v>0</v>
      </c>
      <c r="G118">
        <f>C118*(F118/100)*AB121</f>
        <v>0</v>
      </c>
      <c r="I118" s="5">
        <v>39.380000000000003</v>
      </c>
      <c r="K118">
        <f>I118*(J118/100)*AB121</f>
        <v>0</v>
      </c>
      <c r="M118">
        <f>I118*(L118/100)*AB121</f>
        <v>0</v>
      </c>
      <c r="O118" s="5">
        <v>39.380000000000003</v>
      </c>
      <c r="Q118">
        <f>O118*(P118/100)*AB121</f>
        <v>0</v>
      </c>
      <c r="S118">
        <f>O118*(R118/100)*AB121</f>
        <v>0</v>
      </c>
      <c r="U118" s="5">
        <v>39.380000000000003</v>
      </c>
      <c r="W118">
        <f>U118*(V118/100)*AB121</f>
        <v>0</v>
      </c>
      <c r="X118">
        <v>5.5</v>
      </c>
      <c r="Y118">
        <f>U118*(X118/100)*AB121</f>
        <v>104.4668976744186</v>
      </c>
      <c r="AA118" t="s">
        <v>16</v>
      </c>
      <c r="AB118">
        <f>G123+M123+S123+Y123</f>
        <v>2702.6535162790697</v>
      </c>
      <c r="AC118" s="12"/>
    </row>
    <row r="119" spans="1:30" x14ac:dyDescent="0.35">
      <c r="A119" s="12"/>
      <c r="C119" s="6">
        <v>30.63</v>
      </c>
      <c r="E119">
        <f>C119*(D119/100)*AB121</f>
        <v>0</v>
      </c>
      <c r="G119">
        <f>C119*(F119/100)*AB121</f>
        <v>0</v>
      </c>
      <c r="I119" s="6">
        <v>30.63</v>
      </c>
      <c r="J119">
        <v>5.5</v>
      </c>
      <c r="K119">
        <f>I119*(J119/100)*AB121</f>
        <v>81.25497906976743</v>
      </c>
      <c r="L119">
        <v>25</v>
      </c>
      <c r="M119">
        <f>I119*(L119/100)*AB121</f>
        <v>369.34081395348835</v>
      </c>
      <c r="O119" s="6">
        <v>30.63</v>
      </c>
      <c r="Q119">
        <f>O119*(P119/100)*AB121</f>
        <v>0</v>
      </c>
      <c r="S119">
        <f>O119*(R119/100)*AB121</f>
        <v>0</v>
      </c>
      <c r="U119" s="6">
        <v>30.63</v>
      </c>
      <c r="W119">
        <f>U119*(V119/100)*AB121</f>
        <v>0</v>
      </c>
      <c r="X119">
        <v>5.5</v>
      </c>
      <c r="Y119">
        <f>U119*(X119/100)*AB121</f>
        <v>81.25497906976743</v>
      </c>
      <c r="AA119" t="s">
        <v>17</v>
      </c>
      <c r="AB119">
        <f xml:space="preserve"> AB118-AB117</f>
        <v>1067.4275093023255</v>
      </c>
      <c r="AC119" s="12"/>
    </row>
    <row r="120" spans="1:30" x14ac:dyDescent="0.35">
      <c r="A120" s="12"/>
      <c r="C120" s="7">
        <v>21.88</v>
      </c>
      <c r="E120">
        <f>C120*(D120/100)*AB121</f>
        <v>0</v>
      </c>
      <c r="F120">
        <v>35</v>
      </c>
      <c r="G120">
        <f>C120*(F120/100)*AB121</f>
        <v>369.36493023255809</v>
      </c>
      <c r="I120" s="7">
        <v>21.88</v>
      </c>
      <c r="J120">
        <v>25</v>
      </c>
      <c r="K120">
        <f>I120*(J120/100)*AB121</f>
        <v>263.83209302325577</v>
      </c>
      <c r="L120">
        <v>35</v>
      </c>
      <c r="M120">
        <f>I120*(L120/100)*AB121</f>
        <v>369.36493023255809</v>
      </c>
      <c r="O120" s="7">
        <v>21.88</v>
      </c>
      <c r="Q120">
        <f>O120*(P120/100)*AB121</f>
        <v>0</v>
      </c>
      <c r="R120">
        <v>35</v>
      </c>
      <c r="S120">
        <f>O120*(R120/100)*AB121</f>
        <v>369.36493023255809</v>
      </c>
      <c r="U120" s="7">
        <v>21.88</v>
      </c>
      <c r="W120">
        <f>U120*(V120/100)*AB121</f>
        <v>0</v>
      </c>
      <c r="X120">
        <v>5.5</v>
      </c>
      <c r="Y120">
        <f>U120*(X120/100)*AB121</f>
        <v>58.043060465116277</v>
      </c>
      <c r="AA120" t="s">
        <v>18</v>
      </c>
      <c r="AB120">
        <v>4148</v>
      </c>
      <c r="AC120" s="12"/>
    </row>
    <row r="121" spans="1:30" x14ac:dyDescent="0.35">
      <c r="A121" s="12"/>
      <c r="C121" s="8">
        <v>13.13</v>
      </c>
      <c r="D121">
        <v>45</v>
      </c>
      <c r="E121">
        <f>C121*(D121/100)*AB121</f>
        <v>284.98206976744183</v>
      </c>
      <c r="F121">
        <v>55</v>
      </c>
      <c r="G121">
        <f>C121*(F121/100)*AB121</f>
        <v>348.31141860465118</v>
      </c>
      <c r="I121" s="8">
        <v>13.13</v>
      </c>
      <c r="J121">
        <v>65</v>
      </c>
      <c r="K121">
        <f>I121*(J121/100)*AB121</f>
        <v>411.64076744186048</v>
      </c>
      <c r="L121">
        <v>25</v>
      </c>
      <c r="M121">
        <f>I121*(L121/100)*AB121</f>
        <v>158.32337209302327</v>
      </c>
      <c r="O121" s="8">
        <v>13.13</v>
      </c>
      <c r="P121">
        <v>55</v>
      </c>
      <c r="Q121">
        <f>O121*(P121/100)*AB121</f>
        <v>348.31141860465118</v>
      </c>
      <c r="R121">
        <v>55</v>
      </c>
      <c r="S121">
        <f>O121*(R121/100)*AB121</f>
        <v>348.31141860465118</v>
      </c>
      <c r="U121" s="8">
        <v>13.13</v>
      </c>
      <c r="W121">
        <f>U121*(V121/100)*AB121</f>
        <v>0</v>
      </c>
      <c r="X121">
        <v>5.5</v>
      </c>
      <c r="Y121">
        <f>U121*(X121/100)*AB121</f>
        <v>34.831141860465117</v>
      </c>
      <c r="AA121" t="s">
        <v>13</v>
      </c>
      <c r="AB121">
        <f>AB120/86</f>
        <v>48.232558139534881</v>
      </c>
      <c r="AC121" s="12"/>
    </row>
    <row r="122" spans="1:30" x14ac:dyDescent="0.35">
      <c r="A122" s="12"/>
      <c r="C122" s="9">
        <v>4.58</v>
      </c>
      <c r="D122">
        <v>55</v>
      </c>
      <c r="E122">
        <f>C122*(D122/100)*AB121</f>
        <v>121.49781395348838</v>
      </c>
      <c r="F122">
        <v>5.5</v>
      </c>
      <c r="G122">
        <f>C122*(F122/100)*AB121</f>
        <v>12.149781395348837</v>
      </c>
      <c r="I122" s="9">
        <v>4.58</v>
      </c>
      <c r="J122">
        <v>5.5</v>
      </c>
      <c r="K122">
        <f>I122*(J122/100)*AB121</f>
        <v>12.149781395348837</v>
      </c>
      <c r="L122">
        <v>5.5</v>
      </c>
      <c r="M122">
        <f>I122*(L122/100)*AB121</f>
        <v>12.149781395348837</v>
      </c>
      <c r="O122" s="9">
        <v>4.58</v>
      </c>
      <c r="P122">
        <v>45</v>
      </c>
      <c r="Q122">
        <f>O122*(P122/100)*AB121</f>
        <v>99.407302325581384</v>
      </c>
      <c r="R122">
        <v>5.5</v>
      </c>
      <c r="S122">
        <f>O122*(R122/100)*AB121</f>
        <v>12.149781395348837</v>
      </c>
      <c r="U122" s="9">
        <v>4.58</v>
      </c>
      <c r="V122">
        <v>5.5</v>
      </c>
      <c r="W122">
        <f>U122*(V122/100)*AB121</f>
        <v>12.149781395348837</v>
      </c>
      <c r="X122">
        <v>25</v>
      </c>
      <c r="Y122">
        <f>U122*(X122/100)*AB121</f>
        <v>55.226279069767436</v>
      </c>
      <c r="AC122" s="12"/>
    </row>
    <row r="123" spans="1:30" ht="43.5" x14ac:dyDescent="0.35">
      <c r="A123" s="12"/>
      <c r="C123" t="s">
        <v>14</v>
      </c>
      <c r="D123" s="1"/>
      <c r="E123">
        <f>SUM(E115:E122)</f>
        <v>406.47988372093022</v>
      </c>
      <c r="G123">
        <f>SUM(G115:G122)</f>
        <v>729.82613023255806</v>
      </c>
      <c r="I123" t="s">
        <v>14</v>
      </c>
      <c r="J123" s="1"/>
      <c r="K123">
        <f>SUM(K115:K122)</f>
        <v>768.87762093023252</v>
      </c>
      <c r="M123">
        <f>SUM(M115:M122)</f>
        <v>909.17889767441852</v>
      </c>
      <c r="O123" t="s">
        <v>14</v>
      </c>
      <c r="P123" s="1"/>
      <c r="Q123">
        <f>SUM(Q115:Q122)</f>
        <v>447.71872093023256</v>
      </c>
      <c r="S123">
        <f>SUM(S115:S122)</f>
        <v>729.82613023255806</v>
      </c>
      <c r="U123" t="s">
        <v>14</v>
      </c>
      <c r="V123" s="1"/>
      <c r="W123">
        <f>SUM(W115:W122)</f>
        <v>12.149781395348837</v>
      </c>
      <c r="Y123">
        <f>SUM(Y115:Y122)</f>
        <v>333.82235813953486</v>
      </c>
      <c r="AA123" s="10" t="s">
        <v>22</v>
      </c>
      <c r="AB123">
        <f xml:space="preserve"> (AB119/(AB120-AB117))*100</f>
        <v>42.480044455492198</v>
      </c>
      <c r="AC123" s="12"/>
    </row>
    <row r="124" spans="1:30" x14ac:dyDescent="0.35">
      <c r="A124" s="12"/>
      <c r="AA124" t="s">
        <v>21</v>
      </c>
      <c r="AB124">
        <f xml:space="preserve"> (AB119/AB120)*100</f>
        <v>25.733546511627903</v>
      </c>
      <c r="AC124" s="12"/>
    </row>
    <row r="125" spans="1:30" x14ac:dyDescent="0.35">
      <c r="A125" s="12"/>
      <c r="AC125" s="12"/>
    </row>
    <row r="126" spans="1:30" x14ac:dyDescent="0.35">
      <c r="A126" s="12"/>
      <c r="C126" t="s">
        <v>0</v>
      </c>
      <c r="D126" s="1"/>
      <c r="I126" t="s">
        <v>1</v>
      </c>
      <c r="O126" t="s">
        <v>2</v>
      </c>
      <c r="U126" t="s">
        <v>3</v>
      </c>
      <c r="AC126" s="12"/>
    </row>
    <row r="127" spans="1:30" x14ac:dyDescent="0.35">
      <c r="A127" s="12" t="s">
        <v>4</v>
      </c>
      <c r="B127" t="s">
        <v>5</v>
      </c>
      <c r="C127" t="s">
        <v>6</v>
      </c>
      <c r="D127" t="s">
        <v>7</v>
      </c>
      <c r="E127" t="s">
        <v>8</v>
      </c>
      <c r="F127" t="s">
        <v>9</v>
      </c>
      <c r="G127" t="s">
        <v>10</v>
      </c>
      <c r="I127" t="s">
        <v>6</v>
      </c>
      <c r="J127" t="s">
        <v>7</v>
      </c>
      <c r="K127" t="s">
        <v>8</v>
      </c>
      <c r="L127" t="s">
        <v>9</v>
      </c>
      <c r="M127" t="s">
        <v>10</v>
      </c>
      <c r="O127" t="s">
        <v>6</v>
      </c>
      <c r="P127" t="s">
        <v>7</v>
      </c>
      <c r="Q127" t="s">
        <v>8</v>
      </c>
      <c r="R127" t="s">
        <v>9</v>
      </c>
      <c r="S127" t="s">
        <v>10</v>
      </c>
      <c r="U127" t="s">
        <v>6</v>
      </c>
      <c r="V127" t="s">
        <v>7</v>
      </c>
      <c r="W127" t="s">
        <v>8</v>
      </c>
      <c r="X127" t="s">
        <v>9</v>
      </c>
      <c r="Y127" t="s">
        <v>10</v>
      </c>
      <c r="AC127" s="12" t="s">
        <v>4</v>
      </c>
      <c r="AD127" t="s">
        <v>5</v>
      </c>
    </row>
    <row r="128" spans="1:30" x14ac:dyDescent="0.35">
      <c r="A128" s="12" t="s">
        <v>27</v>
      </c>
      <c r="B128" t="s">
        <v>31</v>
      </c>
      <c r="C128" s="2">
        <v>65.63</v>
      </c>
      <c r="E128">
        <f>C128*(D128/100)*AB134</f>
        <v>0</v>
      </c>
      <c r="G128">
        <f>C128*(F128/100)*AB134</f>
        <v>0</v>
      </c>
      <c r="I128" s="2">
        <v>65.63</v>
      </c>
      <c r="K128">
        <f>I128*(J128/100)*AB134</f>
        <v>0</v>
      </c>
      <c r="M128">
        <f>I128*(L128/100)*AB134</f>
        <v>0</v>
      </c>
      <c r="O128" s="2">
        <v>65.63</v>
      </c>
      <c r="Q128">
        <f>O128*(P128/100)*AB134</f>
        <v>0</v>
      </c>
      <c r="S128">
        <f>O128*(R128/100)*AB134</f>
        <v>0</v>
      </c>
      <c r="U128" s="2">
        <v>65.63</v>
      </c>
      <c r="W128">
        <f>U128*(V128/100)*AB134</f>
        <v>0</v>
      </c>
      <c r="Y128">
        <f>U128*(X128/100)*AB134</f>
        <v>0</v>
      </c>
      <c r="AC128" s="12" t="s">
        <v>27</v>
      </c>
      <c r="AD128" t="s">
        <v>31</v>
      </c>
    </row>
    <row r="129" spans="1:30" x14ac:dyDescent="0.35">
      <c r="A129" s="12"/>
      <c r="C129" s="3">
        <v>56.88</v>
      </c>
      <c r="E129">
        <f>C129*(D129/100)*AB134</f>
        <v>0</v>
      </c>
      <c r="G129">
        <f>C129*(F129/100)*AB134</f>
        <v>0</v>
      </c>
      <c r="I129" s="3">
        <v>56.88</v>
      </c>
      <c r="K129">
        <f>I129*(J129/100)*AB134</f>
        <v>0</v>
      </c>
      <c r="M129">
        <f>I129*(L129/100)*AB134</f>
        <v>0</v>
      </c>
      <c r="O129" s="3">
        <v>56.88</v>
      </c>
      <c r="Q129">
        <f>O129*(P129/100)*AB134</f>
        <v>0</v>
      </c>
      <c r="S129">
        <f>O129*(R129/100)*AB134</f>
        <v>0</v>
      </c>
      <c r="U129" s="3">
        <v>56.88</v>
      </c>
      <c r="W129">
        <f>U129*(V129/100)*AB134</f>
        <v>0</v>
      </c>
      <c r="Y129">
        <f>U129*(X129/100)*AB134</f>
        <v>0</v>
      </c>
      <c r="AC129" s="12"/>
    </row>
    <row r="130" spans="1:30" x14ac:dyDescent="0.35">
      <c r="A130" s="12"/>
      <c r="C130" s="4">
        <v>48.13</v>
      </c>
      <c r="E130">
        <f>C130*(D130/100)*AB134</f>
        <v>0</v>
      </c>
      <c r="G130">
        <f>C130*(F130/100)*AB134</f>
        <v>0</v>
      </c>
      <c r="I130" s="4">
        <v>48.13</v>
      </c>
      <c r="K130">
        <f>I130*(J130/100)*AB134</f>
        <v>0</v>
      </c>
      <c r="M130">
        <f>I130*(L130/100)*AB134</f>
        <v>0</v>
      </c>
      <c r="O130" s="4">
        <v>48.13</v>
      </c>
      <c r="Q130">
        <f>O130*(P130/100)*AB134</f>
        <v>0</v>
      </c>
      <c r="S130">
        <f>O130*(R130/100)*AB134</f>
        <v>0</v>
      </c>
      <c r="U130" s="4">
        <v>48.13</v>
      </c>
      <c r="W130">
        <f>U130*(V130/100)*AB134</f>
        <v>0</v>
      </c>
      <c r="X130">
        <v>5.5</v>
      </c>
      <c r="Y130">
        <f>U130*(X130/100)*AB134</f>
        <v>115.08946337209304</v>
      </c>
      <c r="AA130" t="s">
        <v>15</v>
      </c>
      <c r="AB130">
        <f xml:space="preserve"> (E136+K136+Q136+W136)</f>
        <v>1732.5830372093023</v>
      </c>
      <c r="AC130" s="12"/>
    </row>
    <row r="131" spans="1:30" x14ac:dyDescent="0.35">
      <c r="A131" s="12"/>
      <c r="C131" s="5">
        <v>39.380000000000003</v>
      </c>
      <c r="E131">
        <f>C131*(D131/100)*AB134</f>
        <v>0</v>
      </c>
      <c r="G131">
        <f>C131*(F131/100)*AB134</f>
        <v>0</v>
      </c>
      <c r="I131" s="5">
        <v>39.380000000000003</v>
      </c>
      <c r="J131">
        <v>5.5</v>
      </c>
      <c r="K131">
        <f>I131*(J131/100)*AB134</f>
        <v>94.166280232558137</v>
      </c>
      <c r="M131">
        <f>I131*(L131/100)*AB134</f>
        <v>0</v>
      </c>
      <c r="O131" s="5">
        <v>39.380000000000003</v>
      </c>
      <c r="Q131">
        <f>O131*(P131/100)*AB134</f>
        <v>0</v>
      </c>
      <c r="S131">
        <f>O131*(R131/100)*AB134</f>
        <v>0</v>
      </c>
      <c r="U131" s="5">
        <v>39.380000000000003</v>
      </c>
      <c r="W131">
        <f>U131*(V131/100)*AB134</f>
        <v>0</v>
      </c>
      <c r="Y131">
        <f>U131*(X131/100)*AB134</f>
        <v>0</v>
      </c>
      <c r="AA131" t="s">
        <v>16</v>
      </c>
      <c r="AB131">
        <f>G136+M136+S136+Y136</f>
        <v>2606.417770930233</v>
      </c>
      <c r="AC131" s="12"/>
    </row>
    <row r="132" spans="1:30" x14ac:dyDescent="0.35">
      <c r="A132" s="12"/>
      <c r="C132" s="6">
        <v>30.63</v>
      </c>
      <c r="E132">
        <f>C132*(D132/100)*AB134</f>
        <v>0</v>
      </c>
      <c r="F132">
        <v>5.5</v>
      </c>
      <c r="G132">
        <f>C132*(F132/100)*AB134</f>
        <v>73.243097093023252</v>
      </c>
      <c r="I132" s="6">
        <v>30.63</v>
      </c>
      <c r="J132">
        <v>15</v>
      </c>
      <c r="K132">
        <f>I132*(J132/100)*AB134</f>
        <v>199.7539011627907</v>
      </c>
      <c r="L132">
        <v>15</v>
      </c>
      <c r="M132">
        <f>I132*(L132/100)*AB134</f>
        <v>199.7539011627907</v>
      </c>
      <c r="O132" s="6">
        <v>30.63</v>
      </c>
      <c r="Q132">
        <f>O132*(P132/100)*AB134</f>
        <v>0</v>
      </c>
      <c r="R132">
        <v>5.5</v>
      </c>
      <c r="S132">
        <f>O132*(R132/100)*AB134</f>
        <v>73.243097093023252</v>
      </c>
      <c r="U132" s="6">
        <v>30.63</v>
      </c>
      <c r="W132">
        <f>U132*(V132/100)*AB134</f>
        <v>0</v>
      </c>
      <c r="Y132">
        <f>U132*(X132/100)*AB134</f>
        <v>0</v>
      </c>
      <c r="AA132" t="s">
        <v>17</v>
      </c>
      <c r="AB132">
        <f xml:space="preserve"> AB131-AB130</f>
        <v>873.83473372093067</v>
      </c>
      <c r="AC132" s="12"/>
    </row>
    <row r="133" spans="1:30" x14ac:dyDescent="0.35">
      <c r="A133" s="12"/>
      <c r="C133" s="7">
        <v>21.88</v>
      </c>
      <c r="E133">
        <f>C133*(D133/100)*AB134</f>
        <v>0</v>
      </c>
      <c r="F133">
        <v>35</v>
      </c>
      <c r="G133">
        <f>C133*(F133/100)*AB134</f>
        <v>332.94490697674416</v>
      </c>
      <c r="I133" s="7">
        <v>21.88</v>
      </c>
      <c r="J133">
        <v>45</v>
      </c>
      <c r="K133">
        <f>I133*(J133/100)*AB134</f>
        <v>428.07202325581392</v>
      </c>
      <c r="L133">
        <v>75</v>
      </c>
      <c r="M133">
        <f>I133*(L133/100)*AB134</f>
        <v>713.45337209302318</v>
      </c>
      <c r="O133" s="7">
        <v>21.88</v>
      </c>
      <c r="Q133">
        <f>O133*(P133/100)*AB134</f>
        <v>0</v>
      </c>
      <c r="R133">
        <v>35</v>
      </c>
      <c r="S133">
        <f>O133*(R133/100)*AB134</f>
        <v>332.94490697674416</v>
      </c>
      <c r="U133" s="7">
        <v>21.88</v>
      </c>
      <c r="W133">
        <f>U133*(V133/100)*AB134</f>
        <v>0</v>
      </c>
      <c r="X133">
        <v>5.5</v>
      </c>
      <c r="Y133">
        <f>U133*(X133/100)*AB134</f>
        <v>52.319913953488374</v>
      </c>
      <c r="AA133" t="s">
        <v>18</v>
      </c>
      <c r="AB133">
        <v>3739</v>
      </c>
      <c r="AC133" s="12"/>
    </row>
    <row r="134" spans="1:30" x14ac:dyDescent="0.35">
      <c r="A134" s="12"/>
      <c r="C134" s="8">
        <v>13.13</v>
      </c>
      <c r="D134">
        <v>55</v>
      </c>
      <c r="E134">
        <f>C134*(D134/100)*AB134</f>
        <v>313.96730813953491</v>
      </c>
      <c r="F134">
        <v>45</v>
      </c>
      <c r="G134">
        <f>C134*(F134/100)*AB134</f>
        <v>256.88234302325583</v>
      </c>
      <c r="I134" s="8">
        <v>13.13</v>
      </c>
      <c r="J134">
        <v>25</v>
      </c>
      <c r="K134">
        <f>I134*(J134/100)*AB134</f>
        <v>142.71241279069767</v>
      </c>
      <c r="L134">
        <v>5.5</v>
      </c>
      <c r="M134">
        <f>I134*(L134/100)*AB134</f>
        <v>31.396730813953489</v>
      </c>
      <c r="O134" s="8">
        <v>13.13</v>
      </c>
      <c r="P134">
        <v>55</v>
      </c>
      <c r="Q134">
        <f>O134*(P134/100)*AB134</f>
        <v>313.96730813953491</v>
      </c>
      <c r="R134">
        <v>45</v>
      </c>
      <c r="S134">
        <f>O134*(R134/100)*AB134</f>
        <v>256.88234302325583</v>
      </c>
      <c r="U134" s="8">
        <v>13.13</v>
      </c>
      <c r="W134">
        <f>U134*(V134/100)*AB134</f>
        <v>0</v>
      </c>
      <c r="X134">
        <v>15</v>
      </c>
      <c r="Y134">
        <f>U134*(X134/100)*AB134</f>
        <v>85.627447674418605</v>
      </c>
      <c r="AA134" t="s">
        <v>13</v>
      </c>
      <c r="AB134">
        <f>AB133/86</f>
        <v>43.47674418604651</v>
      </c>
      <c r="AC134" s="12"/>
    </row>
    <row r="135" spans="1:30" x14ac:dyDescent="0.35">
      <c r="A135" s="12"/>
      <c r="C135" s="9">
        <v>4.58</v>
      </c>
      <c r="D135">
        <v>45</v>
      </c>
      <c r="E135">
        <f>C135*(D135/100)*AB134</f>
        <v>89.60556976744185</v>
      </c>
      <c r="F135">
        <v>5.5</v>
      </c>
      <c r="G135">
        <f>C135*(F135/100)*AB134</f>
        <v>10.951791860465116</v>
      </c>
      <c r="I135" s="9">
        <v>4.58</v>
      </c>
      <c r="J135">
        <v>5.5</v>
      </c>
      <c r="K135">
        <f>I135*(J135/100)*AB134</f>
        <v>10.951791860465116</v>
      </c>
      <c r="L135">
        <v>5.5</v>
      </c>
      <c r="M135">
        <f>I135*(L135/100)*AB134</f>
        <v>10.951791860465116</v>
      </c>
      <c r="O135" s="9">
        <v>4.58</v>
      </c>
      <c r="P135">
        <v>45</v>
      </c>
      <c r="Q135">
        <f>O135*(P135/100)*AB134</f>
        <v>89.60556976744185</v>
      </c>
      <c r="R135">
        <v>5.5</v>
      </c>
      <c r="S135">
        <f>O135*(R135/100)*AB134</f>
        <v>10.951791860465116</v>
      </c>
      <c r="U135" s="9">
        <v>4.58</v>
      </c>
      <c r="V135">
        <v>25</v>
      </c>
      <c r="W135">
        <f>U135*(V135/100)*AB134</f>
        <v>49.780872093023255</v>
      </c>
      <c r="X135">
        <v>25</v>
      </c>
      <c r="Y135">
        <f>U135*(X135/100)*AB134</f>
        <v>49.780872093023255</v>
      </c>
      <c r="AC135" s="12"/>
    </row>
    <row r="136" spans="1:30" ht="43.5" x14ac:dyDescent="0.35">
      <c r="A136" s="12"/>
      <c r="C136" t="s">
        <v>14</v>
      </c>
      <c r="D136" s="1"/>
      <c r="E136">
        <f>SUM(E128:E135)</f>
        <v>403.57287790697677</v>
      </c>
      <c r="G136">
        <f>SUM(G128:G135)</f>
        <v>674.02213895348837</v>
      </c>
      <c r="I136" t="s">
        <v>14</v>
      </c>
      <c r="J136" s="1"/>
      <c r="K136">
        <f>SUM(K128:K135)</f>
        <v>875.65640930232553</v>
      </c>
      <c r="M136">
        <f>SUM(M128:M135)</f>
        <v>955.55579593023253</v>
      </c>
      <c r="O136" t="s">
        <v>14</v>
      </c>
      <c r="P136" s="1"/>
      <c r="Q136">
        <f>SUM(Q128:Q135)</f>
        <v>403.57287790697677</v>
      </c>
      <c r="S136">
        <f>SUM(S128:S135)</f>
        <v>674.02213895348837</v>
      </c>
      <c r="U136" t="s">
        <v>14</v>
      </c>
      <c r="V136" s="1"/>
      <c r="W136">
        <f>SUM(W128:W135)</f>
        <v>49.780872093023255</v>
      </c>
      <c r="Y136">
        <f>SUM(Y128:Y135)</f>
        <v>302.8176970930233</v>
      </c>
      <c r="AA136" s="10" t="s">
        <v>22</v>
      </c>
      <c r="AB136">
        <f xml:space="preserve"> (AB132/(AB133-AB130))*100</f>
        <v>43.552000901424101</v>
      </c>
      <c r="AC136" s="12"/>
    </row>
    <row r="137" spans="1:30" x14ac:dyDescent="0.35">
      <c r="A137" s="12"/>
      <c r="AA137" t="s">
        <v>21</v>
      </c>
      <c r="AB137">
        <f xml:space="preserve"> (AB132/AB133)*100</f>
        <v>23.370813953488383</v>
      </c>
      <c r="AC137" s="12"/>
    </row>
    <row r="138" spans="1:30" x14ac:dyDescent="0.35">
      <c r="A138" s="12"/>
      <c r="AC138" s="12"/>
    </row>
    <row r="139" spans="1:30" x14ac:dyDescent="0.35">
      <c r="A139" s="12"/>
      <c r="C139" t="s">
        <v>0</v>
      </c>
      <c r="D139" s="1"/>
      <c r="I139" t="s">
        <v>1</v>
      </c>
      <c r="O139" t="s">
        <v>2</v>
      </c>
      <c r="U139" t="s">
        <v>3</v>
      </c>
      <c r="AC139" s="12"/>
    </row>
    <row r="140" spans="1:30" x14ac:dyDescent="0.35">
      <c r="A140" s="12" t="s">
        <v>4</v>
      </c>
      <c r="B140" t="s">
        <v>5</v>
      </c>
      <c r="C140" t="s">
        <v>6</v>
      </c>
      <c r="D140" t="s">
        <v>7</v>
      </c>
      <c r="E140" t="s">
        <v>8</v>
      </c>
      <c r="F140" t="s">
        <v>9</v>
      </c>
      <c r="G140" t="s">
        <v>10</v>
      </c>
      <c r="I140" t="s">
        <v>6</v>
      </c>
      <c r="J140" t="s">
        <v>7</v>
      </c>
      <c r="K140" t="s">
        <v>8</v>
      </c>
      <c r="L140" t="s">
        <v>9</v>
      </c>
      <c r="M140" t="s">
        <v>10</v>
      </c>
      <c r="O140" t="s">
        <v>6</v>
      </c>
      <c r="P140" t="s">
        <v>7</v>
      </c>
      <c r="Q140" t="s">
        <v>8</v>
      </c>
      <c r="R140" t="s">
        <v>9</v>
      </c>
      <c r="S140" t="s">
        <v>10</v>
      </c>
      <c r="U140" t="s">
        <v>6</v>
      </c>
      <c r="V140" t="s">
        <v>7</v>
      </c>
      <c r="W140" t="s">
        <v>8</v>
      </c>
      <c r="X140" t="s">
        <v>9</v>
      </c>
      <c r="Y140" t="s">
        <v>10</v>
      </c>
      <c r="AC140" s="12" t="s">
        <v>4</v>
      </c>
      <c r="AD140" t="s">
        <v>5</v>
      </c>
    </row>
    <row r="141" spans="1:30" x14ac:dyDescent="0.35">
      <c r="A141" s="12" t="s">
        <v>27</v>
      </c>
      <c r="B141" t="s">
        <v>32</v>
      </c>
      <c r="C141" s="2">
        <v>65.63</v>
      </c>
      <c r="E141">
        <f>C141*(D141/100)*AB147</f>
        <v>0</v>
      </c>
      <c r="G141">
        <f>C141*(F141/100)*AB147</f>
        <v>0</v>
      </c>
      <c r="I141" s="2">
        <v>65.63</v>
      </c>
      <c r="K141">
        <f>I141*(J141/100)*AB147</f>
        <v>0</v>
      </c>
      <c r="M141">
        <f>I141*(L141/100)*AB147</f>
        <v>0</v>
      </c>
      <c r="O141" s="2">
        <v>65.63</v>
      </c>
      <c r="Q141">
        <f>O141*(P141/100)*AB147</f>
        <v>0</v>
      </c>
      <c r="S141">
        <f>O141*(R141/100)*AB147</f>
        <v>0</v>
      </c>
      <c r="U141" s="2">
        <v>65.63</v>
      </c>
      <c r="W141">
        <f>U141*(V141/100)*AB147</f>
        <v>0</v>
      </c>
      <c r="Y141">
        <f>U141*(X141/100)*AB147</f>
        <v>0</v>
      </c>
      <c r="AC141" s="12" t="s">
        <v>27</v>
      </c>
      <c r="AD141" t="s">
        <v>32</v>
      </c>
    </row>
    <row r="142" spans="1:30" x14ac:dyDescent="0.35">
      <c r="A142" s="12"/>
      <c r="C142" s="3">
        <v>56.88</v>
      </c>
      <c r="E142">
        <f>C142*(D142/100)*AB147</f>
        <v>0</v>
      </c>
      <c r="G142">
        <f>C142*(F142/100)*AB147</f>
        <v>0</v>
      </c>
      <c r="I142" s="3">
        <v>56.88</v>
      </c>
      <c r="K142">
        <f>I142*(J142/100)*AB147</f>
        <v>0</v>
      </c>
      <c r="M142">
        <f>I142*(L142/100)*AB147</f>
        <v>0</v>
      </c>
      <c r="O142" s="3">
        <v>56.88</v>
      </c>
      <c r="Q142">
        <f>O142*(P142/100)*AB147</f>
        <v>0</v>
      </c>
      <c r="S142">
        <f>O142*(R142/100)*AB147</f>
        <v>0</v>
      </c>
      <c r="U142" s="3">
        <v>56.88</v>
      </c>
      <c r="W142">
        <f>U142*(V142/100)*AB147</f>
        <v>0</v>
      </c>
      <c r="Y142">
        <f>U142*(X142/100)*AB147</f>
        <v>0</v>
      </c>
      <c r="AC142" s="12"/>
    </row>
    <row r="143" spans="1:30" x14ac:dyDescent="0.35">
      <c r="A143" s="12"/>
      <c r="C143" s="4">
        <v>48.13</v>
      </c>
      <c r="E143">
        <f>C143*(D143/100)*AB147</f>
        <v>0</v>
      </c>
      <c r="G143">
        <f>C143*(F143/100)*AB147</f>
        <v>0</v>
      </c>
      <c r="I143" s="4">
        <v>48.13</v>
      </c>
      <c r="K143">
        <f>I143*(J143/100)*AB147</f>
        <v>0</v>
      </c>
      <c r="M143">
        <f>I143*(L143/100)*AB147</f>
        <v>0</v>
      </c>
      <c r="O143" s="4">
        <v>48.13</v>
      </c>
      <c r="Q143">
        <f>O143*(P143/100)*AB147</f>
        <v>0</v>
      </c>
      <c r="S143">
        <f>O143*(R143/100)*AB147</f>
        <v>0</v>
      </c>
      <c r="U143" s="4">
        <v>48.13</v>
      </c>
      <c r="W143">
        <f>U143*(V143/100)*AB147</f>
        <v>0</v>
      </c>
      <c r="X143">
        <v>95</v>
      </c>
      <c r="Y143">
        <f>U143*(X143/100)*AB147</f>
        <v>836.3147151162791</v>
      </c>
      <c r="AA143" t="s">
        <v>15</v>
      </c>
      <c r="AB143">
        <f xml:space="preserve"> (E149+K149+Q149+W149)</f>
        <v>737.38581860465115</v>
      </c>
      <c r="AC143" s="12"/>
    </row>
    <row r="144" spans="1:30" x14ac:dyDescent="0.35">
      <c r="A144" s="12"/>
      <c r="C144" s="5">
        <v>39.380000000000003</v>
      </c>
      <c r="E144">
        <f>C144*(D144/100)*AB147</f>
        <v>0</v>
      </c>
      <c r="G144">
        <f>C144*(F144/100)*AB147</f>
        <v>0</v>
      </c>
      <c r="I144" s="5">
        <v>39.380000000000003</v>
      </c>
      <c r="K144">
        <f>I144*(J144/100)*AB147</f>
        <v>0</v>
      </c>
      <c r="M144">
        <f>I144*(L144/100)*AB147</f>
        <v>0</v>
      </c>
      <c r="O144" s="5">
        <v>39.380000000000003</v>
      </c>
      <c r="Q144">
        <f>O144*(P144/100)*AB147</f>
        <v>0</v>
      </c>
      <c r="S144">
        <f>O144*(R144/100)*AB147</f>
        <v>0</v>
      </c>
      <c r="U144" s="5">
        <v>39.380000000000003</v>
      </c>
      <c r="W144">
        <f>U144*(V144/100)*AB147</f>
        <v>0</v>
      </c>
      <c r="Y144">
        <f>U144*(X144/100)*AB147</f>
        <v>0</v>
      </c>
      <c r="AA144" t="s">
        <v>16</v>
      </c>
      <c r="AB144">
        <f>G149+M149+S149+Y149</f>
        <v>1118.7560104651161</v>
      </c>
      <c r="AC144" s="12"/>
    </row>
    <row r="145" spans="1:30" x14ac:dyDescent="0.35">
      <c r="A145" s="12"/>
      <c r="C145" s="6">
        <v>30.63</v>
      </c>
      <c r="E145">
        <f>C145*(D145/100)*AB147</f>
        <v>0</v>
      </c>
      <c r="G145">
        <f>C145*(F145/100)*AB147</f>
        <v>0</v>
      </c>
      <c r="I145" s="6">
        <v>30.63</v>
      </c>
      <c r="J145">
        <v>45</v>
      </c>
      <c r="K145">
        <f>I145*(J145/100)*AB147</f>
        <v>252.10983139534886</v>
      </c>
      <c r="M145">
        <f>I145*(L145/100)*AB147</f>
        <v>0</v>
      </c>
      <c r="O145" s="6">
        <v>30.63</v>
      </c>
      <c r="Q145">
        <f>O145*(P145/100)*AB147</f>
        <v>0</v>
      </c>
      <c r="S145">
        <f>O145*(R145/100)*AB147</f>
        <v>0</v>
      </c>
      <c r="U145" s="6">
        <v>30.63</v>
      </c>
      <c r="W145">
        <f>U145*(V145/100)*AB147</f>
        <v>0</v>
      </c>
      <c r="X145">
        <v>5.5</v>
      </c>
      <c r="Y145">
        <f>U145*(X145/100)*AB147</f>
        <v>30.813423837209303</v>
      </c>
      <c r="AA145" t="s">
        <v>17</v>
      </c>
      <c r="AB145">
        <f xml:space="preserve"> AB144-AB143</f>
        <v>381.37019186046496</v>
      </c>
      <c r="AC145" s="12"/>
    </row>
    <row r="146" spans="1:30" x14ac:dyDescent="0.35">
      <c r="A146" s="12"/>
      <c r="C146" s="7">
        <v>21.88</v>
      </c>
      <c r="E146">
        <f>C146*(D146/100)*AB147</f>
        <v>0</v>
      </c>
      <c r="F146">
        <v>5.5</v>
      </c>
      <c r="G146">
        <f>C146*(F146/100)*AB147</f>
        <v>22.011025581395351</v>
      </c>
      <c r="I146" s="7">
        <v>21.88</v>
      </c>
      <c r="J146">
        <v>55</v>
      </c>
      <c r="K146">
        <f>I146*(J146/100)*AB147</f>
        <v>220.11025581395353</v>
      </c>
      <c r="L146">
        <v>5.5</v>
      </c>
      <c r="M146">
        <f>I146*(L146/100)*AB147</f>
        <v>22.011025581395351</v>
      </c>
      <c r="O146" s="7">
        <v>21.88</v>
      </c>
      <c r="Q146">
        <f>O146*(P146/100)*AB147</f>
        <v>0</v>
      </c>
      <c r="R146">
        <v>5.5</v>
      </c>
      <c r="S146">
        <f>O146*(R146/100)*AB147</f>
        <v>22.011025581395351</v>
      </c>
      <c r="U146" s="7">
        <v>21.88</v>
      </c>
      <c r="W146">
        <f>U146*(V146/100)*AB147</f>
        <v>0</v>
      </c>
      <c r="X146">
        <v>5.5</v>
      </c>
      <c r="Y146">
        <f>U146*(X146/100)*AB147</f>
        <v>22.011025581395351</v>
      </c>
      <c r="AA146" t="s">
        <v>18</v>
      </c>
      <c r="AB146">
        <v>1573</v>
      </c>
      <c r="AC146" s="12"/>
    </row>
    <row r="147" spans="1:30" x14ac:dyDescent="0.35">
      <c r="A147" s="12"/>
      <c r="C147" s="8">
        <v>13.13</v>
      </c>
      <c r="D147">
        <v>5.5</v>
      </c>
      <c r="E147">
        <f>C147*(D147/100)*AB147</f>
        <v>13.208627325581398</v>
      </c>
      <c r="F147">
        <v>15</v>
      </c>
      <c r="G147">
        <f>C147*(F147/100)*AB147</f>
        <v>36.023529069767449</v>
      </c>
      <c r="I147" s="8">
        <v>13.13</v>
      </c>
      <c r="K147">
        <f>I147*(J147/100)*AB147</f>
        <v>0</v>
      </c>
      <c r="L147">
        <v>15</v>
      </c>
      <c r="M147">
        <f>I147*(L147/100)*AB147</f>
        <v>36.023529069767449</v>
      </c>
      <c r="O147" s="8">
        <v>13.13</v>
      </c>
      <c r="P147">
        <v>5.5</v>
      </c>
      <c r="Q147">
        <f>O147*(P147/100)*AB147</f>
        <v>13.208627325581398</v>
      </c>
      <c r="R147">
        <v>15</v>
      </c>
      <c r="S147">
        <f>O147*(R147/100)*AB147</f>
        <v>36.023529069767449</v>
      </c>
      <c r="U147" s="8">
        <v>13.13</v>
      </c>
      <c r="W147">
        <f>U147*(V147/100)*AB147</f>
        <v>0</v>
      </c>
      <c r="X147">
        <v>5.5</v>
      </c>
      <c r="Y147">
        <f>U147*(X147/100)*AB147</f>
        <v>13.208627325581398</v>
      </c>
      <c r="AA147" t="s">
        <v>13</v>
      </c>
      <c r="AB147">
        <f>AB146/86</f>
        <v>18.290697674418606</v>
      </c>
      <c r="AC147" s="12"/>
    </row>
    <row r="148" spans="1:30" x14ac:dyDescent="0.35">
      <c r="A148" s="12"/>
      <c r="C148" s="9">
        <v>4.58</v>
      </c>
      <c r="D148">
        <v>95</v>
      </c>
      <c r="E148">
        <f>C148*(D148/100)*AB147</f>
        <v>79.582825581395355</v>
      </c>
      <c r="F148">
        <v>15</v>
      </c>
      <c r="G148">
        <f>C148*(F148/100)*AB147</f>
        <v>12.565709302325581</v>
      </c>
      <c r="I148" s="9">
        <v>4.58</v>
      </c>
      <c r="K148">
        <f>I148*(J148/100)*AB147</f>
        <v>0</v>
      </c>
      <c r="L148">
        <v>15</v>
      </c>
      <c r="M148">
        <f>I148*(L148/100)*AB147</f>
        <v>12.565709302325581</v>
      </c>
      <c r="O148" s="9">
        <v>4.58</v>
      </c>
      <c r="P148">
        <v>95</v>
      </c>
      <c r="Q148">
        <f>O148*(P148/100)*AB147</f>
        <v>79.582825581395355</v>
      </c>
      <c r="R148">
        <v>15</v>
      </c>
      <c r="S148">
        <f>O148*(R148/100)*AB147</f>
        <v>12.565709302325581</v>
      </c>
      <c r="U148" s="9">
        <v>4.58</v>
      </c>
      <c r="V148">
        <v>95</v>
      </c>
      <c r="W148">
        <f>U148*(V148/100)*AB147</f>
        <v>79.582825581395355</v>
      </c>
      <c r="X148">
        <v>5.5</v>
      </c>
      <c r="Y148">
        <f>U148*(X148/100)*AB147</f>
        <v>4.6074267441860473</v>
      </c>
      <c r="AC148" s="12"/>
    </row>
    <row r="149" spans="1:30" ht="43.5" x14ac:dyDescent="0.35">
      <c r="A149" s="12"/>
      <c r="C149" t="s">
        <v>14</v>
      </c>
      <c r="D149" s="1"/>
      <c r="E149">
        <f>SUM(E141:E148)</f>
        <v>92.791452906976758</v>
      </c>
      <c r="G149">
        <f>SUM(G141:G148)</f>
        <v>70.60026395348838</v>
      </c>
      <c r="I149" t="s">
        <v>14</v>
      </c>
      <c r="J149" s="1"/>
      <c r="K149">
        <f>SUM(K141:K148)</f>
        <v>472.22008720930239</v>
      </c>
      <c r="M149">
        <f>SUM(M141:M148)</f>
        <v>70.60026395348838</v>
      </c>
      <c r="O149" t="s">
        <v>14</v>
      </c>
      <c r="P149" s="1"/>
      <c r="Q149">
        <f>SUM(Q141:Q148)</f>
        <v>92.791452906976758</v>
      </c>
      <c r="S149">
        <f>SUM(S141:S148)</f>
        <v>70.60026395348838</v>
      </c>
      <c r="U149" t="s">
        <v>14</v>
      </c>
      <c r="V149" s="1"/>
      <c r="W149">
        <f>SUM(W141:W148)</f>
        <v>79.582825581395355</v>
      </c>
      <c r="Y149">
        <f>SUM(Y141:Y148)</f>
        <v>906.95521860465101</v>
      </c>
      <c r="AA149" s="10" t="s">
        <v>22</v>
      </c>
      <c r="AB149">
        <f xml:space="preserve"> (AB145/(AB146-AB143))*100</f>
        <v>45.639506886256356</v>
      </c>
      <c r="AC149" s="12"/>
    </row>
    <row r="150" spans="1:30" x14ac:dyDescent="0.35">
      <c r="A150" s="12"/>
      <c r="AA150" t="s">
        <v>21</v>
      </c>
      <c r="AB150">
        <f xml:space="preserve"> (AB145/AB146)*100</f>
        <v>24.244767441860454</v>
      </c>
      <c r="AC150" s="12"/>
    </row>
    <row r="151" spans="1:30" x14ac:dyDescent="0.35">
      <c r="A151" s="12"/>
      <c r="AC151" s="12"/>
    </row>
    <row r="152" spans="1:30" x14ac:dyDescent="0.35">
      <c r="A152" s="12"/>
      <c r="C152" t="s">
        <v>0</v>
      </c>
      <c r="D152" s="1"/>
      <c r="I152" t="s">
        <v>1</v>
      </c>
      <c r="O152" t="s">
        <v>2</v>
      </c>
      <c r="U152" t="s">
        <v>3</v>
      </c>
      <c r="AC152" s="12"/>
    </row>
    <row r="153" spans="1:30" x14ac:dyDescent="0.35">
      <c r="A153" s="12" t="s">
        <v>4</v>
      </c>
      <c r="B153" t="s">
        <v>5</v>
      </c>
      <c r="C153" t="s">
        <v>6</v>
      </c>
      <c r="D153" t="s">
        <v>7</v>
      </c>
      <c r="E153" t="s">
        <v>8</v>
      </c>
      <c r="F153" t="s">
        <v>9</v>
      </c>
      <c r="G153" t="s">
        <v>10</v>
      </c>
      <c r="I153" t="s">
        <v>6</v>
      </c>
      <c r="J153" t="s">
        <v>7</v>
      </c>
      <c r="K153" t="s">
        <v>8</v>
      </c>
      <c r="L153" t="s">
        <v>9</v>
      </c>
      <c r="M153" t="s">
        <v>10</v>
      </c>
      <c r="O153" t="s">
        <v>6</v>
      </c>
      <c r="P153" t="s">
        <v>7</v>
      </c>
      <c r="Q153" t="s">
        <v>8</v>
      </c>
      <c r="R153" t="s">
        <v>9</v>
      </c>
      <c r="S153" t="s">
        <v>10</v>
      </c>
      <c r="U153" t="s">
        <v>6</v>
      </c>
      <c r="V153" t="s">
        <v>7</v>
      </c>
      <c r="W153" t="s">
        <v>8</v>
      </c>
      <c r="X153" t="s">
        <v>9</v>
      </c>
      <c r="Y153" t="s">
        <v>10</v>
      </c>
      <c r="AC153" s="12" t="s">
        <v>4</v>
      </c>
      <c r="AD153" t="s">
        <v>5</v>
      </c>
    </row>
    <row r="154" spans="1:30" x14ac:dyDescent="0.35">
      <c r="A154" s="12" t="s">
        <v>27</v>
      </c>
      <c r="B154" t="s">
        <v>33</v>
      </c>
      <c r="C154" s="2">
        <v>65.63</v>
      </c>
      <c r="E154">
        <f>C154*(D154/100)*AB160</f>
        <v>0</v>
      </c>
      <c r="G154">
        <f>C154*(F154/100)*AB160</f>
        <v>0</v>
      </c>
      <c r="I154" s="2">
        <v>65.63</v>
      </c>
      <c r="K154">
        <f>I154*(J154/100)*AB160</f>
        <v>0</v>
      </c>
      <c r="M154">
        <f>I154*(L154/100)*AB160</f>
        <v>0</v>
      </c>
      <c r="O154" s="2">
        <v>65.63</v>
      </c>
      <c r="Q154">
        <f>O154*(P154/100)*AB160</f>
        <v>0</v>
      </c>
      <c r="S154">
        <f>O154*(R154/100)*AB160</f>
        <v>0</v>
      </c>
      <c r="U154" s="2">
        <v>65.63</v>
      </c>
      <c r="W154">
        <f>U154*(V154/100)*AB160</f>
        <v>0</v>
      </c>
      <c r="Y154">
        <f>U154*(X154/100)*AB160</f>
        <v>0</v>
      </c>
      <c r="AC154" s="12" t="s">
        <v>27</v>
      </c>
      <c r="AD154" t="s">
        <v>33</v>
      </c>
    </row>
    <row r="155" spans="1:30" x14ac:dyDescent="0.35">
      <c r="A155" s="12"/>
      <c r="C155" s="3">
        <v>56.88</v>
      </c>
      <c r="E155">
        <f>C155*(D155/100)*AB160</f>
        <v>0</v>
      </c>
      <c r="G155">
        <f>C155*(F155/100)*AB160</f>
        <v>0</v>
      </c>
      <c r="I155" s="3">
        <v>56.88</v>
      </c>
      <c r="K155">
        <f>I155*(J155/100)*AB160</f>
        <v>0</v>
      </c>
      <c r="M155">
        <f>I155*(L155/100)*AB160</f>
        <v>0</v>
      </c>
      <c r="O155" s="3">
        <v>56.88</v>
      </c>
      <c r="Q155">
        <f>O155*(P155/100)*AB160</f>
        <v>0</v>
      </c>
      <c r="S155">
        <f>O155*(R155/100)*AB160</f>
        <v>0</v>
      </c>
      <c r="U155" s="3">
        <v>56.88</v>
      </c>
      <c r="W155">
        <f>U155*(V155/100)*AB160</f>
        <v>0</v>
      </c>
      <c r="Y155">
        <f>U155*(X155/100)*AB160</f>
        <v>0</v>
      </c>
      <c r="AC155" s="12"/>
    </row>
    <row r="156" spans="1:30" x14ac:dyDescent="0.35">
      <c r="A156" s="12"/>
      <c r="C156" s="4">
        <v>48.13</v>
      </c>
      <c r="E156">
        <f>C156*(D156/100)*AB160</f>
        <v>0</v>
      </c>
      <c r="G156">
        <f>C156*(F156/100)*AB160</f>
        <v>0</v>
      </c>
      <c r="I156" s="4">
        <v>48.13</v>
      </c>
      <c r="K156">
        <f>I156*(J156/100)*AB160</f>
        <v>0</v>
      </c>
      <c r="M156">
        <f>I156*(L156/100)*AB160</f>
        <v>0</v>
      </c>
      <c r="O156" s="4">
        <v>48.13</v>
      </c>
      <c r="Q156">
        <f>O156*(P156/100)*AB160</f>
        <v>0</v>
      </c>
      <c r="S156">
        <f>O156*(R156/100)*AB160</f>
        <v>0</v>
      </c>
      <c r="U156" s="4">
        <v>48.13</v>
      </c>
      <c r="W156">
        <f>U156*(V156/100)*AB160</f>
        <v>0</v>
      </c>
      <c r="Y156">
        <f>U156*(X156/100)*AB160</f>
        <v>0</v>
      </c>
      <c r="AA156" t="s">
        <v>15</v>
      </c>
      <c r="AB156">
        <f xml:space="preserve"> (E162+K162+Q162+W162)</f>
        <v>1158.1542238372094</v>
      </c>
      <c r="AC156" s="12"/>
    </row>
    <row r="157" spans="1:30" x14ac:dyDescent="0.35">
      <c r="A157" s="12"/>
      <c r="C157" s="5">
        <v>39.380000000000003</v>
      </c>
      <c r="E157">
        <f>C157*(D157/100)*AB160</f>
        <v>0</v>
      </c>
      <c r="G157">
        <f>C157*(F157/100)*AB160</f>
        <v>0</v>
      </c>
      <c r="I157" s="5">
        <v>39.380000000000003</v>
      </c>
      <c r="J157">
        <v>25</v>
      </c>
      <c r="K157">
        <f>I157*(J157/100)*AB160</f>
        <v>298.2119186046512</v>
      </c>
      <c r="M157">
        <f>I157*(L157/100)*AB160</f>
        <v>0</v>
      </c>
      <c r="O157" s="5">
        <v>39.380000000000003</v>
      </c>
      <c r="Q157">
        <f>O157*(P157/100)*AB160</f>
        <v>0</v>
      </c>
      <c r="S157">
        <f>O157*(R157/100)*AB160</f>
        <v>0</v>
      </c>
      <c r="U157" s="5">
        <v>39.380000000000003</v>
      </c>
      <c r="W157">
        <f>U157*(V157/100)*AB160</f>
        <v>0</v>
      </c>
      <c r="Y157">
        <f>U157*(X157/100)*AB160</f>
        <v>0</v>
      </c>
      <c r="AA157" t="s">
        <v>16</v>
      </c>
      <c r="AB157">
        <f>G162+M162+S162+Y162</f>
        <v>1936.16625</v>
      </c>
      <c r="AC157" s="12"/>
    </row>
    <row r="158" spans="1:30" x14ac:dyDescent="0.35">
      <c r="A158" s="12"/>
      <c r="C158" s="6">
        <v>30.63</v>
      </c>
      <c r="E158">
        <f>C158*(D158/100)*AB160</f>
        <v>0</v>
      </c>
      <c r="G158">
        <f>C158*(F158/100)*AB160</f>
        <v>0</v>
      </c>
      <c r="I158" s="6">
        <v>30.63</v>
      </c>
      <c r="J158">
        <v>15</v>
      </c>
      <c r="K158">
        <f>I158*(J158/100)*AB160</f>
        <v>139.17061046511628</v>
      </c>
      <c r="L158">
        <v>85</v>
      </c>
      <c r="M158">
        <f>I158*(L158/100)*AB160</f>
        <v>788.6334593023256</v>
      </c>
      <c r="O158" s="6">
        <v>30.63</v>
      </c>
      <c r="Q158">
        <f>O158*(P158/100)*AB160</f>
        <v>0</v>
      </c>
      <c r="S158">
        <f>O158*(R158/100)*AB160</f>
        <v>0</v>
      </c>
      <c r="U158" s="6">
        <v>30.63</v>
      </c>
      <c r="W158">
        <f>U158*(V158/100)*AB160</f>
        <v>0</v>
      </c>
      <c r="X158">
        <v>5.5</v>
      </c>
      <c r="Y158">
        <f>U158*(X158/100)*AB160</f>
        <v>51.029223837209301</v>
      </c>
      <c r="AA158" t="s">
        <v>17</v>
      </c>
      <c r="AB158">
        <f xml:space="preserve"> AB157-AB156</f>
        <v>778.01202616279056</v>
      </c>
      <c r="AC158" s="12"/>
    </row>
    <row r="159" spans="1:30" x14ac:dyDescent="0.35">
      <c r="A159" s="12"/>
      <c r="C159" s="7">
        <v>21.88</v>
      </c>
      <c r="E159">
        <f>C159*(D159/100)*AB160</f>
        <v>0</v>
      </c>
      <c r="F159">
        <v>15</v>
      </c>
      <c r="G159">
        <f>C159*(F159/100)*AB160</f>
        <v>99.414069767441859</v>
      </c>
      <c r="I159" s="7">
        <v>21.88</v>
      </c>
      <c r="J159">
        <v>25</v>
      </c>
      <c r="K159">
        <f>I159*(J159/100)*AB160</f>
        <v>165.69011627906977</v>
      </c>
      <c r="L159">
        <v>15</v>
      </c>
      <c r="M159">
        <f>I159*(L159/100)*AB160</f>
        <v>99.414069767441859</v>
      </c>
      <c r="O159" s="7">
        <v>21.88</v>
      </c>
      <c r="Q159">
        <f>O159*(P159/100)*AB160</f>
        <v>0</v>
      </c>
      <c r="R159">
        <v>15</v>
      </c>
      <c r="S159">
        <f>O159*(R159/100)*AB160</f>
        <v>99.414069767441859</v>
      </c>
      <c r="U159" s="7">
        <v>21.88</v>
      </c>
      <c r="W159">
        <f>U159*(V159/100)*AB160</f>
        <v>0</v>
      </c>
      <c r="X159">
        <v>5.5</v>
      </c>
      <c r="Y159">
        <f>U159*(X159/100)*AB160</f>
        <v>36.451825581395354</v>
      </c>
      <c r="AA159" t="s">
        <v>18</v>
      </c>
      <c r="AB159">
        <v>2605</v>
      </c>
      <c r="AC159" s="12"/>
    </row>
    <row r="160" spans="1:30" x14ac:dyDescent="0.35">
      <c r="A160" s="12"/>
      <c r="C160" s="8">
        <v>13.13</v>
      </c>
      <c r="D160">
        <v>35</v>
      </c>
      <c r="E160">
        <f>C160*(D160/100)*AB160</f>
        <v>139.20090116279073</v>
      </c>
      <c r="F160">
        <v>85</v>
      </c>
      <c r="G160">
        <f>C160*(F160/100)*AB160</f>
        <v>338.05933139534886</v>
      </c>
      <c r="I160" s="8">
        <v>13.13</v>
      </c>
      <c r="J160">
        <v>5.5</v>
      </c>
      <c r="K160">
        <f>I160*(J160/100)*AB160</f>
        <v>21.874427325581397</v>
      </c>
      <c r="M160">
        <f>I160*(L160/100)*AB160</f>
        <v>0</v>
      </c>
      <c r="O160" s="8">
        <v>13.13</v>
      </c>
      <c r="P160">
        <v>45</v>
      </c>
      <c r="Q160">
        <f>O160*(P160/100)*AB160</f>
        <v>178.97258720930233</v>
      </c>
      <c r="R160">
        <v>85</v>
      </c>
      <c r="S160">
        <f>O160*(R160/100)*AB160</f>
        <v>338.05933139534886</v>
      </c>
      <c r="U160" s="8">
        <v>13.13</v>
      </c>
      <c r="W160">
        <f>U160*(V160/100)*AB160</f>
        <v>0</v>
      </c>
      <c r="X160">
        <v>5.5</v>
      </c>
      <c r="Y160">
        <f>U160*(X160/100)*AB160</f>
        <v>21.874427325581397</v>
      </c>
      <c r="AA160" t="s">
        <v>13</v>
      </c>
      <c r="AB160">
        <f>AB159/86</f>
        <v>30.290697674418606</v>
      </c>
      <c r="AC160" s="12"/>
    </row>
    <row r="161" spans="1:33" x14ac:dyDescent="0.35">
      <c r="A161" s="12"/>
      <c r="C161" s="9">
        <v>4.58</v>
      </c>
      <c r="D161">
        <v>65</v>
      </c>
      <c r="E161">
        <f>C161*(D161/100)*AB160</f>
        <v>90.175406976744199</v>
      </c>
      <c r="F161">
        <v>5.5</v>
      </c>
      <c r="G161">
        <f>C161*(F161/100)*AB160</f>
        <v>7.6302267441860474</v>
      </c>
      <c r="I161" s="9">
        <v>4.58</v>
      </c>
      <c r="K161">
        <f>I161*(J161/100)*AB160</f>
        <v>0</v>
      </c>
      <c r="M161">
        <f>I161*(L161/100)*AB160</f>
        <v>0</v>
      </c>
      <c r="O161" s="9">
        <v>4.58</v>
      </c>
      <c r="P161">
        <v>55</v>
      </c>
      <c r="Q161">
        <f>O161*(P161/100)*AB160</f>
        <v>76.302267441860479</v>
      </c>
      <c r="R161">
        <v>5.5</v>
      </c>
      <c r="S161">
        <f>O161*(R161/100)*AB160</f>
        <v>7.6302267441860474</v>
      </c>
      <c r="U161" s="9">
        <v>4.58</v>
      </c>
      <c r="V161">
        <v>35</v>
      </c>
      <c r="W161">
        <f>U161*(V161/100)*AB160</f>
        <v>48.555988372093026</v>
      </c>
      <c r="X161">
        <v>35</v>
      </c>
      <c r="Y161">
        <f>U161*(X161/100)*AB160</f>
        <v>48.555988372093026</v>
      </c>
      <c r="AC161" s="12"/>
    </row>
    <row r="162" spans="1:33" ht="43.5" x14ac:dyDescent="0.35">
      <c r="A162" s="12"/>
      <c r="C162" t="s">
        <v>14</v>
      </c>
      <c r="D162" s="1"/>
      <c r="E162">
        <f>SUM(E154:E161)</f>
        <v>229.37630813953493</v>
      </c>
      <c r="G162">
        <f>SUM(G154:G161)</f>
        <v>445.10362790697678</v>
      </c>
      <c r="I162" t="s">
        <v>14</v>
      </c>
      <c r="J162" s="1"/>
      <c r="K162">
        <f>SUM(K154:K161)</f>
        <v>624.94707267441868</v>
      </c>
      <c r="M162">
        <f>SUM(M154:M161)</f>
        <v>888.04752906976751</v>
      </c>
      <c r="O162" t="s">
        <v>14</v>
      </c>
      <c r="P162" s="1"/>
      <c r="Q162">
        <f>SUM(Q154:Q161)</f>
        <v>255.2748546511628</v>
      </c>
      <c r="S162">
        <f>SUM(S154:S161)</f>
        <v>445.10362790697678</v>
      </c>
      <c r="U162" t="s">
        <v>14</v>
      </c>
      <c r="V162" s="1"/>
      <c r="W162">
        <f>SUM(W154:W161)</f>
        <v>48.555988372093026</v>
      </c>
      <c r="Y162">
        <f>SUM(Y154:Y161)</f>
        <v>157.91146511627909</v>
      </c>
      <c r="AA162" s="10" t="s">
        <v>22</v>
      </c>
      <c r="AB162">
        <f xml:space="preserve"> (AB158/(AB159-AB156))*100</f>
        <v>53.772975598420189</v>
      </c>
      <c r="AC162" s="12"/>
    </row>
    <row r="163" spans="1:33" x14ac:dyDescent="0.35">
      <c r="A163" s="12"/>
      <c r="AA163" t="s">
        <v>21</v>
      </c>
      <c r="AB163">
        <f xml:space="preserve"> (AB158/AB159)*100</f>
        <v>29.866104651162782</v>
      </c>
      <c r="AC163" s="12"/>
    </row>
    <row r="164" spans="1:33" x14ac:dyDescent="0.35">
      <c r="A164" s="12"/>
      <c r="AC164" s="12"/>
    </row>
    <row r="165" spans="1:33" x14ac:dyDescent="0.35">
      <c r="A165" s="12"/>
      <c r="C165" t="s">
        <v>0</v>
      </c>
      <c r="D165" s="1"/>
      <c r="I165" t="s">
        <v>1</v>
      </c>
      <c r="O165" t="s">
        <v>2</v>
      </c>
      <c r="U165" t="s">
        <v>3</v>
      </c>
      <c r="AC165" s="12"/>
    </row>
    <row r="166" spans="1:33" x14ac:dyDescent="0.35">
      <c r="A166" s="12" t="s">
        <v>4</v>
      </c>
      <c r="B166" t="s">
        <v>5</v>
      </c>
      <c r="C166" t="s">
        <v>6</v>
      </c>
      <c r="D166" t="s">
        <v>7</v>
      </c>
      <c r="E166" t="s">
        <v>8</v>
      </c>
      <c r="F166" t="s">
        <v>9</v>
      </c>
      <c r="G166" t="s">
        <v>10</v>
      </c>
      <c r="I166" t="s">
        <v>6</v>
      </c>
      <c r="J166" t="s">
        <v>7</v>
      </c>
      <c r="K166" t="s">
        <v>8</v>
      </c>
      <c r="L166" t="s">
        <v>9</v>
      </c>
      <c r="M166" t="s">
        <v>10</v>
      </c>
      <c r="O166" t="s">
        <v>6</v>
      </c>
      <c r="P166" t="s">
        <v>7</v>
      </c>
      <c r="Q166" t="s">
        <v>8</v>
      </c>
      <c r="R166" t="s">
        <v>9</v>
      </c>
      <c r="S166" t="s">
        <v>10</v>
      </c>
      <c r="U166" t="s">
        <v>6</v>
      </c>
      <c r="V166" t="s">
        <v>7</v>
      </c>
      <c r="W166" t="s">
        <v>8</v>
      </c>
      <c r="X166" t="s">
        <v>9</v>
      </c>
      <c r="Y166" t="s">
        <v>10</v>
      </c>
      <c r="AC166" s="12" t="s">
        <v>4</v>
      </c>
      <c r="AD166" t="s">
        <v>5</v>
      </c>
    </row>
    <row r="167" spans="1:33" x14ac:dyDescent="0.35">
      <c r="A167" s="12" t="s">
        <v>27</v>
      </c>
      <c r="B167" t="s">
        <v>34</v>
      </c>
      <c r="C167" s="2">
        <v>65.63</v>
      </c>
      <c r="E167">
        <f>C167*(D167/100)*AB173</f>
        <v>0</v>
      </c>
      <c r="G167">
        <f>C167*(F167/100)*AB173</f>
        <v>0</v>
      </c>
      <c r="I167" s="2">
        <v>65.63</v>
      </c>
      <c r="K167">
        <f>I167*(J167/100)*AB173</f>
        <v>0</v>
      </c>
      <c r="M167">
        <f>I167*(L167/100)*AB173</f>
        <v>0</v>
      </c>
      <c r="O167" s="2">
        <v>65.63</v>
      </c>
      <c r="Q167">
        <f>O167*(P167/100)*AB173</f>
        <v>0</v>
      </c>
      <c r="S167">
        <f>O167*(R167/100)*AB173</f>
        <v>0</v>
      </c>
      <c r="U167" s="2">
        <v>65.63</v>
      </c>
      <c r="W167">
        <f>U167*(V167/100)*AB173</f>
        <v>0</v>
      </c>
      <c r="Y167">
        <f>U167*(X167/100)*AB173</f>
        <v>0</v>
      </c>
      <c r="AC167" s="12" t="s">
        <v>27</v>
      </c>
      <c r="AD167" t="s">
        <v>34</v>
      </c>
      <c r="AF167" t="s">
        <v>110</v>
      </c>
      <c r="AG167">
        <f>AB182+AB156+AB130+AB117</f>
        <v>6193.3748982558145</v>
      </c>
    </row>
    <row r="168" spans="1:33" x14ac:dyDescent="0.35">
      <c r="A168" s="12"/>
      <c r="C168" s="3">
        <v>56.88</v>
      </c>
      <c r="E168">
        <f>C168*(D168/100)*AB173</f>
        <v>0</v>
      </c>
      <c r="G168">
        <f>C168*(F168/100)*AB173</f>
        <v>0</v>
      </c>
      <c r="I168" s="3">
        <v>56.88</v>
      </c>
      <c r="K168">
        <f>I168*(J168/100)*AB173</f>
        <v>0</v>
      </c>
      <c r="M168">
        <f>I168*(L168/100)*AB173</f>
        <v>0</v>
      </c>
      <c r="O168" s="3">
        <v>56.88</v>
      </c>
      <c r="Q168">
        <f>O168*(P168/100)*AB173</f>
        <v>0</v>
      </c>
      <c r="S168">
        <f>O168*(R168/100)*AB173</f>
        <v>0</v>
      </c>
      <c r="U168" s="3">
        <v>56.88</v>
      </c>
      <c r="W168">
        <f>U168*(V168/100)*AB173</f>
        <v>0</v>
      </c>
      <c r="Y168">
        <f>U168*(X168/100)*AB173</f>
        <v>0</v>
      </c>
      <c r="AC168" s="12"/>
      <c r="AG168">
        <f>AB183+AB157+AB131+AB118</f>
        <v>10253.190324418605</v>
      </c>
    </row>
    <row r="169" spans="1:33" x14ac:dyDescent="0.35">
      <c r="A169" s="12"/>
      <c r="C169" s="4">
        <v>48.13</v>
      </c>
      <c r="E169">
        <f>C169*(D169/100)*AB173</f>
        <v>0</v>
      </c>
      <c r="G169">
        <f>C169*(F169/100)*AB173</f>
        <v>0</v>
      </c>
      <c r="I169" s="4">
        <v>48.13</v>
      </c>
      <c r="K169">
        <f>I169*(J169/100)*AB173</f>
        <v>0</v>
      </c>
      <c r="M169">
        <f>I169*(L169/100)*AB173</f>
        <v>0</v>
      </c>
      <c r="O169" s="4">
        <v>48.13</v>
      </c>
      <c r="Q169">
        <f>O169*(P169/100)*AB173</f>
        <v>0</v>
      </c>
      <c r="S169">
        <f>O169*(R169/100)*AB173</f>
        <v>0</v>
      </c>
      <c r="U169" s="4">
        <v>48.13</v>
      </c>
      <c r="W169">
        <f>U169*(V169/100)*AB173</f>
        <v>0</v>
      </c>
      <c r="Y169">
        <f>U169*(X169/100)*AB173</f>
        <v>0</v>
      </c>
      <c r="AA169" t="s">
        <v>15</v>
      </c>
      <c r="AB169">
        <f xml:space="preserve"> (E175+K175+Q175+W175)</f>
        <v>863.25406976744193</v>
      </c>
      <c r="AC169" s="12"/>
      <c r="AG169">
        <f xml:space="preserve"> AG168-AG167</f>
        <v>4059.8154261627906</v>
      </c>
    </row>
    <row r="170" spans="1:33" x14ac:dyDescent="0.35">
      <c r="A170" s="12"/>
      <c r="C170" s="5">
        <v>39.380000000000003</v>
      </c>
      <c r="E170">
        <f>C170*(D170/100)*AB173</f>
        <v>0</v>
      </c>
      <c r="G170">
        <f>C170*(F170/100)*AB173</f>
        <v>0</v>
      </c>
      <c r="I170" s="5">
        <v>39.380000000000003</v>
      </c>
      <c r="K170">
        <f>I170*(J170/100)*AB173</f>
        <v>0</v>
      </c>
      <c r="M170">
        <f>I170*(L170/100)*AB173</f>
        <v>0</v>
      </c>
      <c r="O170" s="5">
        <v>39.380000000000003</v>
      </c>
      <c r="Q170">
        <f>O170*(P170/100)*AB173</f>
        <v>0</v>
      </c>
      <c r="S170">
        <f>O170*(R170/100)*AB173</f>
        <v>0</v>
      </c>
      <c r="U170" s="5">
        <v>39.380000000000003</v>
      </c>
      <c r="W170">
        <f>U170*(V170/100)*AB173</f>
        <v>0</v>
      </c>
      <c r="Y170">
        <f>U170*(X170/100)*AB173</f>
        <v>0</v>
      </c>
      <c r="AA170" t="s">
        <v>16</v>
      </c>
      <c r="AB170">
        <f>G175+M175+S175+Y175</f>
        <v>989.48859302325582</v>
      </c>
      <c r="AC170" s="12"/>
      <c r="AG170">
        <f>AB185+AB159+AB133+AB120</f>
        <v>14278</v>
      </c>
    </row>
    <row r="171" spans="1:33" x14ac:dyDescent="0.35">
      <c r="A171" s="12"/>
      <c r="C171" s="6">
        <v>30.63</v>
      </c>
      <c r="E171">
        <f>C171*(D171/100)*AB173</f>
        <v>0</v>
      </c>
      <c r="G171">
        <f>C171*(F171/100)*AB173</f>
        <v>0</v>
      </c>
      <c r="I171" s="6">
        <v>30.63</v>
      </c>
      <c r="J171">
        <v>45</v>
      </c>
      <c r="K171">
        <f>I171*(J171/100)*AB173</f>
        <v>267.65633720930236</v>
      </c>
      <c r="M171">
        <f>I171*(L171/100)*AB173</f>
        <v>0</v>
      </c>
      <c r="O171" s="6">
        <v>30.63</v>
      </c>
      <c r="Q171">
        <f>O171*(P171/100)*AB173</f>
        <v>0</v>
      </c>
      <c r="S171">
        <f>O171*(R171/100)*AB173</f>
        <v>0</v>
      </c>
      <c r="U171" s="6">
        <v>30.63</v>
      </c>
      <c r="W171">
        <f>U171*(V171/100)*AB173</f>
        <v>0</v>
      </c>
      <c r="Y171">
        <f>U171*(X171/100)*AB173</f>
        <v>0</v>
      </c>
      <c r="AA171" t="s">
        <v>17</v>
      </c>
      <c r="AB171">
        <f xml:space="preserve"> AB170-AB169</f>
        <v>126.23452325581388</v>
      </c>
      <c r="AC171" s="12"/>
      <c r="AG171">
        <f xml:space="preserve"> (AG167/(AG168-AG165))*100</f>
        <v>60.404368809051654</v>
      </c>
    </row>
    <row r="172" spans="1:33" x14ac:dyDescent="0.35">
      <c r="A172" s="12"/>
      <c r="C172" s="7">
        <v>21.88</v>
      </c>
      <c r="E172">
        <f>C172*(D172/100)*AB173</f>
        <v>0</v>
      </c>
      <c r="F172">
        <v>45</v>
      </c>
      <c r="G172">
        <f>C172*(F172/100)*AB173</f>
        <v>191.19558139534885</v>
      </c>
      <c r="I172" s="7">
        <v>21.88</v>
      </c>
      <c r="J172">
        <v>15</v>
      </c>
      <c r="K172">
        <f>I172*(J172/100)*AB173</f>
        <v>63.73186046511627</v>
      </c>
      <c r="L172">
        <v>25</v>
      </c>
      <c r="M172">
        <f>I172*(L172/100)*AB173</f>
        <v>106.21976744186047</v>
      </c>
      <c r="O172" s="7">
        <v>21.88</v>
      </c>
      <c r="Q172">
        <f>O172*(P172/100)*AB173</f>
        <v>0</v>
      </c>
      <c r="R172">
        <v>45</v>
      </c>
      <c r="S172">
        <f>O172*(R172/100)*AB173</f>
        <v>191.19558139534885</v>
      </c>
      <c r="U172" s="7">
        <v>21.88</v>
      </c>
      <c r="W172">
        <f>U172*(V172/100)*AB173</f>
        <v>0</v>
      </c>
      <c r="X172">
        <v>15</v>
      </c>
      <c r="Y172">
        <f>U172*(X172/100)*AB173</f>
        <v>63.73186046511627</v>
      </c>
      <c r="AA172" t="s">
        <v>18</v>
      </c>
      <c r="AB172">
        <v>1670</v>
      </c>
      <c r="AC172" s="12"/>
    </row>
    <row r="173" spans="1:33" x14ac:dyDescent="0.35">
      <c r="A173" s="12"/>
      <c r="C173" s="8">
        <v>13.13</v>
      </c>
      <c r="D173">
        <v>65</v>
      </c>
      <c r="E173">
        <f>C173*(D173/100)*AB173</f>
        <v>165.72808139534888</v>
      </c>
      <c r="F173">
        <v>35</v>
      </c>
      <c r="G173">
        <f>C173*(F173/100)*AB173</f>
        <v>89.238197674418615</v>
      </c>
      <c r="I173" s="8">
        <v>13.13</v>
      </c>
      <c r="J173">
        <v>35</v>
      </c>
      <c r="K173">
        <f>I173*(J173/100)*AB173</f>
        <v>89.238197674418615</v>
      </c>
      <c r="L173">
        <v>65</v>
      </c>
      <c r="M173">
        <f>I173*(L173/100)*AB173</f>
        <v>165.72808139534888</v>
      </c>
      <c r="O173" s="8">
        <v>13.13</v>
      </c>
      <c r="P173">
        <v>65</v>
      </c>
      <c r="Q173">
        <f>O173*(P173/100)*AB173</f>
        <v>165.72808139534888</v>
      </c>
      <c r="R173">
        <v>35</v>
      </c>
      <c r="S173">
        <f>O173*(R173/100)*AB173</f>
        <v>89.238197674418615</v>
      </c>
      <c r="U173" s="8">
        <v>13.13</v>
      </c>
      <c r="W173">
        <f>U173*(V173/100)*AB173</f>
        <v>0</v>
      </c>
      <c r="X173">
        <v>15</v>
      </c>
      <c r="Y173">
        <f>U173*(X173/100)*AB173</f>
        <v>38.244941860465119</v>
      </c>
      <c r="AA173" t="s">
        <v>13</v>
      </c>
      <c r="AB173">
        <f>AB172/86</f>
        <v>19.418604651162791</v>
      </c>
      <c r="AC173" s="12"/>
    </row>
    <row r="174" spans="1:33" x14ac:dyDescent="0.35">
      <c r="A174" s="12"/>
      <c r="C174" s="9">
        <v>4.58</v>
      </c>
      <c r="D174">
        <v>35</v>
      </c>
      <c r="E174">
        <f>C174*(D174/100)*AB173</f>
        <v>31.128023255813954</v>
      </c>
      <c r="F174">
        <v>5.5</v>
      </c>
      <c r="G174">
        <f>C174*(F174/100)*AB173</f>
        <v>4.8915465116279071</v>
      </c>
      <c r="I174" s="9">
        <v>4.58</v>
      </c>
      <c r="K174">
        <f>I174*(J174/100)*AB173</f>
        <v>0</v>
      </c>
      <c r="L174">
        <v>5.5</v>
      </c>
      <c r="M174">
        <f>I174*(L174/100)*AB173</f>
        <v>4.8915465116279071</v>
      </c>
      <c r="O174" s="9">
        <v>4.58</v>
      </c>
      <c r="P174">
        <v>35</v>
      </c>
      <c r="Q174">
        <f>O174*(P174/100)*AB173</f>
        <v>31.128023255813954</v>
      </c>
      <c r="R174">
        <v>5.5</v>
      </c>
      <c r="S174">
        <f>O174*(R174/100)*AB173</f>
        <v>4.8915465116279071</v>
      </c>
      <c r="U174" s="9">
        <v>4.58</v>
      </c>
      <c r="V174">
        <v>55</v>
      </c>
      <c r="W174">
        <f>U174*(V174/100)*AB173</f>
        <v>48.915465116279073</v>
      </c>
      <c r="X174">
        <v>45</v>
      </c>
      <c r="Y174">
        <f>U174*(X174/100)*AB173</f>
        <v>40.021744186046512</v>
      </c>
      <c r="AC174" s="12"/>
    </row>
    <row r="175" spans="1:33" ht="43.5" x14ac:dyDescent="0.35">
      <c r="A175" s="12"/>
      <c r="C175" t="s">
        <v>14</v>
      </c>
      <c r="D175" s="1"/>
      <c r="E175">
        <f>SUM(E167:E174)</f>
        <v>196.85610465116284</v>
      </c>
      <c r="G175">
        <f>SUM(G167:G174)</f>
        <v>285.32532558139536</v>
      </c>
      <c r="I175" t="s">
        <v>14</v>
      </c>
      <c r="J175" s="1"/>
      <c r="K175">
        <f>SUM(K167:K174)</f>
        <v>420.62639534883726</v>
      </c>
      <c r="M175">
        <f>SUM(M167:M174)</f>
        <v>276.83939534883723</v>
      </c>
      <c r="O175" t="s">
        <v>14</v>
      </c>
      <c r="P175" s="1"/>
      <c r="Q175">
        <f>SUM(Q167:Q174)</f>
        <v>196.85610465116284</v>
      </c>
      <c r="S175">
        <f>SUM(S167:S174)</f>
        <v>285.32532558139536</v>
      </c>
      <c r="U175" t="s">
        <v>14</v>
      </c>
      <c r="V175" s="1"/>
      <c r="W175">
        <f>SUM(W167:W174)</f>
        <v>48.915465116279073</v>
      </c>
      <c r="Y175">
        <f>SUM(Y167:Y174)</f>
        <v>141.99854651162789</v>
      </c>
      <c r="AA175" s="10" t="s">
        <v>22</v>
      </c>
      <c r="AB175">
        <f xml:space="preserve"> (AB171/(AB172-AB169))*100</f>
        <v>15.6473703213383</v>
      </c>
      <c r="AC175" s="12"/>
    </row>
    <row r="176" spans="1:33" x14ac:dyDescent="0.35">
      <c r="A176" s="12"/>
      <c r="AA176" t="s">
        <v>21</v>
      </c>
      <c r="AB176">
        <f xml:space="preserve"> (AB171/AB172)*100</f>
        <v>7.5589534883720884</v>
      </c>
      <c r="AC176" s="12"/>
    </row>
    <row r="177" spans="1:33" x14ac:dyDescent="0.35">
      <c r="A177" s="12"/>
      <c r="AC177" s="12"/>
    </row>
    <row r="178" spans="1:33" x14ac:dyDescent="0.35">
      <c r="A178" s="12"/>
      <c r="C178" t="s">
        <v>0</v>
      </c>
      <c r="D178" s="1"/>
      <c r="I178" t="s">
        <v>1</v>
      </c>
      <c r="O178" t="s">
        <v>2</v>
      </c>
      <c r="U178" t="s">
        <v>3</v>
      </c>
      <c r="AC178" s="12"/>
    </row>
    <row r="179" spans="1:33" x14ac:dyDescent="0.35">
      <c r="A179" s="12" t="s">
        <v>4</v>
      </c>
      <c r="B179" t="s">
        <v>5</v>
      </c>
      <c r="C179" t="s">
        <v>6</v>
      </c>
      <c r="D179" t="s">
        <v>7</v>
      </c>
      <c r="E179" t="s">
        <v>8</v>
      </c>
      <c r="F179" t="s">
        <v>9</v>
      </c>
      <c r="G179" t="s">
        <v>10</v>
      </c>
      <c r="I179" t="s">
        <v>6</v>
      </c>
      <c r="J179" t="s">
        <v>7</v>
      </c>
      <c r="K179" t="s">
        <v>8</v>
      </c>
      <c r="L179" t="s">
        <v>9</v>
      </c>
      <c r="M179" t="s">
        <v>10</v>
      </c>
      <c r="O179" t="s">
        <v>6</v>
      </c>
      <c r="P179" t="s">
        <v>7</v>
      </c>
      <c r="Q179" t="s">
        <v>8</v>
      </c>
      <c r="R179" t="s">
        <v>9</v>
      </c>
      <c r="S179" t="s">
        <v>10</v>
      </c>
      <c r="U179" t="s">
        <v>6</v>
      </c>
      <c r="V179" t="s">
        <v>7</v>
      </c>
      <c r="W179" t="s">
        <v>8</v>
      </c>
      <c r="X179" t="s">
        <v>9</v>
      </c>
      <c r="Y179" t="s">
        <v>10</v>
      </c>
      <c r="AC179" s="12" t="s">
        <v>4</v>
      </c>
      <c r="AD179" t="s">
        <v>5</v>
      </c>
    </row>
    <row r="180" spans="1:33" x14ac:dyDescent="0.35">
      <c r="A180" s="12" t="s">
        <v>27</v>
      </c>
      <c r="B180" t="s">
        <v>35</v>
      </c>
      <c r="C180" s="2">
        <v>65.63</v>
      </c>
      <c r="E180">
        <f>C180*(D180/100)*AB186</f>
        <v>0</v>
      </c>
      <c r="G180">
        <f>C180*(F180/100)*AB186</f>
        <v>0</v>
      </c>
      <c r="I180" s="2">
        <v>65.63</v>
      </c>
      <c r="K180">
        <f>I180*(J180/100)*AB186</f>
        <v>0</v>
      </c>
      <c r="M180">
        <f>I180*(L180/100)*AB186</f>
        <v>0</v>
      </c>
      <c r="O180" s="2">
        <v>65.63</v>
      </c>
      <c r="Q180">
        <f>O180*(P180/100)*AB186</f>
        <v>0</v>
      </c>
      <c r="S180">
        <f>O180*(R180/100)*AB186</f>
        <v>0</v>
      </c>
      <c r="U180" s="2">
        <v>65.63</v>
      </c>
      <c r="W180">
        <f>U180*(V180/100)*AB186</f>
        <v>0</v>
      </c>
      <c r="Y180">
        <f>U180*(X180/100)*AB186</f>
        <v>0</v>
      </c>
      <c r="AC180" s="12" t="s">
        <v>27</v>
      </c>
      <c r="AD180" t="s">
        <v>35</v>
      </c>
    </row>
    <row r="181" spans="1:33" x14ac:dyDescent="0.35">
      <c r="A181" s="12"/>
      <c r="C181" s="3">
        <v>56.88</v>
      </c>
      <c r="E181">
        <f>C181*(D181/100)*AB186</f>
        <v>0</v>
      </c>
      <c r="G181">
        <f>C181*(F181/100)*AB186</f>
        <v>0</v>
      </c>
      <c r="I181" s="3">
        <v>56.88</v>
      </c>
      <c r="K181">
        <f>I181*(J181/100)*AB186</f>
        <v>0</v>
      </c>
      <c r="M181">
        <f>I181*(L181/100)*AB186</f>
        <v>0</v>
      </c>
      <c r="O181" s="3">
        <v>56.88</v>
      </c>
      <c r="Q181">
        <f>O181*(P181/100)*AB186</f>
        <v>0</v>
      </c>
      <c r="S181">
        <f>O181*(R181/100)*AB186</f>
        <v>0</v>
      </c>
      <c r="U181" s="3">
        <v>56.88</v>
      </c>
      <c r="W181">
        <f>U181*(V181/100)*AB186</f>
        <v>0</v>
      </c>
      <c r="Y181">
        <f>U181*(X181/100)*AB186</f>
        <v>0</v>
      </c>
      <c r="AC181" s="12"/>
      <c r="AF181" t="s">
        <v>105</v>
      </c>
    </row>
    <row r="182" spans="1:33" x14ac:dyDescent="0.35">
      <c r="A182" s="12"/>
      <c r="C182" s="4">
        <v>48.13</v>
      </c>
      <c r="E182">
        <f>C182*(D182/100)*AB186</f>
        <v>0</v>
      </c>
      <c r="G182">
        <f>C182*(F182/100)*AB186</f>
        <v>0</v>
      </c>
      <c r="I182" s="4">
        <v>48.13</v>
      </c>
      <c r="K182">
        <f>I182*(J182/100)*AB186</f>
        <v>0</v>
      </c>
      <c r="M182">
        <f>I182*(L182/100)*AB186</f>
        <v>0</v>
      </c>
      <c r="O182" s="4">
        <v>48.13</v>
      </c>
      <c r="Q182">
        <f>O182*(P182/100)*AB186</f>
        <v>0</v>
      </c>
      <c r="S182">
        <f>O182*(R182/100)*AB186</f>
        <v>0</v>
      </c>
      <c r="U182" s="4">
        <v>48.13</v>
      </c>
      <c r="W182">
        <f>U182*(V182/100)*AB186</f>
        <v>0</v>
      </c>
      <c r="Y182">
        <f>U182*(X182/100)*AB186</f>
        <v>0</v>
      </c>
      <c r="AA182" t="s">
        <v>15</v>
      </c>
      <c r="AB182">
        <f xml:space="preserve"> (E188+K188+Q188+W188)</f>
        <v>1667.4116302325583</v>
      </c>
      <c r="AC182" s="12"/>
      <c r="AF182" t="s">
        <v>106</v>
      </c>
      <c r="AG182">
        <f>AB91+AB104+AB117+AB130+AB143+AB156+AB169+AB182</f>
        <v>9216.4601819767449</v>
      </c>
    </row>
    <row r="183" spans="1:33" x14ac:dyDescent="0.35">
      <c r="A183" s="12"/>
      <c r="C183" s="5">
        <v>39.380000000000003</v>
      </c>
      <c r="E183">
        <f>C183*(D183/100)*AB186</f>
        <v>0</v>
      </c>
      <c r="G183">
        <f>C183*(F183/100)*AB186</f>
        <v>0</v>
      </c>
      <c r="I183" s="5">
        <v>39.380000000000003</v>
      </c>
      <c r="K183">
        <f>I183*(J183/100)*AB186</f>
        <v>0</v>
      </c>
      <c r="M183">
        <f>I183*(L183/100)*AB186</f>
        <v>0</v>
      </c>
      <c r="O183" s="5">
        <v>39.380000000000003</v>
      </c>
      <c r="Q183">
        <f>O183*(P183/100)*AB186</f>
        <v>0</v>
      </c>
      <c r="S183">
        <f>O183*(R183/100)*AB186</f>
        <v>0</v>
      </c>
      <c r="U183" s="5">
        <v>39.380000000000003</v>
      </c>
      <c r="W183">
        <f>U183*(V183/100)*AB186</f>
        <v>0</v>
      </c>
      <c r="Y183">
        <f>U183*(X183/100)*AB186</f>
        <v>0</v>
      </c>
      <c r="AA183" t="s">
        <v>16</v>
      </c>
      <c r="AB183">
        <f>G188+M188+S188+Y188</f>
        <v>3007.9527872093026</v>
      </c>
      <c r="AC183" s="12"/>
      <c r="AF183" t="s">
        <v>107</v>
      </c>
      <c r="AG183">
        <f>AB92+AB105+AB118+AB131+AB144+AB157+AB170+AB183</f>
        <v>14442.044652325581</v>
      </c>
    </row>
    <row r="184" spans="1:33" x14ac:dyDescent="0.35">
      <c r="A184" s="12"/>
      <c r="C184" s="6">
        <v>30.63</v>
      </c>
      <c r="E184">
        <f>C184*(D184/100)*AB186</f>
        <v>0</v>
      </c>
      <c r="F184">
        <v>5.5</v>
      </c>
      <c r="G184">
        <f>C184*(F184/100)*AB186</f>
        <v>74.163777906976748</v>
      </c>
      <c r="I184" s="6">
        <v>30.63</v>
      </c>
      <c r="K184">
        <f>I184*(J184/100)*AB186</f>
        <v>0</v>
      </c>
      <c r="L184">
        <v>5.5</v>
      </c>
      <c r="M184">
        <f>I184*(L184/100)*AB186</f>
        <v>74.163777906976748</v>
      </c>
      <c r="O184" s="6">
        <v>30.63</v>
      </c>
      <c r="Q184">
        <f>O184*(P184/100)*AB186</f>
        <v>0</v>
      </c>
      <c r="R184">
        <v>5.5</v>
      </c>
      <c r="S184">
        <f>O184*(R184/100)*AB186</f>
        <v>74.163777906976748</v>
      </c>
      <c r="U184" s="6">
        <v>30.63</v>
      </c>
      <c r="W184">
        <f>U184*(V184/100)*AB186</f>
        <v>0</v>
      </c>
      <c r="X184">
        <v>5.5</v>
      </c>
      <c r="Y184">
        <f>U184*(X184/100)*AB186</f>
        <v>74.163777906976748</v>
      </c>
      <c r="AA184" t="s">
        <v>17</v>
      </c>
      <c r="AB184">
        <f xml:space="preserve"> AB183-AB182</f>
        <v>1340.5411569767443</v>
      </c>
      <c r="AC184" s="12"/>
      <c r="AF184" t="s">
        <v>17</v>
      </c>
      <c r="AG184">
        <f xml:space="preserve"> AG183-AG182</f>
        <v>5225.5844703488365</v>
      </c>
    </row>
    <row r="185" spans="1:33" x14ac:dyDescent="0.35">
      <c r="A185" s="12"/>
      <c r="C185" s="7">
        <v>21.88</v>
      </c>
      <c r="E185">
        <f>C185*(D185/100)*AB186</f>
        <v>0</v>
      </c>
      <c r="F185">
        <v>65</v>
      </c>
      <c r="G185">
        <f>C185*(F185/100)*AB186</f>
        <v>626.09874418604647</v>
      </c>
      <c r="I185" s="7">
        <v>21.88</v>
      </c>
      <c r="J185">
        <v>5.5</v>
      </c>
      <c r="K185">
        <f>I185*(J185/100)*AB186</f>
        <v>52.977586046511632</v>
      </c>
      <c r="L185">
        <v>85</v>
      </c>
      <c r="M185">
        <f>I185*(L185/100)*AB186</f>
        <v>818.74451162790695</v>
      </c>
      <c r="O185" s="7">
        <v>21.88</v>
      </c>
      <c r="Q185">
        <f>O185*(P185/100)*AB186</f>
        <v>0</v>
      </c>
      <c r="R185">
        <v>85</v>
      </c>
      <c r="S185">
        <f>O185*(R185/100)*AB186</f>
        <v>818.74451162790695</v>
      </c>
      <c r="U185" s="7">
        <v>21.88</v>
      </c>
      <c r="W185">
        <f>U185*(V185/100)*AB186</f>
        <v>0</v>
      </c>
      <c r="X185">
        <v>5.5</v>
      </c>
      <c r="Y185">
        <f>U185*(X185/100)*AB186</f>
        <v>52.977586046511632</v>
      </c>
      <c r="AA185" t="s">
        <v>18</v>
      </c>
      <c r="AB185">
        <v>3786</v>
      </c>
      <c r="AC185" s="12"/>
      <c r="AF185" t="s">
        <v>108</v>
      </c>
      <c r="AG185">
        <f>AB94+AB107+AB120+AB133+AB146+AB159+AB172+AB185</f>
        <v>20659</v>
      </c>
    </row>
    <row r="186" spans="1:33" x14ac:dyDescent="0.35">
      <c r="A186" s="12"/>
      <c r="C186" s="8">
        <v>13.13</v>
      </c>
      <c r="D186">
        <v>85</v>
      </c>
      <c r="E186">
        <f>C186*(D186/100)*AB186</f>
        <v>491.32154651162796</v>
      </c>
      <c r="F186">
        <v>15</v>
      </c>
      <c r="G186">
        <f>C186*(F186/100)*AB186</f>
        <v>86.703802325581407</v>
      </c>
      <c r="I186" s="8">
        <v>13.13</v>
      </c>
      <c r="J186">
        <v>95</v>
      </c>
      <c r="K186">
        <f>I186*(J186/100)*AB186</f>
        <v>549.12408139534887</v>
      </c>
      <c r="L186">
        <v>15</v>
      </c>
      <c r="M186">
        <f>I186*(L186/100)*AB186</f>
        <v>86.703802325581407</v>
      </c>
      <c r="O186" s="8">
        <v>13.13</v>
      </c>
      <c r="P186">
        <v>85</v>
      </c>
      <c r="Q186">
        <f>O186*(P186/100)*AB186</f>
        <v>491.32154651162796</v>
      </c>
      <c r="R186">
        <v>15</v>
      </c>
      <c r="S186">
        <f>O186*(R186/100)*AB186</f>
        <v>86.703802325581407</v>
      </c>
      <c r="U186" s="8">
        <v>13.13</v>
      </c>
      <c r="W186">
        <f>U186*(V186/100)*AB186</f>
        <v>0</v>
      </c>
      <c r="X186">
        <v>5.5</v>
      </c>
      <c r="Y186">
        <f>U186*(X186/100)*AB186</f>
        <v>31.791394186046517</v>
      </c>
      <c r="AA186" t="s">
        <v>13</v>
      </c>
      <c r="AB186">
        <f>AB185/86</f>
        <v>44.02325581395349</v>
      </c>
      <c r="AC186" s="12"/>
    </row>
    <row r="187" spans="1:33" x14ac:dyDescent="0.35">
      <c r="A187" s="12"/>
      <c r="C187" s="9">
        <v>4.58</v>
      </c>
      <c r="D187">
        <v>15</v>
      </c>
      <c r="E187">
        <f>C187*(D187/100)*AB186</f>
        <v>30.243976744186046</v>
      </c>
      <c r="F187">
        <v>15</v>
      </c>
      <c r="G187">
        <f>C187*(F187/100)*AB186</f>
        <v>30.243976744186046</v>
      </c>
      <c r="I187" s="9">
        <v>4.58</v>
      </c>
      <c r="J187">
        <v>5.5</v>
      </c>
      <c r="K187">
        <f>I187*(J187/100)*AB186</f>
        <v>11.089458139534885</v>
      </c>
      <c r="L187">
        <v>5.5</v>
      </c>
      <c r="M187">
        <f>I187*(L187/100)*AB186</f>
        <v>11.089458139534885</v>
      </c>
      <c r="O187" s="9">
        <v>4.58</v>
      </c>
      <c r="P187">
        <v>15</v>
      </c>
      <c r="Q187">
        <f>O187*(P187/100)*AB186</f>
        <v>30.243976744186046</v>
      </c>
      <c r="R187">
        <v>5.5</v>
      </c>
      <c r="S187">
        <f>O187*(R187/100)*AB186</f>
        <v>11.089458139534885</v>
      </c>
      <c r="U187" s="9">
        <v>4.58</v>
      </c>
      <c r="V187">
        <v>5.5</v>
      </c>
      <c r="W187">
        <f>U187*(V187/100)*AB186</f>
        <v>11.089458139534885</v>
      </c>
      <c r="X187">
        <v>25</v>
      </c>
      <c r="Y187">
        <f>U187*(X187/100)*AB186</f>
        <v>50.406627906976745</v>
      </c>
      <c r="AC187" s="12"/>
    </row>
    <row r="188" spans="1:33" ht="72.5" x14ac:dyDescent="0.35">
      <c r="A188" s="12"/>
      <c r="C188" t="s">
        <v>14</v>
      </c>
      <c r="D188" s="1"/>
      <c r="E188">
        <f>SUM(E180:E187)</f>
        <v>521.56552325581401</v>
      </c>
      <c r="G188">
        <f>SUM(G180:G187)</f>
        <v>817.21030116279064</v>
      </c>
      <c r="I188" t="s">
        <v>14</v>
      </c>
      <c r="J188" s="1"/>
      <c r="K188">
        <f>SUM(K180:K187)</f>
        <v>613.19112558139545</v>
      </c>
      <c r="M188">
        <f>SUM(M180:M187)</f>
        <v>990.70155</v>
      </c>
      <c r="O188" t="s">
        <v>14</v>
      </c>
      <c r="P188" s="1"/>
      <c r="Q188">
        <f>SUM(Q180:Q187)</f>
        <v>521.56552325581401</v>
      </c>
      <c r="S188">
        <f>SUM(S180:S187)</f>
        <v>990.70155</v>
      </c>
      <c r="U188" t="s">
        <v>14</v>
      </c>
      <c r="V188" s="1"/>
      <c r="W188">
        <f>SUM(W180:W187)</f>
        <v>11.089458139534885</v>
      </c>
      <c r="Y188">
        <f>SUM(Y180:Y187)</f>
        <v>209.33938604651163</v>
      </c>
      <c r="AA188" s="10" t="s">
        <v>22</v>
      </c>
      <c r="AB188">
        <f xml:space="preserve"> (AB184/(AB185-AB182))*100</f>
        <v>63.275206080919631</v>
      </c>
      <c r="AC188" s="12"/>
      <c r="AF188" s="10" t="s">
        <v>22</v>
      </c>
      <c r="AG188">
        <f xml:space="preserve"> (AG184/(AG185-AG182))*100</f>
        <v>45.668047072189061</v>
      </c>
    </row>
    <row r="189" spans="1:33" x14ac:dyDescent="0.35">
      <c r="A189" s="12"/>
      <c r="AA189" t="s">
        <v>21</v>
      </c>
      <c r="AB189">
        <f xml:space="preserve"> (AB184/AB185)*100</f>
        <v>35.407848837209308</v>
      </c>
      <c r="AC189" s="12"/>
      <c r="AF189" t="s">
        <v>21</v>
      </c>
    </row>
    <row r="190" spans="1:33" x14ac:dyDescent="0.35">
      <c r="A190" s="12"/>
      <c r="AC190" s="12"/>
    </row>
    <row r="191" spans="1:33" x14ac:dyDescent="0.35">
      <c r="A191" s="12"/>
      <c r="C191" t="s">
        <v>0</v>
      </c>
      <c r="D191" s="1"/>
      <c r="I191" t="s">
        <v>1</v>
      </c>
      <c r="O191" t="s">
        <v>2</v>
      </c>
      <c r="U191" t="s">
        <v>3</v>
      </c>
      <c r="AC191" s="12"/>
    </row>
    <row r="192" spans="1:33" x14ac:dyDescent="0.35">
      <c r="A192" t="s">
        <v>4</v>
      </c>
      <c r="B192" t="s">
        <v>5</v>
      </c>
      <c r="C192" t="s">
        <v>6</v>
      </c>
      <c r="D192" t="s">
        <v>7</v>
      </c>
      <c r="E192" t="s">
        <v>8</v>
      </c>
      <c r="F192" t="s">
        <v>9</v>
      </c>
      <c r="G192" t="s">
        <v>10</v>
      </c>
      <c r="I192" t="s">
        <v>6</v>
      </c>
      <c r="J192" t="s">
        <v>7</v>
      </c>
      <c r="K192" t="s">
        <v>8</v>
      </c>
      <c r="L192" t="s">
        <v>9</v>
      </c>
      <c r="M192" t="s">
        <v>10</v>
      </c>
      <c r="O192" t="s">
        <v>6</v>
      </c>
      <c r="P192" t="s">
        <v>7</v>
      </c>
      <c r="Q192" t="s">
        <v>8</v>
      </c>
      <c r="R192" t="s">
        <v>9</v>
      </c>
      <c r="S192" t="s">
        <v>10</v>
      </c>
      <c r="U192" t="s">
        <v>6</v>
      </c>
      <c r="V192" t="s">
        <v>7</v>
      </c>
      <c r="W192" t="s">
        <v>8</v>
      </c>
      <c r="X192" t="s">
        <v>9</v>
      </c>
      <c r="Y192" t="s">
        <v>10</v>
      </c>
      <c r="AC192" t="s">
        <v>4</v>
      </c>
      <c r="AD192" t="s">
        <v>5</v>
      </c>
    </row>
    <row r="193" spans="1:30" x14ac:dyDescent="0.35">
      <c r="A193" s="13" t="s">
        <v>36</v>
      </c>
      <c r="B193" t="s">
        <v>37</v>
      </c>
      <c r="C193" s="2">
        <v>65.63</v>
      </c>
      <c r="E193">
        <f>C193*(D193/100)*AB199</f>
        <v>0</v>
      </c>
      <c r="G193">
        <f>C193*(F193/100)*AB199</f>
        <v>0</v>
      </c>
      <c r="I193" s="2">
        <v>65.63</v>
      </c>
      <c r="K193">
        <f>I193*(J193/100)*AB199</f>
        <v>0</v>
      </c>
      <c r="M193">
        <f>I193*(L193/100)*AB199</f>
        <v>0</v>
      </c>
      <c r="O193" s="2">
        <v>65.63</v>
      </c>
      <c r="Q193">
        <f>O193*(P193/100)*AB199</f>
        <v>0</v>
      </c>
      <c r="S193">
        <f>O193*(R193/100)*AB199</f>
        <v>0</v>
      </c>
      <c r="U193" s="2">
        <v>65.63</v>
      </c>
      <c r="W193">
        <f>U193*(V193/100)*AB199</f>
        <v>0</v>
      </c>
      <c r="Y193">
        <f>U193*(X193/100)*AB199</f>
        <v>0</v>
      </c>
      <c r="AC193" s="13" t="s">
        <v>36</v>
      </c>
      <c r="AD193" t="s">
        <v>37</v>
      </c>
    </row>
    <row r="194" spans="1:30" x14ac:dyDescent="0.35">
      <c r="A194" s="13"/>
      <c r="C194" s="3">
        <v>56.88</v>
      </c>
      <c r="E194">
        <f>C194*(D194/100)*AB199</f>
        <v>0</v>
      </c>
      <c r="G194">
        <f>C194*(F194/100)*AB199</f>
        <v>0</v>
      </c>
      <c r="I194" s="3">
        <v>56.88</v>
      </c>
      <c r="K194">
        <f>I194*(J194/100)*AB199</f>
        <v>0</v>
      </c>
      <c r="M194">
        <f>I194*(L194/100)*AB199</f>
        <v>0</v>
      </c>
      <c r="O194" s="3">
        <v>56.88</v>
      </c>
      <c r="Q194">
        <f>O194*(P194/100)*AB199</f>
        <v>0</v>
      </c>
      <c r="S194">
        <f>O194*(R194/100)*AB199</f>
        <v>0</v>
      </c>
      <c r="U194" s="3">
        <v>56.88</v>
      </c>
      <c r="W194">
        <f>U194*(V194/100)*AB199</f>
        <v>0</v>
      </c>
      <c r="Y194">
        <f>U194*(X194/100)*AB199</f>
        <v>0</v>
      </c>
      <c r="AC194" s="13"/>
    </row>
    <row r="195" spans="1:30" x14ac:dyDescent="0.35">
      <c r="A195" s="13"/>
      <c r="C195" s="4">
        <v>48.13</v>
      </c>
      <c r="E195">
        <f>C195*(D195/100)*AB199</f>
        <v>0</v>
      </c>
      <c r="G195">
        <f>C195*(F195/100)*AB199</f>
        <v>0</v>
      </c>
      <c r="I195" s="4">
        <v>48.13</v>
      </c>
      <c r="K195">
        <f>I195*(J195/100)*AB199</f>
        <v>0</v>
      </c>
      <c r="M195">
        <f>I195*(L195/100)*AB199</f>
        <v>0</v>
      </c>
      <c r="O195" s="4">
        <v>48.13</v>
      </c>
      <c r="Q195">
        <f>O195*(P195/100)*AB199</f>
        <v>0</v>
      </c>
      <c r="S195">
        <f>O195*(R195/100)*AB199</f>
        <v>0</v>
      </c>
      <c r="U195" s="4">
        <v>48.13</v>
      </c>
      <c r="W195">
        <f>U195*(V195/100)*AB199</f>
        <v>0</v>
      </c>
      <c r="Y195">
        <f>U195*(X195/100)*AB199</f>
        <v>0</v>
      </c>
      <c r="AA195" t="s">
        <v>15</v>
      </c>
      <c r="AB195">
        <f xml:space="preserve"> (E201+K201+Q201+W201)</f>
        <v>324.98881395348837</v>
      </c>
      <c r="AC195" s="13"/>
    </row>
    <row r="196" spans="1:30" x14ac:dyDescent="0.35">
      <c r="A196" s="13"/>
      <c r="C196" s="5">
        <v>39.380000000000003</v>
      </c>
      <c r="E196">
        <f>C196*(D196/100)*AB199</f>
        <v>0</v>
      </c>
      <c r="G196">
        <f>C196*(F196/100)*AB199</f>
        <v>0</v>
      </c>
      <c r="I196" s="5">
        <v>39.380000000000003</v>
      </c>
      <c r="K196">
        <f>I196*(J196/100)*AB199</f>
        <v>0</v>
      </c>
      <c r="M196">
        <f>I196*(L196/100)*AB199</f>
        <v>0</v>
      </c>
      <c r="O196" s="5">
        <v>39.380000000000003</v>
      </c>
      <c r="Q196">
        <f>O196*(P196/100)*AB199</f>
        <v>0</v>
      </c>
      <c r="S196">
        <f>O196*(R196/100)*AB199</f>
        <v>0</v>
      </c>
      <c r="U196" s="5">
        <v>39.380000000000003</v>
      </c>
      <c r="W196">
        <f>U196*(V196/100)*AB199</f>
        <v>0</v>
      </c>
      <c r="X196">
        <v>5.5</v>
      </c>
      <c r="Y196">
        <f>U196*(X196/100)*AB199</f>
        <v>31.103331395348839</v>
      </c>
      <c r="AA196" t="s">
        <v>16</v>
      </c>
      <c r="AB196">
        <f>G201+M201+S201+Y201</f>
        <v>847.85837500000002</v>
      </c>
      <c r="AC196" s="13"/>
    </row>
    <row r="197" spans="1:30" x14ac:dyDescent="0.35">
      <c r="A197" s="13"/>
      <c r="C197" s="6">
        <v>30.63</v>
      </c>
      <c r="E197">
        <f>C197*(D197/100)*AB199</f>
        <v>0</v>
      </c>
      <c r="G197">
        <f>C197*(F197/100)*AB199</f>
        <v>0</v>
      </c>
      <c r="I197" s="6">
        <v>30.63</v>
      </c>
      <c r="K197">
        <f>I197*(J197/100)*AB199</f>
        <v>0</v>
      </c>
      <c r="L197">
        <v>55</v>
      </c>
      <c r="M197">
        <f>I197*(L197/100)*AB199</f>
        <v>241.92357558139537</v>
      </c>
      <c r="O197" s="6">
        <v>30.63</v>
      </c>
      <c r="Q197">
        <f>O197*(P197/100)*AB199</f>
        <v>0</v>
      </c>
      <c r="S197">
        <f>O197*(R197/100)*AB199</f>
        <v>0</v>
      </c>
      <c r="U197" s="6">
        <v>30.63</v>
      </c>
      <c r="W197">
        <f>U197*(V197/100)*AB199</f>
        <v>0</v>
      </c>
      <c r="X197">
        <v>5.5</v>
      </c>
      <c r="Y197">
        <f>U197*(X197/100)*AB199</f>
        <v>24.192357558139534</v>
      </c>
      <c r="AA197" t="s">
        <v>17</v>
      </c>
      <c r="AB197">
        <f xml:space="preserve"> AB196-AB195</f>
        <v>522.86956104651165</v>
      </c>
      <c r="AC197" s="13"/>
    </row>
    <row r="198" spans="1:30" x14ac:dyDescent="0.35">
      <c r="A198" s="13"/>
      <c r="C198" s="7">
        <v>21.88</v>
      </c>
      <c r="E198">
        <f>C198*(D198/100)*AB199</f>
        <v>0</v>
      </c>
      <c r="G198">
        <f>C198*(F198/100)*AB199</f>
        <v>0</v>
      </c>
      <c r="I198" s="7">
        <v>21.88</v>
      </c>
      <c r="J198">
        <v>5.5</v>
      </c>
      <c r="K198">
        <f>I198*(J198/100)*AB199</f>
        <v>17.281383720930233</v>
      </c>
      <c r="L198">
        <v>45</v>
      </c>
      <c r="M198">
        <f>I198*(L198/100)*AB199</f>
        <v>141.39313953488372</v>
      </c>
      <c r="O198" s="7">
        <v>21.88</v>
      </c>
      <c r="Q198">
        <f>O198*(P198/100)*AB199</f>
        <v>0</v>
      </c>
      <c r="S198">
        <f>O198*(R198/100)*AB199</f>
        <v>0</v>
      </c>
      <c r="U198" s="7">
        <v>21.88</v>
      </c>
      <c r="W198">
        <f>U198*(V198/100)*AB199</f>
        <v>0</v>
      </c>
      <c r="Y198">
        <f>U198*(X198/100)*AB199</f>
        <v>0</v>
      </c>
      <c r="AA198" t="s">
        <v>18</v>
      </c>
      <c r="AB198">
        <v>1235</v>
      </c>
      <c r="AC198" s="13"/>
    </row>
    <row r="199" spans="1:30" x14ac:dyDescent="0.35">
      <c r="A199" s="13"/>
      <c r="C199" s="8">
        <v>13.13</v>
      </c>
      <c r="E199">
        <f>C199*(D199/100)*AB199</f>
        <v>0</v>
      </c>
      <c r="F199">
        <v>95</v>
      </c>
      <c r="G199">
        <f>C199*(F199/100)*AB199</f>
        <v>179.12526162790698</v>
      </c>
      <c r="I199" s="8">
        <v>13.13</v>
      </c>
      <c r="J199">
        <v>95</v>
      </c>
      <c r="K199">
        <f>I199*(J199/100)*AB199</f>
        <v>179.12526162790698</v>
      </c>
      <c r="L199">
        <v>5.5</v>
      </c>
      <c r="M199">
        <f>I199*(L199/100)*AB199</f>
        <v>10.370409883720932</v>
      </c>
      <c r="O199" s="8">
        <v>13.13</v>
      </c>
      <c r="R199">
        <v>95</v>
      </c>
      <c r="S199">
        <f>O199*(R199/100)*AB199</f>
        <v>179.12526162790698</v>
      </c>
      <c r="U199" s="8">
        <v>13.13</v>
      </c>
      <c r="W199">
        <f>U199*(V199/100)*AB199</f>
        <v>0</v>
      </c>
      <c r="X199">
        <v>5.5</v>
      </c>
      <c r="Y199">
        <f>U199*(X199/100)*AB199</f>
        <v>10.370409883720932</v>
      </c>
      <c r="AA199" t="s">
        <v>13</v>
      </c>
      <c r="AB199">
        <f>AB198/86</f>
        <v>14.36046511627907</v>
      </c>
      <c r="AC199" s="13"/>
    </row>
    <row r="200" spans="1:30" x14ac:dyDescent="0.35">
      <c r="A200" s="13"/>
      <c r="C200" s="9">
        <v>4.58</v>
      </c>
      <c r="D200">
        <v>95</v>
      </c>
      <c r="E200">
        <f>C200*(D200/100)*AB199</f>
        <v>62.48238372093023</v>
      </c>
      <c r="F200">
        <v>5.5</v>
      </c>
      <c r="G200">
        <f>C200*(F200/100)*AB199</f>
        <v>3.6174011627906979</v>
      </c>
      <c r="I200" s="9">
        <v>4.58</v>
      </c>
      <c r="K200">
        <f>I200*(J200/100)*AB199</f>
        <v>0</v>
      </c>
      <c r="M200">
        <f>I200*(L200/100)*AB199</f>
        <v>0</v>
      </c>
      <c r="O200" s="9">
        <v>4.58</v>
      </c>
      <c r="P200">
        <v>95</v>
      </c>
      <c r="Q200">
        <f>O200*(P200/100)*AB199</f>
        <v>62.48238372093023</v>
      </c>
      <c r="R200">
        <v>5.5</v>
      </c>
      <c r="S200">
        <f>O200*(R200/100)*AB199</f>
        <v>3.6174011627906979</v>
      </c>
      <c r="U200" s="9">
        <v>4.58</v>
      </c>
      <c r="V200">
        <v>5.5</v>
      </c>
      <c r="W200">
        <f>U200*(V200/100)*AB199</f>
        <v>3.6174011627906979</v>
      </c>
      <c r="X200">
        <v>35</v>
      </c>
      <c r="Y200">
        <f>U200*(X200/100)*AB199</f>
        <v>23.019825581395349</v>
      </c>
      <c r="AC200" s="13"/>
    </row>
    <row r="201" spans="1:30" ht="43.5" x14ac:dyDescent="0.35">
      <c r="A201" s="13"/>
      <c r="C201" t="s">
        <v>14</v>
      </c>
      <c r="D201" s="1"/>
      <c r="E201">
        <f>SUM(E193:E200)</f>
        <v>62.48238372093023</v>
      </c>
      <c r="G201">
        <f>SUM(G193:G200)</f>
        <v>182.74266279069766</v>
      </c>
      <c r="I201" t="s">
        <v>14</v>
      </c>
      <c r="J201" s="1"/>
      <c r="K201">
        <f>SUM(K193:K200)</f>
        <v>196.4066453488372</v>
      </c>
      <c r="M201">
        <f>SUM(M193:M200)</f>
        <v>393.68712499999998</v>
      </c>
      <c r="O201" t="s">
        <v>14</v>
      </c>
      <c r="P201" s="1"/>
      <c r="Q201">
        <f>SUM(Q193:Q200)</f>
        <v>62.48238372093023</v>
      </c>
      <c r="S201">
        <f>SUM(S193:S200)</f>
        <v>182.74266279069766</v>
      </c>
      <c r="U201" t="s">
        <v>14</v>
      </c>
      <c r="V201" s="1"/>
      <c r="W201">
        <f>SUM(W193:W200)</f>
        <v>3.6174011627906979</v>
      </c>
      <c r="Y201">
        <f>SUM(Y193:Y200)</f>
        <v>88.685924418604657</v>
      </c>
      <c r="AA201" s="10" t="s">
        <v>22</v>
      </c>
      <c r="AB201">
        <f xml:space="preserve"> (AB197/(AB198-AB195))*100</f>
        <v>57.457487233545635</v>
      </c>
      <c r="AC201" s="13"/>
    </row>
    <row r="202" spans="1:30" x14ac:dyDescent="0.35">
      <c r="A202" s="13"/>
      <c r="AA202" t="s">
        <v>21</v>
      </c>
      <c r="AB202">
        <f xml:space="preserve"> (AB197/AB198)*100</f>
        <v>42.337616279069771</v>
      </c>
      <c r="AC202" s="13"/>
    </row>
    <row r="203" spans="1:30" x14ac:dyDescent="0.35">
      <c r="A203" s="13"/>
      <c r="AC203" s="13"/>
    </row>
    <row r="204" spans="1:30" x14ac:dyDescent="0.35">
      <c r="A204" s="13"/>
      <c r="AC204" s="13"/>
    </row>
    <row r="205" spans="1:30" x14ac:dyDescent="0.35">
      <c r="A205" s="13"/>
      <c r="C205" t="s">
        <v>0</v>
      </c>
      <c r="D205" s="1"/>
      <c r="I205" t="s">
        <v>1</v>
      </c>
      <c r="O205" t="s">
        <v>2</v>
      </c>
      <c r="U205" t="s">
        <v>3</v>
      </c>
      <c r="AC205" s="13"/>
    </row>
    <row r="206" spans="1:30" x14ac:dyDescent="0.35">
      <c r="A206" s="13" t="s">
        <v>4</v>
      </c>
      <c r="B206" t="s">
        <v>5</v>
      </c>
      <c r="C206" t="s">
        <v>6</v>
      </c>
      <c r="D206" t="s">
        <v>7</v>
      </c>
      <c r="E206" t="s">
        <v>8</v>
      </c>
      <c r="F206" t="s">
        <v>9</v>
      </c>
      <c r="G206" t="s">
        <v>10</v>
      </c>
      <c r="I206" t="s">
        <v>6</v>
      </c>
      <c r="J206" t="s">
        <v>7</v>
      </c>
      <c r="K206" t="s">
        <v>8</v>
      </c>
      <c r="L206" t="s">
        <v>9</v>
      </c>
      <c r="M206" t="s">
        <v>10</v>
      </c>
      <c r="O206" t="s">
        <v>6</v>
      </c>
      <c r="P206" t="s">
        <v>7</v>
      </c>
      <c r="Q206" t="s">
        <v>8</v>
      </c>
      <c r="R206" t="s">
        <v>9</v>
      </c>
      <c r="S206" t="s">
        <v>10</v>
      </c>
      <c r="U206" t="s">
        <v>6</v>
      </c>
      <c r="V206" t="s">
        <v>7</v>
      </c>
      <c r="W206" t="s">
        <v>8</v>
      </c>
      <c r="X206" t="s">
        <v>9</v>
      </c>
      <c r="Y206" t="s">
        <v>10</v>
      </c>
      <c r="AC206" s="13" t="s">
        <v>4</v>
      </c>
      <c r="AD206" t="s">
        <v>5</v>
      </c>
    </row>
    <row r="207" spans="1:30" x14ac:dyDescent="0.35">
      <c r="A207" s="13" t="s">
        <v>36</v>
      </c>
      <c r="B207" t="s">
        <v>38</v>
      </c>
      <c r="C207" s="2">
        <v>65.63</v>
      </c>
      <c r="E207">
        <f>C207*(D207/100)*AB213</f>
        <v>0</v>
      </c>
      <c r="G207">
        <f>C207*(F207/100)*AB213</f>
        <v>0</v>
      </c>
      <c r="I207" s="2">
        <v>65.63</v>
      </c>
      <c r="K207">
        <f>I207*(J207/100)*AB213</f>
        <v>0</v>
      </c>
      <c r="M207">
        <f>I207*(L207/100)*AB213</f>
        <v>0</v>
      </c>
      <c r="O207" s="2">
        <v>65.63</v>
      </c>
      <c r="Q207">
        <f>O207*(P207/100)*AB213</f>
        <v>0</v>
      </c>
      <c r="S207">
        <f>O207*(R207/100)*AB213</f>
        <v>0</v>
      </c>
      <c r="U207" s="2">
        <v>65.63</v>
      </c>
      <c r="W207">
        <f>U207*(V207/100)*AB213</f>
        <v>0</v>
      </c>
      <c r="Y207">
        <f>U207*(X207/100)*AB213</f>
        <v>0</v>
      </c>
      <c r="AC207" s="13" t="s">
        <v>36</v>
      </c>
      <c r="AD207" t="s">
        <v>38</v>
      </c>
    </row>
    <row r="208" spans="1:30" x14ac:dyDescent="0.35">
      <c r="A208" s="13"/>
      <c r="C208" s="3">
        <v>56.88</v>
      </c>
      <c r="E208">
        <f>C208*(D208/100)*AB213</f>
        <v>0</v>
      </c>
      <c r="G208">
        <f>C208*(F208/100)*AB213</f>
        <v>0</v>
      </c>
      <c r="I208" s="3">
        <v>56.88</v>
      </c>
      <c r="K208">
        <f>I208*(J208/100)*AB213</f>
        <v>0</v>
      </c>
      <c r="M208">
        <f>I208*(L208/100)*AB213</f>
        <v>0</v>
      </c>
      <c r="O208" s="3">
        <v>56.88</v>
      </c>
      <c r="Q208">
        <f>O208*(P208/100)*AB213</f>
        <v>0</v>
      </c>
      <c r="S208">
        <f>O208*(R208/100)*AB213</f>
        <v>0</v>
      </c>
      <c r="U208" s="3">
        <v>56.88</v>
      </c>
      <c r="W208">
        <f>U208*(V208/100)*AB213</f>
        <v>0</v>
      </c>
      <c r="Y208">
        <f>U208*(X208/100)*AB213</f>
        <v>0</v>
      </c>
      <c r="AC208" s="13"/>
    </row>
    <row r="209" spans="1:30" x14ac:dyDescent="0.35">
      <c r="A209" s="13"/>
      <c r="C209" s="4">
        <v>48.13</v>
      </c>
      <c r="E209">
        <f>C209*(D209/100)*AB213</f>
        <v>0</v>
      </c>
      <c r="G209">
        <f>C209*(F209/100)*AB213</f>
        <v>0</v>
      </c>
      <c r="I209" s="4">
        <v>48.13</v>
      </c>
      <c r="K209">
        <f>I209*(J209/100)*AB213</f>
        <v>0</v>
      </c>
      <c r="M209">
        <f>I209*(L209/100)*AB213</f>
        <v>0</v>
      </c>
      <c r="O209" s="4">
        <v>48.13</v>
      </c>
      <c r="Q209">
        <f>O209*(P209/100)*AB213</f>
        <v>0</v>
      </c>
      <c r="S209">
        <f>O209*(R209/100)*AB213</f>
        <v>0</v>
      </c>
      <c r="U209" s="4">
        <v>48.13</v>
      </c>
      <c r="W209">
        <f>U209*(V209/100)*AB213</f>
        <v>0</v>
      </c>
      <c r="Y209">
        <f>U209*(X209/100)*AB213</f>
        <v>0</v>
      </c>
      <c r="AA209" t="s">
        <v>15</v>
      </c>
      <c r="AB209">
        <f xml:space="preserve"> (E215+K215+Q215+W215)</f>
        <v>1099.8360627906977</v>
      </c>
      <c r="AC209" s="13"/>
    </row>
    <row r="210" spans="1:30" x14ac:dyDescent="0.35">
      <c r="A210" s="13"/>
      <c r="C210" s="5">
        <v>39.380000000000003</v>
      </c>
      <c r="E210">
        <f>C210*(D210/100)*AB213</f>
        <v>0</v>
      </c>
      <c r="G210">
        <f>C210*(F210/100)*AB213</f>
        <v>0</v>
      </c>
      <c r="I210" s="5">
        <v>39.380000000000003</v>
      </c>
      <c r="K210">
        <f>I210*(J210/100)*AB213</f>
        <v>0</v>
      </c>
      <c r="M210">
        <f>I210*(L210/100)*AB213</f>
        <v>0</v>
      </c>
      <c r="O210" s="5">
        <v>39.380000000000003</v>
      </c>
      <c r="Q210">
        <f>O210*(P210/100)*AB213</f>
        <v>0</v>
      </c>
      <c r="S210">
        <f>O210*(R210/100)*AB213</f>
        <v>0</v>
      </c>
      <c r="U210" s="5">
        <v>39.380000000000003</v>
      </c>
      <c r="W210">
        <f>U210*(V210/100)*AB213</f>
        <v>0</v>
      </c>
      <c r="X210">
        <v>5.5</v>
      </c>
      <c r="Y210">
        <f>U210*(X210/100)*AB213</f>
        <v>85.527865116279088</v>
      </c>
      <c r="AA210" t="s">
        <v>16</v>
      </c>
      <c r="AB210">
        <f>G215+M215+S215+Y215</f>
        <v>2441.9964697674418</v>
      </c>
      <c r="AC210" s="13"/>
    </row>
    <row r="211" spans="1:30" x14ac:dyDescent="0.35">
      <c r="A211" s="13"/>
      <c r="C211" s="6">
        <v>30.63</v>
      </c>
      <c r="E211">
        <f>C211*(D211/100)*AB213</f>
        <v>0</v>
      </c>
      <c r="G211">
        <f>C211*(F211/100)*AB213</f>
        <v>0</v>
      </c>
      <c r="I211" s="6">
        <v>30.63</v>
      </c>
      <c r="J211">
        <v>5.5</v>
      </c>
      <c r="K211">
        <f>I211*(J211/100)*AB213</f>
        <v>66.524086046511627</v>
      </c>
      <c r="L211">
        <v>85</v>
      </c>
      <c r="M211">
        <f>I211*(L211/100)*AB213</f>
        <v>1028.0995116279071</v>
      </c>
      <c r="O211" s="6">
        <v>30.63</v>
      </c>
      <c r="Q211">
        <f>O211*(P211/100)*AB213</f>
        <v>0</v>
      </c>
      <c r="S211">
        <f>O211*(R211/100)*AB213</f>
        <v>0</v>
      </c>
      <c r="U211" s="6">
        <v>30.63</v>
      </c>
      <c r="W211">
        <f>U211*(V211/100)*AB213</f>
        <v>0</v>
      </c>
      <c r="Y211">
        <f>U211*(X211/100)*AB213</f>
        <v>0</v>
      </c>
      <c r="AA211" t="s">
        <v>17</v>
      </c>
      <c r="AB211">
        <f xml:space="preserve"> AB210-AB209</f>
        <v>1342.1604069767441</v>
      </c>
      <c r="AC211" s="13"/>
    </row>
    <row r="212" spans="1:30" x14ac:dyDescent="0.35">
      <c r="A212" s="13"/>
      <c r="C212" s="7">
        <v>21.88</v>
      </c>
      <c r="E212">
        <f>C212*(D212/100)*AB213</f>
        <v>0</v>
      </c>
      <c r="F212">
        <v>5.5</v>
      </c>
      <c r="G212">
        <f>C212*(F212/100)*AB213</f>
        <v>47.520306976744187</v>
      </c>
      <c r="I212" s="7">
        <v>21.88</v>
      </c>
      <c r="J212">
        <v>15</v>
      </c>
      <c r="K212">
        <f>I212*(J212/100)*AB213</f>
        <v>129.60083720930231</v>
      </c>
      <c r="L212">
        <v>15</v>
      </c>
      <c r="M212">
        <f>I212*(L212/100)*AB213</f>
        <v>129.60083720930231</v>
      </c>
      <c r="O212" s="7">
        <v>21.88</v>
      </c>
      <c r="Q212">
        <f>O212*(P212/100)*AB213</f>
        <v>0</v>
      </c>
      <c r="R212">
        <v>15</v>
      </c>
      <c r="S212">
        <f>O212*(R212/100)*AB213</f>
        <v>129.60083720930231</v>
      </c>
      <c r="U212" s="7">
        <v>21.88</v>
      </c>
      <c r="W212">
        <f>U212*(V212/100)*AB213</f>
        <v>0</v>
      </c>
      <c r="Y212">
        <f>U212*(X212/100)*AB213</f>
        <v>0</v>
      </c>
      <c r="AA212" t="s">
        <v>18</v>
      </c>
      <c r="AB212">
        <v>3396</v>
      </c>
      <c r="AC212" s="13"/>
    </row>
    <row r="213" spans="1:30" x14ac:dyDescent="0.35">
      <c r="A213" s="13"/>
      <c r="C213" s="8">
        <v>13.13</v>
      </c>
      <c r="D213">
        <v>15</v>
      </c>
      <c r="E213">
        <f>C213*(D213/100)*AB213</f>
        <v>77.772348837209307</v>
      </c>
      <c r="F213">
        <v>85</v>
      </c>
      <c r="G213">
        <f>C213*(F213/100)*AB213</f>
        <v>440.70997674418612</v>
      </c>
      <c r="I213" s="8">
        <v>13.13</v>
      </c>
      <c r="J213">
        <v>85</v>
      </c>
      <c r="K213">
        <f>I213*(J213/100)*AB213</f>
        <v>440.70997674418612</v>
      </c>
      <c r="L213">
        <v>5.5</v>
      </c>
      <c r="M213">
        <f>I213*(L213/100)*AB213</f>
        <v>28.516527906976748</v>
      </c>
      <c r="O213" s="8">
        <v>13.13</v>
      </c>
      <c r="P213">
        <v>15</v>
      </c>
      <c r="Q213">
        <f>O213*(P213/100)*AB213</f>
        <v>77.772348837209307</v>
      </c>
      <c r="R213">
        <v>85</v>
      </c>
      <c r="S213">
        <f>O213*(R213/100)*AB213</f>
        <v>440.70997674418612</v>
      </c>
      <c r="U213" s="8">
        <v>13.13</v>
      </c>
      <c r="W213">
        <f>U213*(V213/100)*AB213</f>
        <v>0</v>
      </c>
      <c r="X213">
        <v>5.5</v>
      </c>
      <c r="Y213">
        <f>U213*(X213/100)*AB213</f>
        <v>28.516527906976748</v>
      </c>
      <c r="AA213" t="s">
        <v>13</v>
      </c>
      <c r="AB213">
        <f>AB212/86</f>
        <v>39.488372093023258</v>
      </c>
      <c r="AC213" s="13"/>
    </row>
    <row r="214" spans="1:30" x14ac:dyDescent="0.35">
      <c r="A214" s="13"/>
      <c r="C214" s="9">
        <v>4.58</v>
      </c>
      <c r="D214">
        <v>85</v>
      </c>
      <c r="E214">
        <f>C214*(D214/100)*AB213</f>
        <v>153.72823255813952</v>
      </c>
      <c r="F214">
        <v>5.5</v>
      </c>
      <c r="G214">
        <f>C214*(F214/100)*AB213</f>
        <v>9.9471209302325594</v>
      </c>
      <c r="I214" s="9">
        <v>4.58</v>
      </c>
      <c r="K214">
        <f>I214*(J214/100)*AB213</f>
        <v>0</v>
      </c>
      <c r="M214">
        <f>I214*(L214/100)*AB213</f>
        <v>0</v>
      </c>
      <c r="O214" s="9">
        <v>4.58</v>
      </c>
      <c r="P214">
        <v>85</v>
      </c>
      <c r="Q214">
        <f>O214*(P214/100)*AB213</f>
        <v>153.72823255813952</v>
      </c>
      <c r="R214">
        <v>5.5</v>
      </c>
      <c r="S214">
        <f>O214*(R214/100)*AB213</f>
        <v>9.9471209302325594</v>
      </c>
      <c r="U214" s="9">
        <v>4.58</v>
      </c>
      <c r="W214">
        <f>U214*(V214/100)*AB213</f>
        <v>0</v>
      </c>
      <c r="X214">
        <v>35</v>
      </c>
      <c r="Y214">
        <f>U214*(X214/100)*AB213</f>
        <v>63.299860465116282</v>
      </c>
      <c r="AC214" s="13"/>
    </row>
    <row r="215" spans="1:30" ht="43.5" x14ac:dyDescent="0.35">
      <c r="A215" s="13"/>
      <c r="C215" t="s">
        <v>14</v>
      </c>
      <c r="D215" s="1"/>
      <c r="E215">
        <f>SUM(E207:E214)</f>
        <v>231.50058139534883</v>
      </c>
      <c r="G215">
        <f>SUM(G207:G214)</f>
        <v>498.17740465116287</v>
      </c>
      <c r="I215" t="s">
        <v>14</v>
      </c>
      <c r="J215" s="1"/>
      <c r="K215">
        <f>SUM(K207:K214)</f>
        <v>636.83490000000006</v>
      </c>
      <c r="M215">
        <f>SUM(M207:M214)</f>
        <v>1186.216876744186</v>
      </c>
      <c r="O215" t="s">
        <v>14</v>
      </c>
      <c r="P215" s="1"/>
      <c r="Q215">
        <f>SUM(Q207:Q214)</f>
        <v>231.50058139534883</v>
      </c>
      <c r="S215">
        <f>SUM(S207:S214)</f>
        <v>580.25793488372096</v>
      </c>
      <c r="U215" t="s">
        <v>14</v>
      </c>
      <c r="V215" s="1"/>
      <c r="W215">
        <f>SUM(W207:W214)</f>
        <v>0</v>
      </c>
      <c r="Y215">
        <f>SUM(Y207:Y214)</f>
        <v>177.34425348837212</v>
      </c>
      <c r="AA215" s="10" t="s">
        <v>22</v>
      </c>
      <c r="AB215">
        <f xml:space="preserve"> (AB211/(AB212-AB209))*100</f>
        <v>58.452290153462251</v>
      </c>
      <c r="AC215" s="13"/>
    </row>
    <row r="216" spans="1:30" x14ac:dyDescent="0.35">
      <c r="A216" s="13"/>
      <c r="AA216" t="s">
        <v>21</v>
      </c>
      <c r="AB216">
        <f xml:space="preserve"> (AB211/AB212)*100</f>
        <v>39.52180232558139</v>
      </c>
      <c r="AC216" s="13"/>
    </row>
    <row r="217" spans="1:30" x14ac:dyDescent="0.35">
      <c r="A217" s="13"/>
      <c r="AC217" s="13"/>
    </row>
    <row r="218" spans="1:30" x14ac:dyDescent="0.35">
      <c r="A218" s="13"/>
      <c r="AC218" s="13"/>
    </row>
    <row r="219" spans="1:30" x14ac:dyDescent="0.35">
      <c r="A219" s="13"/>
      <c r="C219" t="s">
        <v>0</v>
      </c>
      <c r="D219" s="1"/>
      <c r="I219" t="s">
        <v>1</v>
      </c>
      <c r="O219" t="s">
        <v>2</v>
      </c>
      <c r="U219" t="s">
        <v>3</v>
      </c>
      <c r="AC219" s="13"/>
    </row>
    <row r="220" spans="1:30" x14ac:dyDescent="0.35">
      <c r="A220" s="13" t="s">
        <v>4</v>
      </c>
      <c r="B220" t="s">
        <v>5</v>
      </c>
      <c r="C220" t="s">
        <v>6</v>
      </c>
      <c r="D220" t="s">
        <v>7</v>
      </c>
      <c r="E220" t="s">
        <v>8</v>
      </c>
      <c r="F220" t="s">
        <v>9</v>
      </c>
      <c r="G220" t="s">
        <v>10</v>
      </c>
      <c r="I220" t="s">
        <v>6</v>
      </c>
      <c r="J220" t="s">
        <v>7</v>
      </c>
      <c r="K220" t="s">
        <v>8</v>
      </c>
      <c r="L220" t="s">
        <v>9</v>
      </c>
      <c r="M220" t="s">
        <v>10</v>
      </c>
      <c r="O220" t="s">
        <v>6</v>
      </c>
      <c r="P220" t="s">
        <v>7</v>
      </c>
      <c r="Q220" t="s">
        <v>8</v>
      </c>
      <c r="R220" t="s">
        <v>9</v>
      </c>
      <c r="S220" t="s">
        <v>10</v>
      </c>
      <c r="U220" t="s">
        <v>6</v>
      </c>
      <c r="V220" t="s">
        <v>7</v>
      </c>
      <c r="W220" t="s">
        <v>8</v>
      </c>
      <c r="X220" t="s">
        <v>9</v>
      </c>
      <c r="Y220" t="s">
        <v>10</v>
      </c>
      <c r="AC220" s="13" t="s">
        <v>4</v>
      </c>
      <c r="AD220" t="s">
        <v>5</v>
      </c>
    </row>
    <row r="221" spans="1:30" x14ac:dyDescent="0.35">
      <c r="A221" s="13" t="s">
        <v>36</v>
      </c>
      <c r="B221" t="s">
        <v>39</v>
      </c>
      <c r="C221" s="2">
        <v>65.63</v>
      </c>
      <c r="E221">
        <f>C221*(D221/100)*AB227</f>
        <v>0</v>
      </c>
      <c r="G221">
        <f>C221*(F221/100)*AB227</f>
        <v>0</v>
      </c>
      <c r="I221" s="2">
        <v>65.63</v>
      </c>
      <c r="K221">
        <f>I221*(J221/100)*AB227</f>
        <v>0</v>
      </c>
      <c r="M221">
        <f>I221*(L221/100)*AB227</f>
        <v>0</v>
      </c>
      <c r="O221" s="2">
        <v>65.63</v>
      </c>
      <c r="Q221">
        <f>O221*(P221/100)*AB227</f>
        <v>0</v>
      </c>
      <c r="S221">
        <f>O221*(R221/100)*AB227</f>
        <v>0</v>
      </c>
      <c r="U221" s="2">
        <v>65.63</v>
      </c>
      <c r="W221">
        <f>U221*(V221/100)*AB227</f>
        <v>0</v>
      </c>
      <c r="Y221">
        <f>U221*(X221/100)*AB227</f>
        <v>0</v>
      </c>
      <c r="AC221" s="13" t="s">
        <v>36</v>
      </c>
      <c r="AD221" t="s">
        <v>39</v>
      </c>
    </row>
    <row r="222" spans="1:30" x14ac:dyDescent="0.35">
      <c r="A222" s="13"/>
      <c r="C222" s="3">
        <v>56.88</v>
      </c>
      <c r="E222">
        <f>C222*(D222/100)*AB227</f>
        <v>0</v>
      </c>
      <c r="G222">
        <f>C222*(F222/100)*AB227</f>
        <v>0</v>
      </c>
      <c r="I222" s="3">
        <v>56.88</v>
      </c>
      <c r="K222">
        <f>I222*(J222/100)*AB227</f>
        <v>0</v>
      </c>
      <c r="M222">
        <f>I222*(L222/100)*AB227</f>
        <v>0</v>
      </c>
      <c r="O222" s="3">
        <v>56.88</v>
      </c>
      <c r="Q222">
        <f>O222*(P222/100)*AB227</f>
        <v>0</v>
      </c>
      <c r="S222">
        <f>O222*(R222/100)*AB227</f>
        <v>0</v>
      </c>
      <c r="U222" s="3">
        <v>56.88</v>
      </c>
      <c r="W222">
        <f>U222*(V222/100)*AB227</f>
        <v>0</v>
      </c>
      <c r="Y222">
        <f>U222*(X222/100)*AB227</f>
        <v>0</v>
      </c>
      <c r="AC222" s="13"/>
    </row>
    <row r="223" spans="1:30" x14ac:dyDescent="0.35">
      <c r="A223" s="13"/>
      <c r="C223" s="4">
        <v>48.13</v>
      </c>
      <c r="E223">
        <f>C223*(D223/100)*AB227</f>
        <v>0</v>
      </c>
      <c r="G223">
        <f>C223*(F223/100)*AB227</f>
        <v>0</v>
      </c>
      <c r="I223" s="4">
        <v>48.13</v>
      </c>
      <c r="K223">
        <f>I223*(J223/100)*AB227</f>
        <v>0</v>
      </c>
      <c r="M223">
        <f>I223*(L223/100)*AB227</f>
        <v>0</v>
      </c>
      <c r="O223" s="4">
        <v>48.13</v>
      </c>
      <c r="Q223">
        <f>O223*(P223/100)*AB227</f>
        <v>0</v>
      </c>
      <c r="S223">
        <f>O223*(R223/100)*AB227</f>
        <v>0</v>
      </c>
      <c r="U223" s="4">
        <v>48.13</v>
      </c>
      <c r="W223">
        <f>U223*(V223/100)*AB227</f>
        <v>0</v>
      </c>
      <c r="Y223">
        <f>U223*(X223/100)*AB227</f>
        <v>0</v>
      </c>
      <c r="AA223" t="s">
        <v>15</v>
      </c>
      <c r="AB223">
        <f xml:space="preserve"> (E229+K229+Q229+W229)</f>
        <v>1108.1522325581395</v>
      </c>
      <c r="AC223" s="13"/>
    </row>
    <row r="224" spans="1:30" x14ac:dyDescent="0.35">
      <c r="A224" s="13"/>
      <c r="C224" s="5">
        <v>39.380000000000003</v>
      </c>
      <c r="E224">
        <f>C224*(D224/100)*AB227</f>
        <v>0</v>
      </c>
      <c r="G224">
        <f>C224*(F224/100)*AB227</f>
        <v>0</v>
      </c>
      <c r="I224" s="5">
        <v>39.380000000000003</v>
      </c>
      <c r="K224">
        <f>I224*(J224/100)*AB227</f>
        <v>0</v>
      </c>
      <c r="M224">
        <f>I224*(L224/100)*AB227</f>
        <v>0</v>
      </c>
      <c r="O224" s="5">
        <v>39.380000000000003</v>
      </c>
      <c r="Q224">
        <f>O224*(P224/100)*AB227</f>
        <v>0</v>
      </c>
      <c r="S224">
        <f>O224*(R224/100)*AB227</f>
        <v>0</v>
      </c>
      <c r="U224" s="5">
        <v>39.380000000000003</v>
      </c>
      <c r="W224">
        <f>U224*(V224/100)*AB227</f>
        <v>0</v>
      </c>
      <c r="Y224">
        <f>U224*(X224/100)*AB227</f>
        <v>0</v>
      </c>
      <c r="AA224" t="s">
        <v>16</v>
      </c>
      <c r="AB224">
        <f>G229+M229+S229+Y229</f>
        <v>2568.4836395348839</v>
      </c>
      <c r="AC224" s="13"/>
    </row>
    <row r="225" spans="1:30" x14ac:dyDescent="0.35">
      <c r="A225" s="13"/>
      <c r="C225" s="6">
        <v>30.63</v>
      </c>
      <c r="E225">
        <f>C225*(D225/100)*AB227</f>
        <v>0</v>
      </c>
      <c r="G225">
        <f>C225*(F225/100)*AB227</f>
        <v>0</v>
      </c>
      <c r="I225" s="6">
        <v>30.63</v>
      </c>
      <c r="K225">
        <f>I225*(J225/100)*AB227</f>
        <v>0</v>
      </c>
      <c r="L225">
        <v>65</v>
      </c>
      <c r="M225">
        <f>I225*(L225/100)*AB227</f>
        <v>849.62633720930239</v>
      </c>
      <c r="O225" s="6">
        <v>30.63</v>
      </c>
      <c r="Q225">
        <f>O225*(P225/100)*AB227</f>
        <v>0</v>
      </c>
      <c r="S225">
        <f>O225*(R225/100)*AB227</f>
        <v>0</v>
      </c>
      <c r="U225" s="6">
        <v>30.63</v>
      </c>
      <c r="W225">
        <f>U225*(V225/100)*AB227</f>
        <v>0</v>
      </c>
      <c r="X225">
        <v>5.5</v>
      </c>
      <c r="Y225">
        <f>U225*(X225/100)*AB227</f>
        <v>71.891459302325586</v>
      </c>
      <c r="AA225" t="s">
        <v>17</v>
      </c>
      <c r="AB225">
        <f xml:space="preserve"> AB224-AB223</f>
        <v>1460.3314069767443</v>
      </c>
      <c r="AC225" s="13"/>
    </row>
    <row r="226" spans="1:30" x14ac:dyDescent="0.35">
      <c r="A226" s="13"/>
      <c r="C226" s="7">
        <v>21.88</v>
      </c>
      <c r="E226">
        <f>C226*(D226/100)*AB227</f>
        <v>0</v>
      </c>
      <c r="F226">
        <v>5.5</v>
      </c>
      <c r="G226">
        <f>C226*(F226/100)*AB227</f>
        <v>51.354395348837215</v>
      </c>
      <c r="I226" s="7">
        <v>21.88</v>
      </c>
      <c r="J226">
        <v>25</v>
      </c>
      <c r="K226">
        <f>I226*(J226/100)*AB227</f>
        <v>233.42906976744186</v>
      </c>
      <c r="L226">
        <v>35</v>
      </c>
      <c r="M226">
        <f>I226*(L226/100)*AB227</f>
        <v>326.80069767441859</v>
      </c>
      <c r="O226" s="7">
        <v>21.88</v>
      </c>
      <c r="Q226">
        <f>O226*(P226/100)*AB227</f>
        <v>0</v>
      </c>
      <c r="R226">
        <v>5.5</v>
      </c>
      <c r="S226">
        <f>O226*(R226/100)*AB227</f>
        <v>51.354395348837215</v>
      </c>
      <c r="U226" s="7">
        <v>21.88</v>
      </c>
      <c r="W226">
        <f>U226*(V226/100)*AB227</f>
        <v>0</v>
      </c>
      <c r="X226">
        <v>5.5</v>
      </c>
      <c r="Y226">
        <f>U226*(X226/100)*AB227</f>
        <v>51.354395348837215</v>
      </c>
      <c r="AA226" t="s">
        <v>18</v>
      </c>
      <c r="AB226">
        <v>3670</v>
      </c>
      <c r="AC226" s="13"/>
    </row>
    <row r="227" spans="1:30" x14ac:dyDescent="0.35">
      <c r="A227" s="13"/>
      <c r="C227" s="8">
        <v>13.13</v>
      </c>
      <c r="D227">
        <v>5.5</v>
      </c>
      <c r="E227">
        <f>C227*(D227/100)*AB227</f>
        <v>30.817331395348841</v>
      </c>
      <c r="F227">
        <v>85</v>
      </c>
      <c r="G227">
        <f>C227*(F227/100)*AB227</f>
        <v>476.26784883720939</v>
      </c>
      <c r="I227" s="8">
        <v>13.13</v>
      </c>
      <c r="J227">
        <v>75</v>
      </c>
      <c r="K227">
        <f>I227*(J227/100)*AB227</f>
        <v>420.23633720930235</v>
      </c>
      <c r="L227">
        <v>5.5</v>
      </c>
      <c r="M227">
        <f>I227*(L227/100)*AB227</f>
        <v>30.817331395348841</v>
      </c>
      <c r="O227" s="8">
        <v>13.13</v>
      </c>
      <c r="P227">
        <v>5.5</v>
      </c>
      <c r="Q227">
        <f>O227*(P227/100)*AB227</f>
        <v>30.817331395348841</v>
      </c>
      <c r="R227">
        <v>85</v>
      </c>
      <c r="S227">
        <f>O227*(R227/100)*AB227</f>
        <v>476.26784883720939</v>
      </c>
      <c r="U227" s="8">
        <v>13.13</v>
      </c>
      <c r="W227">
        <f>U227*(V227/100)*AB227</f>
        <v>0</v>
      </c>
      <c r="X227">
        <v>15</v>
      </c>
      <c r="Y227">
        <f>U227*(X227/100)*AB227</f>
        <v>84.04726744186047</v>
      </c>
      <c r="AA227" t="s">
        <v>13</v>
      </c>
      <c r="AB227">
        <f>AB226/86</f>
        <v>42.674418604651166</v>
      </c>
      <c r="AC227" s="13"/>
    </row>
    <row r="228" spans="1:30" x14ac:dyDescent="0.35">
      <c r="A228" s="13"/>
      <c r="C228" s="9">
        <v>4.58</v>
      </c>
      <c r="D228">
        <v>95</v>
      </c>
      <c r="E228">
        <f>C228*(D228/100)*AB227</f>
        <v>185.67639534883722</v>
      </c>
      <c r="F228">
        <v>15</v>
      </c>
      <c r="G228">
        <f>C228*(F228/100)*AB227</f>
        <v>29.317325581395348</v>
      </c>
      <c r="I228" s="9">
        <v>4.58</v>
      </c>
      <c r="J228">
        <v>5.5</v>
      </c>
      <c r="K228">
        <f>I228*(J228/100)*AB227</f>
        <v>10.749686046511629</v>
      </c>
      <c r="L228">
        <v>5.5</v>
      </c>
      <c r="M228">
        <f>I228*(L228/100)*AB227</f>
        <v>10.749686046511629</v>
      </c>
      <c r="O228" s="9">
        <v>4.58</v>
      </c>
      <c r="P228">
        <v>95</v>
      </c>
      <c r="Q228">
        <f>O228*(P228/100)*AB227</f>
        <v>185.67639534883722</v>
      </c>
      <c r="R228">
        <v>15</v>
      </c>
      <c r="S228">
        <f>O228*(R228/100)*AB227</f>
        <v>29.317325581395348</v>
      </c>
      <c r="U228" s="9">
        <v>4.58</v>
      </c>
      <c r="V228">
        <v>5.5</v>
      </c>
      <c r="W228">
        <f>U228*(V228/100)*AB227</f>
        <v>10.749686046511629</v>
      </c>
      <c r="X228">
        <v>15</v>
      </c>
      <c r="Y228">
        <f>U228*(X228/100)*AB227</f>
        <v>29.317325581395348</v>
      </c>
      <c r="AC228" s="13"/>
    </row>
    <row r="229" spans="1:30" ht="43.5" x14ac:dyDescent="0.35">
      <c r="A229" s="13"/>
      <c r="C229" t="s">
        <v>14</v>
      </c>
      <c r="D229" s="1"/>
      <c r="E229">
        <f>SUM(E221:E228)</f>
        <v>216.49372674418606</v>
      </c>
      <c r="G229">
        <f>SUM(G221:G228)</f>
        <v>556.93956976744198</v>
      </c>
      <c r="I229" t="s">
        <v>14</v>
      </c>
      <c r="J229" s="1"/>
      <c r="K229">
        <f>SUM(K221:K228)</f>
        <v>664.41509302325585</v>
      </c>
      <c r="M229">
        <f>SUM(M221:M228)</f>
        <v>1217.9940523255816</v>
      </c>
      <c r="O229" t="s">
        <v>14</v>
      </c>
      <c r="P229" s="1"/>
      <c r="Q229">
        <f>SUM(Q221:Q228)</f>
        <v>216.49372674418606</v>
      </c>
      <c r="S229">
        <f>SUM(S221:S228)</f>
        <v>556.93956976744198</v>
      </c>
      <c r="U229" t="s">
        <v>14</v>
      </c>
      <c r="V229" s="1"/>
      <c r="W229">
        <f>SUM(W221:W228)</f>
        <v>10.749686046511629</v>
      </c>
      <c r="Y229">
        <f>SUM(Y221:Y228)</f>
        <v>236.61044767441862</v>
      </c>
      <c r="AA229" s="10" t="s">
        <v>22</v>
      </c>
      <c r="AB229">
        <f xml:space="preserve"> (AB225/(AB226-AB223))*100</f>
        <v>57.003051685423209</v>
      </c>
      <c r="AC229" s="13"/>
    </row>
    <row r="230" spans="1:30" x14ac:dyDescent="0.35">
      <c r="A230" s="13"/>
      <c r="AA230" t="s">
        <v>21</v>
      </c>
      <c r="AB230">
        <f xml:space="preserve"> (AB225/AB226)*100</f>
        <v>39.791046511627911</v>
      </c>
      <c r="AC230" s="13"/>
    </row>
    <row r="231" spans="1:30" x14ac:dyDescent="0.35">
      <c r="A231" s="13"/>
      <c r="AC231" s="13"/>
    </row>
    <row r="232" spans="1:30" x14ac:dyDescent="0.35">
      <c r="A232" s="13"/>
      <c r="AC232" s="13"/>
    </row>
    <row r="233" spans="1:30" x14ac:dyDescent="0.35">
      <c r="A233" s="13"/>
      <c r="C233" t="s">
        <v>0</v>
      </c>
      <c r="D233" s="1"/>
      <c r="I233" t="s">
        <v>1</v>
      </c>
      <c r="O233" t="s">
        <v>2</v>
      </c>
      <c r="U233" t="s">
        <v>3</v>
      </c>
      <c r="AC233" s="13"/>
    </row>
    <row r="234" spans="1:30" x14ac:dyDescent="0.35">
      <c r="A234" s="13" t="s">
        <v>4</v>
      </c>
      <c r="B234" t="s">
        <v>5</v>
      </c>
      <c r="C234" t="s">
        <v>6</v>
      </c>
      <c r="D234" t="s">
        <v>7</v>
      </c>
      <c r="E234" t="s">
        <v>8</v>
      </c>
      <c r="F234" t="s">
        <v>9</v>
      </c>
      <c r="G234" t="s">
        <v>10</v>
      </c>
      <c r="I234" t="s">
        <v>6</v>
      </c>
      <c r="J234" t="s">
        <v>7</v>
      </c>
      <c r="K234" t="s">
        <v>8</v>
      </c>
      <c r="L234" t="s">
        <v>9</v>
      </c>
      <c r="M234" t="s">
        <v>10</v>
      </c>
      <c r="O234" t="s">
        <v>6</v>
      </c>
      <c r="P234" t="s">
        <v>7</v>
      </c>
      <c r="Q234" t="s">
        <v>8</v>
      </c>
      <c r="R234" t="s">
        <v>9</v>
      </c>
      <c r="S234" t="s">
        <v>10</v>
      </c>
      <c r="U234" t="s">
        <v>6</v>
      </c>
      <c r="V234" t="s">
        <v>7</v>
      </c>
      <c r="W234" t="s">
        <v>8</v>
      </c>
      <c r="X234" t="s">
        <v>9</v>
      </c>
      <c r="Y234" t="s">
        <v>10</v>
      </c>
      <c r="AC234" s="13" t="s">
        <v>4</v>
      </c>
      <c r="AD234" t="s">
        <v>5</v>
      </c>
    </row>
    <row r="235" spans="1:30" x14ac:dyDescent="0.35">
      <c r="A235" s="13" t="s">
        <v>36</v>
      </c>
      <c r="B235" t="s">
        <v>40</v>
      </c>
      <c r="C235" s="2">
        <v>65.63</v>
      </c>
      <c r="E235">
        <f>C235*(D235/100)*AB241</f>
        <v>0</v>
      </c>
      <c r="G235">
        <f>C235*(F235/100)*AB241</f>
        <v>0</v>
      </c>
      <c r="I235" s="2">
        <v>65.63</v>
      </c>
      <c r="K235">
        <f>I235*(J235/100)*AB241</f>
        <v>0</v>
      </c>
      <c r="M235">
        <f>I235*(L235/100)*AB241</f>
        <v>0</v>
      </c>
      <c r="O235" s="2">
        <v>65.63</v>
      </c>
      <c r="Q235">
        <f>O235*(P235/100)*AB241</f>
        <v>0</v>
      </c>
      <c r="S235">
        <f>O235*(R235/100)*AB241</f>
        <v>0</v>
      </c>
      <c r="U235" s="2">
        <v>65.63</v>
      </c>
      <c r="W235">
        <f>U235*(V235/100)*AB241</f>
        <v>0</v>
      </c>
      <c r="Y235">
        <f>U235*(X235/100)*AB241</f>
        <v>0</v>
      </c>
      <c r="AC235" s="13" t="s">
        <v>36</v>
      </c>
      <c r="AD235" t="s">
        <v>40</v>
      </c>
    </row>
    <row r="236" spans="1:30" x14ac:dyDescent="0.35">
      <c r="A236" s="13"/>
      <c r="C236" s="3">
        <v>56.88</v>
      </c>
      <c r="E236">
        <f>C236*(D236/100)*AB241</f>
        <v>0</v>
      </c>
      <c r="G236">
        <f>C236*(F236/100)*AB241</f>
        <v>0</v>
      </c>
      <c r="I236" s="3">
        <v>56.88</v>
      </c>
      <c r="K236">
        <f>I236*(J236/100)*AB241</f>
        <v>0</v>
      </c>
      <c r="M236">
        <f>I236*(L236/100)*AB241</f>
        <v>0</v>
      </c>
      <c r="O236" s="3">
        <v>56.88</v>
      </c>
      <c r="Q236">
        <f>O236*(P236/100)*AB241</f>
        <v>0</v>
      </c>
      <c r="S236">
        <f>O236*(R236/100)*AB241</f>
        <v>0</v>
      </c>
      <c r="U236" s="3">
        <v>56.88</v>
      </c>
      <c r="W236">
        <f>U236*(V236/100)*AB241</f>
        <v>0</v>
      </c>
      <c r="Y236">
        <f>U236*(X236/100)*AB241</f>
        <v>0</v>
      </c>
      <c r="AC236" s="13"/>
    </row>
    <row r="237" spans="1:30" x14ac:dyDescent="0.35">
      <c r="A237" s="13"/>
      <c r="C237" s="4">
        <v>48.13</v>
      </c>
      <c r="E237">
        <f>C237*(D237/100)*AB241</f>
        <v>0</v>
      </c>
      <c r="G237">
        <f>C237*(F237/100)*AB241</f>
        <v>0</v>
      </c>
      <c r="I237" s="4">
        <v>48.13</v>
      </c>
      <c r="K237">
        <f>I237*(J237/100)*AB241</f>
        <v>0</v>
      </c>
      <c r="M237">
        <f>I237*(L237/100)*AB241</f>
        <v>0</v>
      </c>
      <c r="O237" s="4">
        <v>48.13</v>
      </c>
      <c r="Q237">
        <f>O237*(P237/100)*AB241</f>
        <v>0</v>
      </c>
      <c r="S237">
        <f>O237*(R237/100)*AB241</f>
        <v>0</v>
      </c>
      <c r="U237" s="4">
        <v>48.13</v>
      </c>
      <c r="W237">
        <f>U237*(V237/100)*AB241</f>
        <v>0</v>
      </c>
      <c r="X237">
        <v>5.5</v>
      </c>
      <c r="Y237">
        <f>U237*(X237/100)*AB241</f>
        <v>50.572877325581402</v>
      </c>
      <c r="AA237" t="s">
        <v>15</v>
      </c>
      <c r="AB237">
        <f xml:space="preserve"> (E243+K243+Q243+W243)</f>
        <v>529.24277790697681</v>
      </c>
      <c r="AC237" s="13"/>
    </row>
    <row r="238" spans="1:30" x14ac:dyDescent="0.35">
      <c r="A238" s="13"/>
      <c r="C238" s="5">
        <v>39.380000000000003</v>
      </c>
      <c r="E238">
        <f>C238*(D238/100)*AB241</f>
        <v>0</v>
      </c>
      <c r="G238">
        <f>C238*(F238/100)*AB241</f>
        <v>0</v>
      </c>
      <c r="I238" s="5">
        <v>39.380000000000003</v>
      </c>
      <c r="K238">
        <f>I238*(J238/100)*AB241</f>
        <v>0</v>
      </c>
      <c r="M238">
        <f>I238*(L238/100)*AB241</f>
        <v>0</v>
      </c>
      <c r="O238" s="5">
        <v>39.380000000000003</v>
      </c>
      <c r="Q238">
        <f>O238*(P238/100)*AB241</f>
        <v>0</v>
      </c>
      <c r="S238">
        <f>O238*(R238/100)*AB241</f>
        <v>0</v>
      </c>
      <c r="U238" s="5">
        <v>39.380000000000003</v>
      </c>
      <c r="W238">
        <f>U238*(V238/100)*AB241</f>
        <v>0</v>
      </c>
      <c r="Y238">
        <f>U238*(X238/100)*AB241</f>
        <v>0</v>
      </c>
      <c r="AA238" t="s">
        <v>16</v>
      </c>
      <c r="AB238">
        <f>G243+M243+S243+Y243</f>
        <v>1225.1411593023256</v>
      </c>
      <c r="AC238" s="13"/>
    </row>
    <row r="239" spans="1:30" x14ac:dyDescent="0.35">
      <c r="A239" s="13"/>
      <c r="C239" s="6">
        <v>30.63</v>
      </c>
      <c r="E239">
        <f>C239*(D239/100)*AB241</f>
        <v>0</v>
      </c>
      <c r="G239">
        <f>C239*(F239/100)*AB241</f>
        <v>0</v>
      </c>
      <c r="I239" s="6">
        <v>30.63</v>
      </c>
      <c r="J239">
        <v>15</v>
      </c>
      <c r="K239">
        <f>I239*(J239/100)*AB241</f>
        <v>87.776319767441862</v>
      </c>
      <c r="L239">
        <v>45</v>
      </c>
      <c r="M239">
        <f>I239*(L239/100)*AB241</f>
        <v>263.32895930232559</v>
      </c>
      <c r="O239" s="6">
        <v>30.63</v>
      </c>
      <c r="Q239">
        <f>O239*(P239/100)*AB241</f>
        <v>0</v>
      </c>
      <c r="S239">
        <f>O239*(R239/100)*AB241</f>
        <v>0</v>
      </c>
      <c r="U239" s="6">
        <v>30.63</v>
      </c>
      <c r="W239">
        <f>U239*(V239/100)*AB241</f>
        <v>0</v>
      </c>
      <c r="Y239">
        <f>U239*(X239/100)*AB241</f>
        <v>0</v>
      </c>
      <c r="AA239" t="s">
        <v>17</v>
      </c>
      <c r="AB239">
        <f xml:space="preserve"> AB238-AB237</f>
        <v>695.89838139534879</v>
      </c>
      <c r="AC239" s="13"/>
    </row>
    <row r="240" spans="1:30" x14ac:dyDescent="0.35">
      <c r="A240" s="13"/>
      <c r="C240" s="7">
        <v>21.88</v>
      </c>
      <c r="E240">
        <f>C240*(D240/100)*AB241</f>
        <v>0</v>
      </c>
      <c r="F240">
        <v>5.5</v>
      </c>
      <c r="G240">
        <f>C240*(F240/100)*AB241</f>
        <v>22.990537209302328</v>
      </c>
      <c r="I240" s="7">
        <v>21.88</v>
      </c>
      <c r="J240">
        <v>15</v>
      </c>
      <c r="K240">
        <f>I240*(J240/100)*AB241</f>
        <v>62.701465116279067</v>
      </c>
      <c r="L240">
        <v>55</v>
      </c>
      <c r="M240">
        <f>I240*(L240/100)*AB241</f>
        <v>229.90537209302329</v>
      </c>
      <c r="O240" s="7">
        <v>21.88</v>
      </c>
      <c r="Q240">
        <f>O240*(P240/100)*AB241</f>
        <v>0</v>
      </c>
      <c r="R240">
        <v>5.5</v>
      </c>
      <c r="S240">
        <f>O240*(R240/100)*AB241</f>
        <v>22.990537209302328</v>
      </c>
      <c r="U240" s="7">
        <v>21.88</v>
      </c>
      <c r="W240">
        <f>U240*(V240/100)*AB241</f>
        <v>0</v>
      </c>
      <c r="X240">
        <v>15</v>
      </c>
      <c r="Y240">
        <f>U240*(X240/100)*AB241</f>
        <v>62.701465116279067</v>
      </c>
      <c r="AA240" t="s">
        <v>18</v>
      </c>
      <c r="AB240">
        <v>1643</v>
      </c>
      <c r="AC240" s="13"/>
    </row>
    <row r="241" spans="1:30" x14ac:dyDescent="0.35">
      <c r="A241" s="13"/>
      <c r="C241" s="8">
        <v>13.13</v>
      </c>
      <c r="D241">
        <v>5.5</v>
      </c>
      <c r="E241">
        <f>C241*(D241/100)*AB241</f>
        <v>13.796423837209305</v>
      </c>
      <c r="F241">
        <v>85</v>
      </c>
      <c r="G241">
        <f>C241*(F241/100)*AB241</f>
        <v>213.21745930232561</v>
      </c>
      <c r="I241" s="8">
        <v>13.13</v>
      </c>
      <c r="J241">
        <v>65</v>
      </c>
      <c r="K241">
        <f>I241*(J241/100)*AB241</f>
        <v>163.04864534883725</v>
      </c>
      <c r="L241">
        <v>5.5</v>
      </c>
      <c r="M241">
        <f>I241*(L241/100)*AB241</f>
        <v>13.796423837209305</v>
      </c>
      <c r="O241" s="8">
        <v>13.13</v>
      </c>
      <c r="P241">
        <v>5.5</v>
      </c>
      <c r="Q241">
        <f>O241*(P241/100)*AB241</f>
        <v>13.796423837209305</v>
      </c>
      <c r="R241">
        <v>85</v>
      </c>
      <c r="S241">
        <f>O241*(R241/100)*AB241</f>
        <v>213.21745930232561</v>
      </c>
      <c r="U241" s="8">
        <v>13.13</v>
      </c>
      <c r="W241">
        <f>U241*(V241/100)*AB241</f>
        <v>0</v>
      </c>
      <c r="X241">
        <v>35</v>
      </c>
      <c r="Y241">
        <f>U241*(X241/100)*AB241</f>
        <v>87.795424418604668</v>
      </c>
      <c r="AA241" t="s">
        <v>13</v>
      </c>
      <c r="AB241">
        <f>AB240/86</f>
        <v>19.104651162790699</v>
      </c>
      <c r="AC241" s="13"/>
    </row>
    <row r="242" spans="1:30" x14ac:dyDescent="0.35">
      <c r="A242" s="13"/>
      <c r="C242" s="9">
        <v>4.58</v>
      </c>
      <c r="D242">
        <v>95</v>
      </c>
      <c r="E242">
        <f>C242*(D242/100)*AB241</f>
        <v>83.124337209302325</v>
      </c>
      <c r="F242">
        <v>15</v>
      </c>
      <c r="G242">
        <f>C242*(F242/100)*AB241</f>
        <v>13.124895348837208</v>
      </c>
      <c r="I242" s="9">
        <v>4.58</v>
      </c>
      <c r="K242">
        <f>I242*(J242/100)*AB241</f>
        <v>0</v>
      </c>
      <c r="L242">
        <v>5.5</v>
      </c>
      <c r="M242">
        <f>I242*(L242/100)*AB241</f>
        <v>4.812461627906977</v>
      </c>
      <c r="O242" s="9">
        <v>4.58</v>
      </c>
      <c r="P242">
        <v>95</v>
      </c>
      <c r="Q242">
        <f>O242*(P242/100)*AB241</f>
        <v>83.124337209302325</v>
      </c>
      <c r="R242">
        <v>5.5</v>
      </c>
      <c r="S242">
        <f>O242*(R242/100)*AB241</f>
        <v>4.812461627906977</v>
      </c>
      <c r="U242" s="9">
        <v>4.58</v>
      </c>
      <c r="V242">
        <v>25</v>
      </c>
      <c r="W242">
        <f>U242*(V242/100)*AB241</f>
        <v>21.874825581395349</v>
      </c>
      <c r="X242">
        <v>25</v>
      </c>
      <c r="Y242">
        <f>U242*(X242/100)*AB241</f>
        <v>21.874825581395349</v>
      </c>
      <c r="AC242" s="13"/>
    </row>
    <row r="243" spans="1:30" ht="43.5" x14ac:dyDescent="0.35">
      <c r="A243" s="13"/>
      <c r="C243" t="s">
        <v>14</v>
      </c>
      <c r="D243" s="1"/>
      <c r="E243">
        <f>SUM(E235:E242)</f>
        <v>96.920761046511629</v>
      </c>
      <c r="G243">
        <f>SUM(G235:G242)</f>
        <v>249.33289186046514</v>
      </c>
      <c r="I243" t="s">
        <v>14</v>
      </c>
      <c r="J243" s="1"/>
      <c r="K243">
        <f>SUM(K235:K242)</f>
        <v>313.52643023255814</v>
      </c>
      <c r="M243">
        <f>SUM(M235:M242)</f>
        <v>511.84321686046519</v>
      </c>
      <c r="O243" t="s">
        <v>14</v>
      </c>
      <c r="P243" s="1"/>
      <c r="Q243">
        <f>SUM(Q235:Q242)</f>
        <v>96.920761046511629</v>
      </c>
      <c r="S243">
        <f>SUM(S235:S242)</f>
        <v>241.0204581395349</v>
      </c>
      <c r="U243" t="s">
        <v>14</v>
      </c>
      <c r="V243" s="1"/>
      <c r="W243">
        <f>SUM(W235:W242)</f>
        <v>21.874825581395349</v>
      </c>
      <c r="Y243">
        <f>SUM(Y235:Y242)</f>
        <v>222.94459244186049</v>
      </c>
      <c r="AA243" s="10" t="s">
        <v>22</v>
      </c>
      <c r="AB243">
        <f xml:space="preserve"> (AB239/(AB240-AB237))*100</f>
        <v>62.482053322858356</v>
      </c>
      <c r="AC243" s="13"/>
    </row>
    <row r="244" spans="1:30" x14ac:dyDescent="0.35">
      <c r="A244" s="13"/>
      <c r="AA244" t="s">
        <v>21</v>
      </c>
      <c r="AB244">
        <f xml:space="preserve"> (AB239/AB240)*100</f>
        <v>42.355348837209299</v>
      </c>
      <c r="AC244" s="13"/>
    </row>
    <row r="245" spans="1:30" x14ac:dyDescent="0.35">
      <c r="A245" s="13"/>
      <c r="AC245" s="13"/>
    </row>
    <row r="246" spans="1:30" x14ac:dyDescent="0.35">
      <c r="A246" s="13"/>
      <c r="AC246" s="13"/>
    </row>
    <row r="247" spans="1:30" x14ac:dyDescent="0.35">
      <c r="A247" s="13"/>
      <c r="C247" t="s">
        <v>0</v>
      </c>
      <c r="D247" s="1"/>
      <c r="I247" t="s">
        <v>1</v>
      </c>
      <c r="O247" t="s">
        <v>2</v>
      </c>
      <c r="U247" t="s">
        <v>3</v>
      </c>
      <c r="AC247" s="13"/>
    </row>
    <row r="248" spans="1:30" x14ac:dyDescent="0.35">
      <c r="A248" s="13" t="s">
        <v>4</v>
      </c>
      <c r="B248" t="s">
        <v>5</v>
      </c>
      <c r="C248" t="s">
        <v>6</v>
      </c>
      <c r="D248" t="s">
        <v>7</v>
      </c>
      <c r="E248" t="s">
        <v>8</v>
      </c>
      <c r="F248" t="s">
        <v>9</v>
      </c>
      <c r="G248" t="s">
        <v>10</v>
      </c>
      <c r="I248" t="s">
        <v>6</v>
      </c>
      <c r="J248" t="s">
        <v>7</v>
      </c>
      <c r="K248" t="s">
        <v>8</v>
      </c>
      <c r="L248" t="s">
        <v>9</v>
      </c>
      <c r="M248" t="s">
        <v>10</v>
      </c>
      <c r="O248" t="s">
        <v>6</v>
      </c>
      <c r="P248" t="s">
        <v>7</v>
      </c>
      <c r="Q248" t="s">
        <v>8</v>
      </c>
      <c r="R248" t="s">
        <v>9</v>
      </c>
      <c r="S248" t="s">
        <v>10</v>
      </c>
      <c r="U248" t="s">
        <v>6</v>
      </c>
      <c r="V248" t="s">
        <v>7</v>
      </c>
      <c r="W248" t="s">
        <v>8</v>
      </c>
      <c r="X248" t="s">
        <v>9</v>
      </c>
      <c r="Y248" t="s">
        <v>10</v>
      </c>
      <c r="AC248" s="13" t="s">
        <v>4</v>
      </c>
      <c r="AD248" t="s">
        <v>5</v>
      </c>
    </row>
    <row r="249" spans="1:30" x14ac:dyDescent="0.35">
      <c r="A249" s="13" t="s">
        <v>36</v>
      </c>
      <c r="B249" t="s">
        <v>41</v>
      </c>
      <c r="C249" s="2">
        <v>65.63</v>
      </c>
      <c r="E249">
        <f>C249*(D249/100)*AB255</f>
        <v>0</v>
      </c>
      <c r="G249">
        <f>C249*(F249/100)*AB255</f>
        <v>0</v>
      </c>
      <c r="I249" s="2">
        <v>65.63</v>
      </c>
      <c r="K249">
        <f>I249*(J249/100)*AB255</f>
        <v>0</v>
      </c>
      <c r="M249">
        <f>I249*(L249/100)*AB255</f>
        <v>0</v>
      </c>
      <c r="O249" s="2">
        <v>65.63</v>
      </c>
      <c r="Q249">
        <f>O249*(P249/100)*AB255</f>
        <v>0</v>
      </c>
      <c r="S249">
        <f>O249*(R249/100)*AB255</f>
        <v>0</v>
      </c>
      <c r="U249" s="2">
        <v>65.63</v>
      </c>
      <c r="W249">
        <f>U249*(V249/100)*AB255</f>
        <v>0</v>
      </c>
      <c r="Y249">
        <f>U249*(X249/100)*AB255</f>
        <v>0</v>
      </c>
      <c r="AC249" s="13" t="s">
        <v>36</v>
      </c>
      <c r="AD249" t="s">
        <v>41</v>
      </c>
    </row>
    <row r="250" spans="1:30" x14ac:dyDescent="0.35">
      <c r="A250" s="13"/>
      <c r="C250" s="3">
        <v>56.88</v>
      </c>
      <c r="E250">
        <f>C250*(D250/100)*AB255</f>
        <v>0</v>
      </c>
      <c r="G250">
        <f>C250*(F250/100)*AB255</f>
        <v>0</v>
      </c>
      <c r="I250" s="3">
        <v>56.88</v>
      </c>
      <c r="K250">
        <f>I250*(J250/100)*AB255</f>
        <v>0</v>
      </c>
      <c r="M250">
        <f>I250*(L250/100)*AB255</f>
        <v>0</v>
      </c>
      <c r="O250" s="3">
        <v>56.88</v>
      </c>
      <c r="Q250">
        <f>O250*(P250/100)*AB255</f>
        <v>0</v>
      </c>
      <c r="S250">
        <f>O250*(R250/100)*AB255</f>
        <v>0</v>
      </c>
      <c r="U250" s="3">
        <v>56.88</v>
      </c>
      <c r="W250">
        <f>U250*(V250/100)*AB255</f>
        <v>0</v>
      </c>
      <c r="Y250">
        <f>U250*(X250/100)*AB255</f>
        <v>0</v>
      </c>
      <c r="AC250" s="13"/>
    </row>
    <row r="251" spans="1:30" x14ac:dyDescent="0.35">
      <c r="A251" s="13"/>
      <c r="C251" s="4">
        <v>48.13</v>
      </c>
      <c r="E251">
        <f>C251*(D251/100)*AB255</f>
        <v>0</v>
      </c>
      <c r="G251">
        <f>C251*(F251/100)*AB255</f>
        <v>0</v>
      </c>
      <c r="I251" s="4">
        <v>48.13</v>
      </c>
      <c r="K251">
        <f>I251*(J251/100)*AB255</f>
        <v>0</v>
      </c>
      <c r="M251">
        <f>I251*(L251/100)*AB255</f>
        <v>0</v>
      </c>
      <c r="O251" s="4">
        <v>48.13</v>
      </c>
      <c r="Q251">
        <f>O251*(P251/100)*AB255</f>
        <v>0</v>
      </c>
      <c r="S251">
        <f>O251*(R251/100)*AB255</f>
        <v>0</v>
      </c>
      <c r="U251" s="4">
        <v>48.13</v>
      </c>
      <c r="W251">
        <f>U251*(V251/100)*AB255</f>
        <v>0</v>
      </c>
      <c r="Y251">
        <f>U251*(X251/100)*AB255</f>
        <v>0</v>
      </c>
      <c r="AA251" t="s">
        <v>15</v>
      </c>
      <c r="AB251">
        <f xml:space="preserve"> (E257+K257+Q257+W257)</f>
        <v>1600.9637023255816</v>
      </c>
      <c r="AC251" s="13"/>
    </row>
    <row r="252" spans="1:30" x14ac:dyDescent="0.35">
      <c r="A252" s="13"/>
      <c r="C252" s="5">
        <v>39.380000000000003</v>
      </c>
      <c r="E252">
        <f>C252*(D252/100)*AB255</f>
        <v>0</v>
      </c>
      <c r="G252">
        <f>C252*(F252/100)*AB255</f>
        <v>0</v>
      </c>
      <c r="I252" s="5">
        <v>39.380000000000003</v>
      </c>
      <c r="J252">
        <v>5.5</v>
      </c>
      <c r="K252">
        <f>I252*(J252/100)*AB255</f>
        <v>135.59541395348839</v>
      </c>
      <c r="M252">
        <f>I252*(L252/100)*AB255</f>
        <v>0</v>
      </c>
      <c r="O252" s="5">
        <v>39.380000000000003</v>
      </c>
      <c r="Q252">
        <f>O252*(P252/100)*AB255</f>
        <v>0</v>
      </c>
      <c r="S252">
        <f>O252*(R252/100)*AB255</f>
        <v>0</v>
      </c>
      <c r="U252" s="5">
        <v>39.380000000000003</v>
      </c>
      <c r="W252">
        <f>U252*(V252/100)*AB255</f>
        <v>0</v>
      </c>
      <c r="X252">
        <v>5.5</v>
      </c>
      <c r="Y252">
        <f>U252*(X252/100)*AB255</f>
        <v>135.59541395348839</v>
      </c>
      <c r="AA252" t="s">
        <v>16</v>
      </c>
      <c r="AB252">
        <f>G257+M257+S257+Y257</f>
        <v>3821.801097674419</v>
      </c>
      <c r="AC252" s="13"/>
    </row>
    <row r="253" spans="1:30" x14ac:dyDescent="0.35">
      <c r="A253" s="13"/>
      <c r="C253" s="6">
        <v>30.63</v>
      </c>
      <c r="E253">
        <f>C253*(D253/100)*AB255</f>
        <v>0</v>
      </c>
      <c r="G253">
        <f>C253*(F253/100)*AB255</f>
        <v>0</v>
      </c>
      <c r="I253" s="6">
        <v>30.63</v>
      </c>
      <c r="J253">
        <v>5.5</v>
      </c>
      <c r="K253">
        <f>I253*(J253/100)*AB255</f>
        <v>105.46692558139534</v>
      </c>
      <c r="L253">
        <v>55</v>
      </c>
      <c r="M253">
        <f>I253*(L253/100)*AB255</f>
        <v>1054.6692558139537</v>
      </c>
      <c r="O253" s="6">
        <v>30.63</v>
      </c>
      <c r="Q253">
        <f>O253*(P253/100)*AB255</f>
        <v>0</v>
      </c>
      <c r="R253">
        <v>5.5</v>
      </c>
      <c r="S253">
        <f>O253*(R253/100)*AB255</f>
        <v>105.46692558139534</v>
      </c>
      <c r="U253" s="6">
        <v>30.63</v>
      </c>
      <c r="W253">
        <f>U253*(V253/100)*AB255</f>
        <v>0</v>
      </c>
      <c r="Y253">
        <f>U253*(X253/100)*AB255</f>
        <v>0</v>
      </c>
      <c r="AA253" t="s">
        <v>17</v>
      </c>
      <c r="AB253">
        <f xml:space="preserve"> AB252-AB251</f>
        <v>2220.8373953488372</v>
      </c>
      <c r="AC253" s="13"/>
    </row>
    <row r="254" spans="1:30" x14ac:dyDescent="0.35">
      <c r="A254" s="13"/>
      <c r="C254" s="7">
        <v>21.88</v>
      </c>
      <c r="E254">
        <f>C254*(D254/100)*AB255</f>
        <v>0</v>
      </c>
      <c r="F254">
        <v>5.5</v>
      </c>
      <c r="G254">
        <f>C254*(F254/100)*AB255</f>
        <v>75.338437209302327</v>
      </c>
      <c r="I254" s="7">
        <v>21.88</v>
      </c>
      <c r="K254">
        <f>I254*(J254/100)*AB255</f>
        <v>0</v>
      </c>
      <c r="L254">
        <v>35</v>
      </c>
      <c r="M254">
        <f>I254*(L254/100)*AB255</f>
        <v>479.42641860465113</v>
      </c>
      <c r="O254" s="7">
        <v>21.88</v>
      </c>
      <c r="Q254">
        <f>O254*(P254/100)*AB255</f>
        <v>0</v>
      </c>
      <c r="R254">
        <v>5.5</v>
      </c>
      <c r="S254">
        <f>O254*(R254/100)*AB255</f>
        <v>75.338437209302327</v>
      </c>
      <c r="U254" s="7">
        <v>21.88</v>
      </c>
      <c r="W254">
        <f>U254*(V254/100)*AB255</f>
        <v>0</v>
      </c>
      <c r="X254">
        <v>5.5</v>
      </c>
      <c r="Y254">
        <f>U254*(X254/100)*AB255</f>
        <v>75.338437209302327</v>
      </c>
      <c r="AA254" t="s">
        <v>18</v>
      </c>
      <c r="AB254">
        <v>5384</v>
      </c>
      <c r="AC254" s="13"/>
    </row>
    <row r="255" spans="1:30" x14ac:dyDescent="0.35">
      <c r="A255" s="13"/>
      <c r="C255" s="8">
        <v>13.13</v>
      </c>
      <c r="D255">
        <v>5.5</v>
      </c>
      <c r="E255">
        <f>C255*(D255/100)*AB255</f>
        <v>45.209948837209303</v>
      </c>
      <c r="F255">
        <v>95</v>
      </c>
      <c r="G255">
        <f>C255*(F255/100)*AB255</f>
        <v>780.89911627906974</v>
      </c>
      <c r="I255" s="8">
        <v>13.13</v>
      </c>
      <c r="J255">
        <v>75</v>
      </c>
      <c r="K255">
        <f>I255*(J255/100)*AB255</f>
        <v>616.49930232558143</v>
      </c>
      <c r="L255">
        <v>15</v>
      </c>
      <c r="M255">
        <f>I255*(L255/100)*AB255</f>
        <v>123.29986046511628</v>
      </c>
      <c r="O255" s="8">
        <v>13.13</v>
      </c>
      <c r="P255">
        <v>15</v>
      </c>
      <c r="Q255">
        <f>O255*(P255/100)*AB255</f>
        <v>123.29986046511628</v>
      </c>
      <c r="R255">
        <v>95</v>
      </c>
      <c r="S255">
        <f>O255*(R255/100)*AB255</f>
        <v>780.89911627906974</v>
      </c>
      <c r="U255" s="8">
        <v>13.13</v>
      </c>
      <c r="W255">
        <f>U255*(V255/100)*AB255</f>
        <v>0</v>
      </c>
      <c r="X255">
        <v>5.5</v>
      </c>
      <c r="Y255">
        <f>U255*(X255/100)*AB255</f>
        <v>45.209948837209303</v>
      </c>
      <c r="AA255" t="s">
        <v>13</v>
      </c>
      <c r="AB255">
        <f>AB254/86</f>
        <v>62.604651162790695</v>
      </c>
      <c r="AC255" s="13"/>
    </row>
    <row r="256" spans="1:30" x14ac:dyDescent="0.35">
      <c r="A256" s="13"/>
      <c r="C256" s="9">
        <v>4.58</v>
      </c>
      <c r="D256">
        <v>95</v>
      </c>
      <c r="E256">
        <f>C256*(D256/100)*AB255</f>
        <v>272.39283720930229</v>
      </c>
      <c r="F256">
        <v>5.5</v>
      </c>
      <c r="G256">
        <f>C256*(F256/100)*AB255</f>
        <v>15.770111627906976</v>
      </c>
      <c r="I256" s="9">
        <v>4.58</v>
      </c>
      <c r="J256">
        <v>15</v>
      </c>
      <c r="K256">
        <f>I256*(J256/100)*AB255</f>
        <v>43.009395348837202</v>
      </c>
      <c r="L256">
        <v>5.5</v>
      </c>
      <c r="M256">
        <f>I256*(L256/100)*AB255</f>
        <v>15.770111627906976</v>
      </c>
      <c r="O256" s="9">
        <v>4.58</v>
      </c>
      <c r="P256">
        <v>85</v>
      </c>
      <c r="Q256">
        <f>O256*(P256/100)*AB255</f>
        <v>243.71990697674417</v>
      </c>
      <c r="R256">
        <v>5.5</v>
      </c>
      <c r="S256">
        <f>O256*(R256/100)*AB255</f>
        <v>15.770111627906976</v>
      </c>
      <c r="U256" s="9">
        <v>4.58</v>
      </c>
      <c r="V256">
        <v>5.5</v>
      </c>
      <c r="W256">
        <f>U256*(V256/100)*AB255</f>
        <v>15.770111627906976</v>
      </c>
      <c r="X256">
        <v>15</v>
      </c>
      <c r="Y256">
        <f>U256*(X256/100)*AB255</f>
        <v>43.009395348837202</v>
      </c>
      <c r="AC256" s="13"/>
    </row>
    <row r="257" spans="1:33" ht="43.5" x14ac:dyDescent="0.35">
      <c r="A257" s="13"/>
      <c r="C257" t="s">
        <v>14</v>
      </c>
      <c r="D257" s="1"/>
      <c r="E257">
        <f>SUM(E249:E256)</f>
        <v>317.6027860465116</v>
      </c>
      <c r="G257">
        <f>SUM(G249:G256)</f>
        <v>872.0076651162791</v>
      </c>
      <c r="I257" t="s">
        <v>14</v>
      </c>
      <c r="J257" s="1"/>
      <c r="K257">
        <f>SUM(K249:K256)</f>
        <v>900.5710372093024</v>
      </c>
      <c r="M257">
        <f>SUM(M249:M256)</f>
        <v>1673.1656465116282</v>
      </c>
      <c r="O257" t="s">
        <v>14</v>
      </c>
      <c r="P257" s="1"/>
      <c r="Q257">
        <f>SUM(Q249:Q256)</f>
        <v>367.01976744186044</v>
      </c>
      <c r="S257">
        <f>SUM(S249:S256)</f>
        <v>977.47459069767444</v>
      </c>
      <c r="U257" t="s">
        <v>14</v>
      </c>
      <c r="V257" s="1"/>
      <c r="W257">
        <f>SUM(W249:W256)</f>
        <v>15.770111627906976</v>
      </c>
      <c r="Y257">
        <f>SUM(Y249:Y256)</f>
        <v>299.15319534883719</v>
      </c>
      <c r="AA257" s="10" t="s">
        <v>22</v>
      </c>
      <c r="AB257">
        <f xml:space="preserve"> (AB253/(AB254-AB251))*100</f>
        <v>58.705156932120204</v>
      </c>
      <c r="AC257" s="13"/>
    </row>
    <row r="258" spans="1:33" x14ac:dyDescent="0.35">
      <c r="A258" s="13"/>
      <c r="AA258" t="s">
        <v>21</v>
      </c>
      <c r="AB258">
        <f xml:space="preserve"> (AB253/AB254)*100</f>
        <v>41.248837209302323</v>
      </c>
      <c r="AC258" s="13"/>
    </row>
    <row r="259" spans="1:33" x14ac:dyDescent="0.35">
      <c r="A259" s="13"/>
      <c r="AC259" s="13"/>
    </row>
    <row r="260" spans="1:33" x14ac:dyDescent="0.35">
      <c r="A260" s="13"/>
      <c r="AC260" s="13"/>
    </row>
    <row r="261" spans="1:33" x14ac:dyDescent="0.35">
      <c r="A261" s="13"/>
      <c r="C261" t="s">
        <v>0</v>
      </c>
      <c r="D261" s="1"/>
      <c r="I261" t="s">
        <v>1</v>
      </c>
      <c r="O261" t="s">
        <v>2</v>
      </c>
      <c r="U261" t="s">
        <v>3</v>
      </c>
      <c r="AC261" s="13"/>
    </row>
    <row r="262" spans="1:33" x14ac:dyDescent="0.35">
      <c r="A262" s="13" t="s">
        <v>4</v>
      </c>
      <c r="B262" t="s">
        <v>5</v>
      </c>
      <c r="C262" t="s">
        <v>6</v>
      </c>
      <c r="D262" t="s">
        <v>7</v>
      </c>
      <c r="E262" t="s">
        <v>8</v>
      </c>
      <c r="F262" t="s">
        <v>9</v>
      </c>
      <c r="G262" t="s">
        <v>10</v>
      </c>
      <c r="I262" t="s">
        <v>6</v>
      </c>
      <c r="J262" t="s">
        <v>7</v>
      </c>
      <c r="K262" t="s">
        <v>8</v>
      </c>
      <c r="L262" t="s">
        <v>9</v>
      </c>
      <c r="M262" t="s">
        <v>10</v>
      </c>
      <c r="O262" t="s">
        <v>6</v>
      </c>
      <c r="P262" t="s">
        <v>7</v>
      </c>
      <c r="Q262" t="s">
        <v>8</v>
      </c>
      <c r="R262" t="s">
        <v>9</v>
      </c>
      <c r="S262" t="s">
        <v>10</v>
      </c>
      <c r="U262" t="s">
        <v>6</v>
      </c>
      <c r="V262" t="s">
        <v>7</v>
      </c>
      <c r="W262" t="s">
        <v>8</v>
      </c>
      <c r="X262" t="s">
        <v>9</v>
      </c>
      <c r="Y262" t="s">
        <v>10</v>
      </c>
      <c r="AC262" s="13" t="s">
        <v>4</v>
      </c>
      <c r="AD262" t="s">
        <v>5</v>
      </c>
    </row>
    <row r="263" spans="1:33" x14ac:dyDescent="0.35">
      <c r="A263" s="13" t="s">
        <v>36</v>
      </c>
      <c r="B263" t="s">
        <v>42</v>
      </c>
      <c r="C263" s="2">
        <v>65.63</v>
      </c>
      <c r="E263">
        <f>C263*(D263/100)*AB269</f>
        <v>0</v>
      </c>
      <c r="G263">
        <f>C263*(F263/100)*AB269</f>
        <v>0</v>
      </c>
      <c r="I263" s="2">
        <v>65.63</v>
      </c>
      <c r="K263">
        <f>I263*(J263/100)*AB269</f>
        <v>0</v>
      </c>
      <c r="M263">
        <f>I263*(L263/100)*AB269</f>
        <v>0</v>
      </c>
      <c r="O263" s="2">
        <v>65.63</v>
      </c>
      <c r="Q263">
        <f>O263*(P263/100)*AB269</f>
        <v>0</v>
      </c>
      <c r="S263">
        <f>O263*(R263/100)*AB269</f>
        <v>0</v>
      </c>
      <c r="U263" s="2">
        <v>65.63</v>
      </c>
      <c r="W263">
        <f>U263*(V263/100)*AB269</f>
        <v>0</v>
      </c>
      <c r="Y263">
        <f>U263*(X263/100)*AB269</f>
        <v>0</v>
      </c>
      <c r="AC263" s="13" t="s">
        <v>36</v>
      </c>
      <c r="AD263" t="s">
        <v>42</v>
      </c>
    </row>
    <row r="264" spans="1:33" x14ac:dyDescent="0.35">
      <c r="A264" s="13"/>
      <c r="C264" s="3">
        <v>56.88</v>
      </c>
      <c r="E264">
        <f>C264*(D264/100)*AB269</f>
        <v>0</v>
      </c>
      <c r="G264">
        <f>C264*(F264/100)*AB269</f>
        <v>0</v>
      </c>
      <c r="I264" s="3">
        <v>56.88</v>
      </c>
      <c r="K264">
        <f>I264*(J264/100)*AB269</f>
        <v>0</v>
      </c>
      <c r="M264">
        <f>I264*(L264/100)*AB269</f>
        <v>0</v>
      </c>
      <c r="O264" s="3">
        <v>56.88</v>
      </c>
      <c r="Q264">
        <f>O264*(P264/100)*AB269</f>
        <v>0</v>
      </c>
      <c r="S264">
        <f>O264*(R264/100)*AB269</f>
        <v>0</v>
      </c>
      <c r="U264" s="3">
        <v>56.88</v>
      </c>
      <c r="W264">
        <f>U264*(V264/100)*AB269</f>
        <v>0</v>
      </c>
      <c r="Y264">
        <f>U264*(X264/100)*AB269</f>
        <v>0</v>
      </c>
      <c r="AC264" s="13"/>
      <c r="AF264" t="s">
        <v>105</v>
      </c>
    </row>
    <row r="265" spans="1:33" x14ac:dyDescent="0.35">
      <c r="A265" s="13"/>
      <c r="C265" s="4">
        <v>48.13</v>
      </c>
      <c r="E265">
        <f>C265*(D265/100)*AB269</f>
        <v>0</v>
      </c>
      <c r="G265">
        <f>C265*(F265/100)*AB269</f>
        <v>0</v>
      </c>
      <c r="I265" s="4">
        <v>48.13</v>
      </c>
      <c r="K265">
        <f>I265*(J265/100)*AB269</f>
        <v>0</v>
      </c>
      <c r="M265">
        <f>I265*(L265/100)*AB269</f>
        <v>0</v>
      </c>
      <c r="O265" s="4">
        <v>48.13</v>
      </c>
      <c r="Q265">
        <f>O265*(P265/100)*AB269</f>
        <v>0</v>
      </c>
      <c r="S265">
        <f>O265*(R265/100)*AB269</f>
        <v>0</v>
      </c>
      <c r="U265" s="4">
        <v>48.13</v>
      </c>
      <c r="W265">
        <f>U265*(V265/100)*AB269</f>
        <v>0</v>
      </c>
      <c r="Y265">
        <f>U265*(X265/100)*AB269</f>
        <v>0</v>
      </c>
      <c r="AA265" t="s">
        <v>15</v>
      </c>
      <c r="AB265">
        <f xml:space="preserve"> (E271+K271+Q271+W271)</f>
        <v>1091.6228912790696</v>
      </c>
      <c r="AC265" s="13"/>
      <c r="AF265" t="s">
        <v>106</v>
      </c>
      <c r="AG265">
        <f>AB195+AB209+AB223+AB237+AB265</f>
        <v>4153.8427784883716</v>
      </c>
    </row>
    <row r="266" spans="1:33" x14ac:dyDescent="0.35">
      <c r="A266" s="13"/>
      <c r="C266" s="5">
        <v>39.380000000000003</v>
      </c>
      <c r="E266">
        <f>C266*(D266/100)*AB269</f>
        <v>0</v>
      </c>
      <c r="G266">
        <f>C266*(F266/100)*AB269</f>
        <v>0</v>
      </c>
      <c r="I266" s="5">
        <v>39.380000000000003</v>
      </c>
      <c r="K266">
        <f>I266*(J266/100)*AB269</f>
        <v>0</v>
      </c>
      <c r="M266">
        <f>I266*(L266/100)*AB269</f>
        <v>0</v>
      </c>
      <c r="O266" s="5">
        <v>39.380000000000003</v>
      </c>
      <c r="Q266">
        <f>O266*(P266/100)*AB269</f>
        <v>0</v>
      </c>
      <c r="S266">
        <f>O266*(R266/100)*AB269</f>
        <v>0</v>
      </c>
      <c r="U266" s="5">
        <v>39.380000000000003</v>
      </c>
      <c r="W266">
        <f>U266*(V266/100)*AB269</f>
        <v>0</v>
      </c>
      <c r="Y266">
        <f>U266*(X266/100)*AB269</f>
        <v>0</v>
      </c>
      <c r="AA266" t="s">
        <v>16</v>
      </c>
      <c r="AB266">
        <f>G271+M271+S271+Y271</f>
        <v>2604.2794587209296</v>
      </c>
      <c r="AC266" s="13"/>
      <c r="AF266" t="s">
        <v>107</v>
      </c>
      <c r="AG266">
        <f>AB196+AB210+AB224+AB238+AB266</f>
        <v>9687.7591023255809</v>
      </c>
    </row>
    <row r="267" spans="1:33" x14ac:dyDescent="0.35">
      <c r="A267" s="13"/>
      <c r="C267" s="6">
        <v>30.63</v>
      </c>
      <c r="E267">
        <f>C267*(D267/100)*AB269</f>
        <v>0</v>
      </c>
      <c r="F267">
        <v>5.5</v>
      </c>
      <c r="G267">
        <f>C267*(F267/100)*AB269</f>
        <v>74.457612209302326</v>
      </c>
      <c r="I267" s="6">
        <v>30.63</v>
      </c>
      <c r="J267">
        <v>5.5</v>
      </c>
      <c r="K267">
        <f>I267*(J267/100)*AB269</f>
        <v>74.457612209302326</v>
      </c>
      <c r="L267">
        <v>85</v>
      </c>
      <c r="M267">
        <f>I267*(L267/100)*AB269</f>
        <v>1150.7085523255812</v>
      </c>
      <c r="O267" s="6">
        <v>30.63</v>
      </c>
      <c r="Q267">
        <f>O267*(P267/100)*AB269</f>
        <v>0</v>
      </c>
      <c r="R267">
        <v>5.5</v>
      </c>
      <c r="S267">
        <f>O267*(R267/100)*AB269</f>
        <v>74.457612209302326</v>
      </c>
      <c r="U267" s="6">
        <v>30.63</v>
      </c>
      <c r="W267">
        <f>U267*(V267/100)*AB269</f>
        <v>0</v>
      </c>
      <c r="Y267">
        <f>U267*(X267/100)*AB269</f>
        <v>0</v>
      </c>
      <c r="AA267" t="s">
        <v>17</v>
      </c>
      <c r="AB267">
        <f xml:space="preserve"> AB266-AB265</f>
        <v>1512.65656744186</v>
      </c>
      <c r="AC267" s="13"/>
      <c r="AF267" t="s">
        <v>17</v>
      </c>
      <c r="AG267">
        <f xml:space="preserve"> AG266-AG265</f>
        <v>5533.9163238372093</v>
      </c>
    </row>
    <row r="268" spans="1:33" x14ac:dyDescent="0.35">
      <c r="A268" s="13"/>
      <c r="C268" s="7">
        <v>21.88</v>
      </c>
      <c r="E268">
        <f>C268*(D268/100)*AB269</f>
        <v>0</v>
      </c>
      <c r="G268">
        <f>C268*(F268/100)*AB269</f>
        <v>0</v>
      </c>
      <c r="I268" s="7">
        <v>21.88</v>
      </c>
      <c r="J268">
        <v>5.5</v>
      </c>
      <c r="K268">
        <f>I268*(J268/100)*AB269</f>
        <v>53.187481395348833</v>
      </c>
      <c r="L268">
        <v>5.5</v>
      </c>
      <c r="M268">
        <f>I268*(L268/100)*AB269</f>
        <v>53.187481395348833</v>
      </c>
      <c r="O268" s="7">
        <v>21.88</v>
      </c>
      <c r="Q268">
        <f>O268*(P268/100)*AB269</f>
        <v>0</v>
      </c>
      <c r="S268">
        <f>O268*(R268/100)*AB269</f>
        <v>0</v>
      </c>
      <c r="U268" s="7">
        <v>21.88</v>
      </c>
      <c r="W268">
        <f>U268*(V268/100)*AB269</f>
        <v>0</v>
      </c>
      <c r="X268">
        <v>5.5</v>
      </c>
      <c r="Y268">
        <f>U268*(X268/100)*AB269</f>
        <v>53.187481395348833</v>
      </c>
      <c r="AA268" t="s">
        <v>18</v>
      </c>
      <c r="AB268">
        <v>3801</v>
      </c>
      <c r="AC268" s="13"/>
      <c r="AF268" t="s">
        <v>108</v>
      </c>
      <c r="AG268">
        <f>AB198+AB212+AB226+AB240+AB268</f>
        <v>13745</v>
      </c>
    </row>
    <row r="269" spans="1:33" x14ac:dyDescent="0.35">
      <c r="A269" s="13"/>
      <c r="C269" s="8">
        <v>13.13</v>
      </c>
      <c r="D269">
        <v>5.5</v>
      </c>
      <c r="E269">
        <f>C269*(D269/100)*AB269</f>
        <v>31.91735058139535</v>
      </c>
      <c r="F269">
        <v>95</v>
      </c>
      <c r="G269">
        <f>C269*(F269/100)*AB269</f>
        <v>551.29969186046503</v>
      </c>
      <c r="I269" s="8">
        <v>13.13</v>
      </c>
      <c r="J269">
        <v>85</v>
      </c>
      <c r="K269">
        <f>I269*(J269/100)*AB269</f>
        <v>493.26814534883721</v>
      </c>
      <c r="L269">
        <v>5.5</v>
      </c>
      <c r="M269">
        <f>I269*(L269/100)*AB269</f>
        <v>31.91735058139535</v>
      </c>
      <c r="O269" s="8">
        <v>13.13</v>
      </c>
      <c r="P269">
        <v>5.5</v>
      </c>
      <c r="Q269">
        <f>O269*(P269/100)*AB269</f>
        <v>31.91735058139535</v>
      </c>
      <c r="R269">
        <v>95</v>
      </c>
      <c r="S269">
        <f>O269*(R269/100)*AB269</f>
        <v>551.29969186046503</v>
      </c>
      <c r="U269" s="8">
        <v>13.13</v>
      </c>
      <c r="W269">
        <f>U269*(V269/100)*AB269</f>
        <v>0</v>
      </c>
      <c r="Y269">
        <f>U269*(X269/100)*AB269</f>
        <v>0</v>
      </c>
      <c r="AA269" t="s">
        <v>13</v>
      </c>
      <c r="AB269">
        <f>AB268/86</f>
        <v>44.197674418604649</v>
      </c>
      <c r="AC269" s="13"/>
    </row>
    <row r="270" spans="1:33" x14ac:dyDescent="0.35">
      <c r="A270" s="13"/>
      <c r="C270" s="9">
        <v>4.58</v>
      </c>
      <c r="D270">
        <v>95</v>
      </c>
      <c r="E270">
        <f>C270*(D270/100)*AB269</f>
        <v>192.30408139534882</v>
      </c>
      <c r="F270">
        <v>5.5</v>
      </c>
      <c r="G270">
        <f>C270*(F270/100)*AB269</f>
        <v>11.133394186046512</v>
      </c>
      <c r="I270" s="9">
        <v>4.58</v>
      </c>
      <c r="J270">
        <v>5.5</v>
      </c>
      <c r="K270">
        <f>I270*(J270/100)*AB269</f>
        <v>11.133394186046512</v>
      </c>
      <c r="L270">
        <v>5.5</v>
      </c>
      <c r="M270">
        <f>I270*(L270/100)*AB269</f>
        <v>11.133394186046512</v>
      </c>
      <c r="O270" s="9">
        <v>4.58</v>
      </c>
      <c r="P270">
        <v>95</v>
      </c>
      <c r="Q270">
        <f>O270*(P270/100)*AB269</f>
        <v>192.30408139534882</v>
      </c>
      <c r="R270">
        <v>5.5</v>
      </c>
      <c r="S270">
        <f>O270*(R270/100)*AB269</f>
        <v>11.133394186046512</v>
      </c>
      <c r="U270" s="9">
        <v>4.58</v>
      </c>
      <c r="V270">
        <v>5.5</v>
      </c>
      <c r="W270">
        <f>U270*(V270/100)*AB269</f>
        <v>11.133394186046512</v>
      </c>
      <c r="X270">
        <v>15</v>
      </c>
      <c r="Y270">
        <f>U270*(X270/100)*AB269</f>
        <v>30.363802325581393</v>
      </c>
      <c r="AC270" s="13"/>
    </row>
    <row r="271" spans="1:33" ht="72.5" x14ac:dyDescent="0.35">
      <c r="A271" s="13"/>
      <c r="C271" t="s">
        <v>14</v>
      </c>
      <c r="D271" s="1"/>
      <c r="E271">
        <f>SUM(E263:E270)</f>
        <v>224.22143197674416</v>
      </c>
      <c r="G271">
        <f>SUM(G263:G270)</f>
        <v>636.89069825581385</v>
      </c>
      <c r="I271" t="s">
        <v>14</v>
      </c>
      <c r="J271" s="1"/>
      <c r="K271">
        <f>SUM(K263:K270)</f>
        <v>632.04663313953495</v>
      </c>
      <c r="M271">
        <f>SUM(M263:M270)</f>
        <v>1246.9467784883718</v>
      </c>
      <c r="O271" t="s">
        <v>14</v>
      </c>
      <c r="P271" s="1"/>
      <c r="Q271">
        <f>SUM(Q263:Q270)</f>
        <v>224.22143197674416</v>
      </c>
      <c r="S271">
        <f>SUM(S263:S270)</f>
        <v>636.89069825581385</v>
      </c>
      <c r="U271" t="s">
        <v>14</v>
      </c>
      <c r="V271" s="1"/>
      <c r="W271">
        <f>SUM(W263:W270)</f>
        <v>11.133394186046512</v>
      </c>
      <c r="Y271">
        <f>SUM(Y263:Y270)</f>
        <v>83.551283720930229</v>
      </c>
      <c r="AA271" s="10" t="s">
        <v>22</v>
      </c>
      <c r="AB271">
        <f xml:space="preserve"> (AB267/(AB268-AB265))*100</f>
        <v>55.830418090303048</v>
      </c>
      <c r="AC271" s="13"/>
      <c r="AF271" s="10" t="s">
        <v>22</v>
      </c>
      <c r="AG271">
        <f xml:space="preserve"> (AG267/(AG268-AG265))*100</f>
        <v>57.698108747768273</v>
      </c>
    </row>
    <row r="272" spans="1:33" x14ac:dyDescent="0.35">
      <c r="A272" s="13"/>
      <c r="AA272" t="s">
        <v>21</v>
      </c>
      <c r="AB272">
        <f xml:space="preserve"> (AB267/AB268)*100</f>
        <v>39.796279069767429</v>
      </c>
      <c r="AC272" s="13"/>
      <c r="AF272" t="s">
        <v>21</v>
      </c>
    </row>
    <row r="273" spans="1:33" x14ac:dyDescent="0.35">
      <c r="A273" s="13"/>
      <c r="AC273" s="13"/>
    </row>
    <row r="274" spans="1:33" x14ac:dyDescent="0.35">
      <c r="A274" s="13"/>
      <c r="AC274" s="13"/>
    </row>
    <row r="275" spans="1:33" x14ac:dyDescent="0.35">
      <c r="C275" t="s">
        <v>0</v>
      </c>
      <c r="D275" s="1"/>
      <c r="I275" t="s">
        <v>1</v>
      </c>
      <c r="O275" t="s">
        <v>2</v>
      </c>
      <c r="U275" t="s">
        <v>3</v>
      </c>
    </row>
    <row r="276" spans="1:33" x14ac:dyDescent="0.35">
      <c r="A276" s="14" t="s">
        <v>4</v>
      </c>
      <c r="B276" t="s">
        <v>5</v>
      </c>
      <c r="C276" t="s">
        <v>6</v>
      </c>
      <c r="D276" t="s">
        <v>7</v>
      </c>
      <c r="E276" t="s">
        <v>8</v>
      </c>
      <c r="F276" t="s">
        <v>9</v>
      </c>
      <c r="G276" t="s">
        <v>10</v>
      </c>
      <c r="I276" t="s">
        <v>6</v>
      </c>
      <c r="J276" t="s">
        <v>7</v>
      </c>
      <c r="K276" t="s">
        <v>8</v>
      </c>
      <c r="L276" t="s">
        <v>9</v>
      </c>
      <c r="M276" t="s">
        <v>10</v>
      </c>
      <c r="O276" t="s">
        <v>6</v>
      </c>
      <c r="P276" t="s">
        <v>7</v>
      </c>
      <c r="Q276" t="s">
        <v>8</v>
      </c>
      <c r="R276" t="s">
        <v>9</v>
      </c>
      <c r="S276" t="s">
        <v>10</v>
      </c>
      <c r="U276" t="s">
        <v>6</v>
      </c>
      <c r="V276" t="s">
        <v>7</v>
      </c>
      <c r="W276" t="s">
        <v>8</v>
      </c>
      <c r="X276" t="s">
        <v>9</v>
      </c>
      <c r="Y276" t="s">
        <v>10</v>
      </c>
      <c r="AC276" s="14" t="s">
        <v>4</v>
      </c>
      <c r="AD276" t="s">
        <v>5</v>
      </c>
    </row>
    <row r="277" spans="1:33" x14ac:dyDescent="0.35">
      <c r="A277" s="14" t="s">
        <v>43</v>
      </c>
      <c r="B277" t="s">
        <v>44</v>
      </c>
      <c r="C277" s="2">
        <v>65.63</v>
      </c>
      <c r="E277">
        <f>C277*(D277/100)*AB283</f>
        <v>0</v>
      </c>
      <c r="G277">
        <f>C277*(F277/100)*AB283</f>
        <v>0</v>
      </c>
      <c r="I277" s="2">
        <v>65.63</v>
      </c>
      <c r="K277">
        <f>I277*(J277/100)*AB283</f>
        <v>0</v>
      </c>
      <c r="M277">
        <f>I277*(L277/100)*AB283</f>
        <v>0</v>
      </c>
      <c r="O277" s="2">
        <v>65.63</v>
      </c>
      <c r="Q277">
        <f>O277*(P277/100)*AB283</f>
        <v>0</v>
      </c>
      <c r="S277">
        <f>O277*(R277/100)*AB283</f>
        <v>0</v>
      </c>
      <c r="U277" s="2">
        <v>65.63</v>
      </c>
      <c r="W277">
        <f>U277*(V277/100)*AB283</f>
        <v>0</v>
      </c>
      <c r="Y277">
        <f>U277*(X277/100)*AB283</f>
        <v>0</v>
      </c>
      <c r="AC277" s="14" t="s">
        <v>43</v>
      </c>
      <c r="AD277" t="s">
        <v>44</v>
      </c>
    </row>
    <row r="278" spans="1:33" x14ac:dyDescent="0.35">
      <c r="A278" s="14"/>
      <c r="C278" s="3">
        <v>56.88</v>
      </c>
      <c r="E278">
        <f>C278*(D278/100)*AB283</f>
        <v>0</v>
      </c>
      <c r="G278">
        <f>C278*(F278/100)*AB283</f>
        <v>0</v>
      </c>
      <c r="I278" s="3">
        <v>56.88</v>
      </c>
      <c r="K278">
        <f>I278*(J278/100)*AB283</f>
        <v>0</v>
      </c>
      <c r="M278">
        <f>I278*(L278/100)*AB283</f>
        <v>0</v>
      </c>
      <c r="O278" s="3">
        <v>56.88</v>
      </c>
      <c r="Q278">
        <f>O278*(P278/100)*AB283</f>
        <v>0</v>
      </c>
      <c r="S278">
        <f>O278*(R278/100)*AB283</f>
        <v>0</v>
      </c>
      <c r="U278" s="3">
        <v>56.88</v>
      </c>
      <c r="W278">
        <f>U278*(V278/100)*AB283</f>
        <v>0</v>
      </c>
      <c r="Y278">
        <f>U278*(X278/100)*AB283</f>
        <v>0</v>
      </c>
      <c r="AC278" s="14"/>
    </row>
    <row r="279" spans="1:33" x14ac:dyDescent="0.35">
      <c r="A279" s="14"/>
      <c r="C279" s="4">
        <v>48.13</v>
      </c>
      <c r="E279">
        <f>C279*(D279/100)*AB283</f>
        <v>0</v>
      </c>
      <c r="F279">
        <v>5.5</v>
      </c>
      <c r="G279">
        <f>C279*(F279/100)*AB283</f>
        <v>80.922759883720943</v>
      </c>
      <c r="I279" s="4">
        <v>48.13</v>
      </c>
      <c r="K279">
        <f>I279*(J279/100)*AB283</f>
        <v>0</v>
      </c>
      <c r="M279">
        <f>I279*(L279/100)*AB283</f>
        <v>0</v>
      </c>
      <c r="O279" s="4">
        <v>48.13</v>
      </c>
      <c r="Q279">
        <f>O279*(P279/100)*AB283</f>
        <v>0</v>
      </c>
      <c r="R279">
        <v>15</v>
      </c>
      <c r="S279">
        <f>O279*(R279/100)*AB283</f>
        <v>220.69843604651163</v>
      </c>
      <c r="U279" s="4">
        <v>48.13</v>
      </c>
      <c r="W279">
        <f>U279*(V279/100)*AB283</f>
        <v>0</v>
      </c>
      <c r="Y279">
        <f>U279*(X279/100)*AB283</f>
        <v>0</v>
      </c>
      <c r="AA279" t="s">
        <v>15</v>
      </c>
      <c r="AB279">
        <f xml:space="preserve"> (E285+K285+Q285+W285)</f>
        <v>1257.812951744186</v>
      </c>
      <c r="AC279" s="14"/>
      <c r="AF279" t="s">
        <v>112</v>
      </c>
      <c r="AG279">
        <f>AB279+AB307+AB335+AB321</f>
        <v>5025.7263441860459</v>
      </c>
    </row>
    <row r="280" spans="1:33" x14ac:dyDescent="0.35">
      <c r="A280" s="14"/>
      <c r="C280" s="5">
        <v>39.380000000000003</v>
      </c>
      <c r="E280">
        <f>C280*(D280/100)*AB283</f>
        <v>0</v>
      </c>
      <c r="F280">
        <v>15</v>
      </c>
      <c r="G280">
        <f>C280*(F280/100)*AB283</f>
        <v>180.57561627906975</v>
      </c>
      <c r="I280" s="5">
        <v>39.380000000000003</v>
      </c>
      <c r="K280">
        <f>I280*(J280/100)*AB283</f>
        <v>0</v>
      </c>
      <c r="M280">
        <f>I280*(L280/100)*AB283</f>
        <v>0</v>
      </c>
      <c r="O280" s="5">
        <v>39.380000000000003</v>
      </c>
      <c r="Q280">
        <f>O280*(P280/100)*AB283</f>
        <v>0</v>
      </c>
      <c r="R280">
        <v>15</v>
      </c>
      <c r="S280">
        <f>O280*(R280/100)*AB283</f>
        <v>180.57561627906975</v>
      </c>
      <c r="U280" s="5">
        <v>39.380000000000003</v>
      </c>
      <c r="W280">
        <f>U280*(V280/100)*AB283</f>
        <v>0</v>
      </c>
      <c r="Y280">
        <f>U280*(X280/100)*AB283</f>
        <v>0</v>
      </c>
      <c r="AA280" t="s">
        <v>16</v>
      </c>
      <c r="AB280">
        <f>G285+M285+S285+Y285</f>
        <v>1954.1127726744182</v>
      </c>
      <c r="AC280" s="14"/>
      <c r="AG280">
        <f>AB280+AB308+AB336+AB322</f>
        <v>9011.2749308139519</v>
      </c>
    </row>
    <row r="281" spans="1:33" x14ac:dyDescent="0.35">
      <c r="A281" s="14"/>
      <c r="C281" s="6">
        <v>30.63</v>
      </c>
      <c r="E281">
        <f>C281*(D281/100)*AB283</f>
        <v>0</v>
      </c>
      <c r="F281">
        <v>15</v>
      </c>
      <c r="G281">
        <f>C281*(F281/100)*AB283</f>
        <v>140.45279651162789</v>
      </c>
      <c r="I281" s="6">
        <v>30.63</v>
      </c>
      <c r="J281">
        <v>25</v>
      </c>
      <c r="K281">
        <f>I281*(J281/100)*AB283</f>
        <v>234.0879941860465</v>
      </c>
      <c r="M281">
        <f>I281*(L281/100)*AB283</f>
        <v>0</v>
      </c>
      <c r="O281" s="6">
        <v>30.63</v>
      </c>
      <c r="Q281">
        <f>O281*(P281/100)*AB283</f>
        <v>0</v>
      </c>
      <c r="R281">
        <v>35</v>
      </c>
      <c r="S281">
        <f>O281*(R281/100)*AB283</f>
        <v>327.72319186046508</v>
      </c>
      <c r="U281" s="6">
        <v>30.63</v>
      </c>
      <c r="W281">
        <f>U281*(V281/100)*AB283</f>
        <v>0</v>
      </c>
      <c r="Y281">
        <f>U281*(X281/100)*AB283</f>
        <v>0</v>
      </c>
      <c r="AA281" t="s">
        <v>17</v>
      </c>
      <c r="AB281">
        <f xml:space="preserve"> AB280-AB279</f>
        <v>696.29982093023227</v>
      </c>
      <c r="AC281" s="14"/>
      <c r="AG281">
        <f xml:space="preserve"> AG280-AG279</f>
        <v>3985.5485866279059</v>
      </c>
    </row>
    <row r="282" spans="1:33" x14ac:dyDescent="0.35">
      <c r="A282" s="14"/>
      <c r="C282" s="7">
        <v>21.88</v>
      </c>
      <c r="D282">
        <v>35</v>
      </c>
      <c r="E282">
        <f>C282*(D282/100)*AB283</f>
        <v>234.10327906976741</v>
      </c>
      <c r="F282">
        <v>15</v>
      </c>
      <c r="G282">
        <f>C282*(F282/100)*AB283</f>
        <v>100.32997674418603</v>
      </c>
      <c r="I282" s="7">
        <v>21.88</v>
      </c>
      <c r="J282">
        <v>15</v>
      </c>
      <c r="K282">
        <f>I282*(J282/100)*AB283</f>
        <v>100.32997674418603</v>
      </c>
      <c r="L282">
        <v>15</v>
      </c>
      <c r="M282">
        <f>I282*(L282/100)*AB283</f>
        <v>100.32997674418603</v>
      </c>
      <c r="O282" s="7">
        <v>21.88</v>
      </c>
      <c r="P282">
        <v>35</v>
      </c>
      <c r="Q282">
        <f>O282*(P282/100)*AB283</f>
        <v>234.10327906976741</v>
      </c>
      <c r="R282">
        <v>15</v>
      </c>
      <c r="S282">
        <f>O282*(R282/100)*AB283</f>
        <v>100.32997674418603</v>
      </c>
      <c r="U282" s="7">
        <v>21.88</v>
      </c>
      <c r="W282">
        <f>U282*(V282/100)*AB283</f>
        <v>0</v>
      </c>
      <c r="X282">
        <v>5.5</v>
      </c>
      <c r="Y282">
        <f>U282*(X282/100)*AB283</f>
        <v>36.787658139534884</v>
      </c>
      <c r="AA282" t="s">
        <v>18</v>
      </c>
      <c r="AB282">
        <v>2629</v>
      </c>
      <c r="AC282" s="14"/>
      <c r="AG282">
        <f>AB282+AB310+AB338+AB324</f>
        <v>13091</v>
      </c>
    </row>
    <row r="283" spans="1:33" x14ac:dyDescent="0.35">
      <c r="A283" s="14"/>
      <c r="C283" s="8">
        <v>13.13</v>
      </c>
      <c r="D283">
        <v>35</v>
      </c>
      <c r="E283">
        <f>C283*(D283/100)*AB283</f>
        <v>140.48336627906977</v>
      </c>
      <c r="F283">
        <v>25</v>
      </c>
      <c r="G283">
        <f>C283*(F283/100)*AB283</f>
        <v>100.34526162790698</v>
      </c>
      <c r="I283" s="8">
        <v>13.13</v>
      </c>
      <c r="J283">
        <v>5.5</v>
      </c>
      <c r="K283">
        <f>I283*(J283/100)*AB283</f>
        <v>22.075957558139535</v>
      </c>
      <c r="L283">
        <v>35</v>
      </c>
      <c r="M283">
        <f>I283*(L283/100)*AB283</f>
        <v>140.48336627906977</v>
      </c>
      <c r="O283" s="8">
        <v>13.13</v>
      </c>
      <c r="P283">
        <v>45</v>
      </c>
      <c r="Q283">
        <f>O283*(P283/100)*AB283</f>
        <v>180.62147093023256</v>
      </c>
      <c r="R283">
        <v>25</v>
      </c>
      <c r="S283">
        <f>O283*(R283/100)*AB283</f>
        <v>100.34526162790698</v>
      </c>
      <c r="U283" s="8">
        <v>13.13</v>
      </c>
      <c r="W283">
        <f>U283*(V283/100)*AB283</f>
        <v>0</v>
      </c>
      <c r="X283">
        <v>15</v>
      </c>
      <c r="Y283">
        <f>U283*(X283/100)*AB283</f>
        <v>60.207156976744187</v>
      </c>
      <c r="AA283" t="s">
        <v>13</v>
      </c>
      <c r="AB283">
        <f>AB282/86</f>
        <v>30.569767441860463</v>
      </c>
      <c r="AC283" s="14"/>
      <c r="AG283">
        <f xml:space="preserve"> (AG279/(AG280-AG277))*100</f>
        <v>55.771534913451944</v>
      </c>
    </row>
    <row r="284" spans="1:33" x14ac:dyDescent="0.35">
      <c r="A284" s="14"/>
      <c r="C284" s="9">
        <v>4.58</v>
      </c>
      <c r="D284">
        <v>25</v>
      </c>
      <c r="E284">
        <f>C284*(D284/100)*AB283</f>
        <v>35.002383720930233</v>
      </c>
      <c r="G284">
        <f>C284*(F284/100)*AB283</f>
        <v>0</v>
      </c>
      <c r="I284" s="9">
        <v>4.58</v>
      </c>
      <c r="J284">
        <v>15</v>
      </c>
      <c r="K284">
        <f>I284*(J284/100)*AB283</f>
        <v>21.001430232558135</v>
      </c>
      <c r="L284">
        <v>35</v>
      </c>
      <c r="M284">
        <f>I284*(L284/100)*AB283</f>
        <v>49.003337209302323</v>
      </c>
      <c r="O284" s="9">
        <v>4.58</v>
      </c>
      <c r="P284">
        <v>15</v>
      </c>
      <c r="Q284">
        <f>O284*(P284/100)*AB283</f>
        <v>21.001430232558135</v>
      </c>
      <c r="S284">
        <f>O284*(R284/100)*AB283</f>
        <v>0</v>
      </c>
      <c r="U284" s="9">
        <v>4.58</v>
      </c>
      <c r="V284">
        <v>25</v>
      </c>
      <c r="W284">
        <f>U284*(V284/100)*AB283</f>
        <v>35.002383720930233</v>
      </c>
      <c r="X284">
        <v>25</v>
      </c>
      <c r="Y284">
        <f>U284*(X284/100)*AB283</f>
        <v>35.002383720930233</v>
      </c>
      <c r="AC284" s="14"/>
    </row>
    <row r="285" spans="1:33" ht="43.5" x14ac:dyDescent="0.35">
      <c r="A285" s="14"/>
      <c r="C285" t="s">
        <v>14</v>
      </c>
      <c r="D285" s="1"/>
      <c r="E285">
        <f>SUM(E277:E284)</f>
        <v>409.58902906976743</v>
      </c>
      <c r="G285">
        <f>SUM(G277:G284)</f>
        <v>602.62641104651152</v>
      </c>
      <c r="I285" t="s">
        <v>14</v>
      </c>
      <c r="J285" s="1"/>
      <c r="K285">
        <f>SUM(K277:K284)</f>
        <v>377.4953587209302</v>
      </c>
      <c r="M285">
        <f>SUM(M277:M284)</f>
        <v>289.81668023255816</v>
      </c>
      <c r="O285" t="s">
        <v>14</v>
      </c>
      <c r="P285" s="1"/>
      <c r="Q285">
        <f>SUM(Q277:Q284)</f>
        <v>435.72618023255814</v>
      </c>
      <c r="S285">
        <f>SUM(S277:S284)</f>
        <v>929.67248255813945</v>
      </c>
      <c r="U285" t="s">
        <v>14</v>
      </c>
      <c r="V285" s="1"/>
      <c r="W285">
        <f>SUM(W277:W284)</f>
        <v>35.002383720930233</v>
      </c>
      <c r="Y285">
        <f>SUM(Y277:Y284)</f>
        <v>131.99719883720931</v>
      </c>
      <c r="AA285" s="10" t="s">
        <v>22</v>
      </c>
      <c r="AB285">
        <f xml:space="preserve"> (AB281/(AB282-AB279))*100</f>
        <v>50.780804983240181</v>
      </c>
      <c r="AC285" s="14"/>
    </row>
    <row r="286" spans="1:33" x14ac:dyDescent="0.35">
      <c r="A286" s="14"/>
      <c r="AA286" t="s">
        <v>21</v>
      </c>
      <c r="AB286">
        <f xml:space="preserve"> (AB281/AB282)*100</f>
        <v>26.485348837209294</v>
      </c>
      <c r="AC286" s="14"/>
    </row>
    <row r="287" spans="1:33" x14ac:dyDescent="0.35">
      <c r="A287" s="14"/>
      <c r="AC287" s="14"/>
    </row>
    <row r="288" spans="1:33" x14ac:dyDescent="0.35">
      <c r="A288" s="14"/>
      <c r="AC288" s="14"/>
    </row>
    <row r="289" spans="1:30" x14ac:dyDescent="0.35">
      <c r="A289" s="14"/>
      <c r="C289" t="s">
        <v>0</v>
      </c>
      <c r="D289" s="1"/>
      <c r="I289" t="s">
        <v>1</v>
      </c>
      <c r="O289" t="s">
        <v>2</v>
      </c>
      <c r="U289" t="s">
        <v>3</v>
      </c>
      <c r="AC289" s="14"/>
    </row>
    <row r="290" spans="1:30" x14ac:dyDescent="0.35">
      <c r="A290" s="14" t="s">
        <v>4</v>
      </c>
      <c r="B290" t="s">
        <v>5</v>
      </c>
      <c r="C290" t="s">
        <v>6</v>
      </c>
      <c r="D290" t="s">
        <v>7</v>
      </c>
      <c r="E290" t="s">
        <v>8</v>
      </c>
      <c r="F290" t="s">
        <v>9</v>
      </c>
      <c r="G290" t="s">
        <v>10</v>
      </c>
      <c r="I290" t="s">
        <v>6</v>
      </c>
      <c r="J290" t="s">
        <v>7</v>
      </c>
      <c r="K290" t="s">
        <v>8</v>
      </c>
      <c r="L290" t="s">
        <v>9</v>
      </c>
      <c r="M290" t="s">
        <v>10</v>
      </c>
      <c r="O290" t="s">
        <v>6</v>
      </c>
      <c r="P290" t="s">
        <v>7</v>
      </c>
      <c r="Q290" t="s">
        <v>8</v>
      </c>
      <c r="R290" t="s">
        <v>9</v>
      </c>
      <c r="S290" t="s">
        <v>10</v>
      </c>
      <c r="U290" t="s">
        <v>6</v>
      </c>
      <c r="V290" t="s">
        <v>7</v>
      </c>
      <c r="W290" t="s">
        <v>8</v>
      </c>
      <c r="X290" t="s">
        <v>9</v>
      </c>
      <c r="Y290" t="s">
        <v>10</v>
      </c>
      <c r="AC290" s="14" t="s">
        <v>4</v>
      </c>
      <c r="AD290" t="s">
        <v>5</v>
      </c>
    </row>
    <row r="291" spans="1:30" x14ac:dyDescent="0.35">
      <c r="A291" s="14" t="s">
        <v>43</v>
      </c>
      <c r="B291" t="s">
        <v>45</v>
      </c>
      <c r="C291" s="2">
        <v>65.63</v>
      </c>
      <c r="E291">
        <f>C291*(D291/100)*AB297</f>
        <v>0</v>
      </c>
      <c r="G291">
        <f>C291*(F291/100)*AB297</f>
        <v>0</v>
      </c>
      <c r="I291" s="2">
        <v>65.63</v>
      </c>
      <c r="K291">
        <f>I291*(J291/100)*AB297</f>
        <v>0</v>
      </c>
      <c r="M291">
        <f>I291*(L291/100)*AB297</f>
        <v>0</v>
      </c>
      <c r="O291" s="2">
        <v>65.63</v>
      </c>
      <c r="Q291">
        <f>O291*(P291/100)*AB297</f>
        <v>0</v>
      </c>
      <c r="S291">
        <f>O291*(R291/100)*AB297</f>
        <v>0</v>
      </c>
      <c r="U291" s="2">
        <v>65.63</v>
      </c>
      <c r="W291">
        <f>U291*(V291/100)*AB297</f>
        <v>0</v>
      </c>
      <c r="Y291">
        <f>U291*(X291/100)*AB297</f>
        <v>0</v>
      </c>
      <c r="AC291" s="14" t="s">
        <v>43</v>
      </c>
      <c r="AD291" t="s">
        <v>45</v>
      </c>
    </row>
    <row r="292" spans="1:30" x14ac:dyDescent="0.35">
      <c r="A292" s="14"/>
      <c r="C292" s="3">
        <v>56.88</v>
      </c>
      <c r="E292">
        <f>C292*(D292/100)*AB297</f>
        <v>0</v>
      </c>
      <c r="G292">
        <f>C292*(F292/100)*AB297</f>
        <v>0</v>
      </c>
      <c r="I292" s="3">
        <v>56.88</v>
      </c>
      <c r="K292">
        <f>I292*(J292/100)*AB297</f>
        <v>0</v>
      </c>
      <c r="M292">
        <f>I292*(L292/100)*AB297</f>
        <v>0</v>
      </c>
      <c r="O292" s="3">
        <v>56.88</v>
      </c>
      <c r="Q292">
        <f>O292*(P292/100)*AB297</f>
        <v>0</v>
      </c>
      <c r="S292">
        <f>O292*(R292/100)*AB297</f>
        <v>0</v>
      </c>
      <c r="U292" s="3">
        <v>56.88</v>
      </c>
      <c r="W292">
        <f>U292*(V292/100)*AB297</f>
        <v>0</v>
      </c>
      <c r="Y292">
        <f>U292*(X292/100)*AB297</f>
        <v>0</v>
      </c>
      <c r="AC292" s="14"/>
    </row>
    <row r="293" spans="1:30" x14ac:dyDescent="0.35">
      <c r="A293" s="14"/>
      <c r="C293" s="4">
        <v>48.13</v>
      </c>
      <c r="E293">
        <f>C293*(D293/100)*AB297</f>
        <v>0</v>
      </c>
      <c r="G293">
        <f>C293*(F293/100)*AB297</f>
        <v>0</v>
      </c>
      <c r="I293" s="4">
        <v>48.13</v>
      </c>
      <c r="K293">
        <f>I293*(J293/100)*AB297</f>
        <v>0</v>
      </c>
      <c r="M293">
        <f>I293*(L293/100)*AB297</f>
        <v>0</v>
      </c>
      <c r="O293" s="4">
        <v>48.13</v>
      </c>
      <c r="Q293">
        <f>O293*(P293/100)*AB297</f>
        <v>0</v>
      </c>
      <c r="S293">
        <f>O293*(R293/100)*AB297</f>
        <v>0</v>
      </c>
      <c r="U293" s="4">
        <v>48.13</v>
      </c>
      <c r="W293">
        <f>U293*(V293/100)*AB297</f>
        <v>0</v>
      </c>
      <c r="X293">
        <v>5.5</v>
      </c>
      <c r="Y293">
        <f>U293*(X293/100)*AB297</f>
        <v>66.394215697674426</v>
      </c>
      <c r="AA293" t="s">
        <v>15</v>
      </c>
      <c r="AB293">
        <f xml:space="preserve"> (E299+K299+Q299+W299)</f>
        <v>873.03320930232553</v>
      </c>
      <c r="AC293" s="14"/>
    </row>
    <row r="294" spans="1:30" x14ac:dyDescent="0.35">
      <c r="A294" s="14"/>
      <c r="C294" s="5">
        <v>39.380000000000003</v>
      </c>
      <c r="E294">
        <f>C294*(D294/100)*AB297</f>
        <v>0</v>
      </c>
      <c r="G294">
        <f>C294*(F294/100)*AB297</f>
        <v>0</v>
      </c>
      <c r="I294" s="5">
        <v>39.380000000000003</v>
      </c>
      <c r="K294">
        <f>I294*(J294/100)*AB297</f>
        <v>0</v>
      </c>
      <c r="M294">
        <f>I294*(L294/100)*AB297</f>
        <v>0</v>
      </c>
      <c r="O294" s="5">
        <v>39.380000000000003</v>
      </c>
      <c r="Q294">
        <f>O294*(P294/100)*AB297</f>
        <v>0</v>
      </c>
      <c r="S294">
        <f>O294*(R294/100)*AB297</f>
        <v>0</v>
      </c>
      <c r="U294" s="5">
        <v>39.380000000000003</v>
      </c>
      <c r="W294">
        <f>U294*(V294/100)*AB297</f>
        <v>0</v>
      </c>
      <c r="Y294">
        <f>U294*(X294/100)*AB297</f>
        <v>0</v>
      </c>
      <c r="AA294" t="s">
        <v>16</v>
      </c>
      <c r="AB294">
        <f>G299+M299+S299+Y299</f>
        <v>1457.8598668604652</v>
      </c>
      <c r="AC294" s="14"/>
    </row>
    <row r="295" spans="1:30" x14ac:dyDescent="0.35">
      <c r="A295" s="14"/>
      <c r="C295" s="6">
        <v>30.63</v>
      </c>
      <c r="E295">
        <f>C295*(D295/100)*AB297</f>
        <v>0</v>
      </c>
      <c r="G295">
        <f>C295*(F295/100)*AB297</f>
        <v>0</v>
      </c>
      <c r="I295" s="6">
        <v>30.63</v>
      </c>
      <c r="J295">
        <v>15</v>
      </c>
      <c r="K295">
        <f>I295*(J295/100)*AB297</f>
        <v>115.23647093023256</v>
      </c>
      <c r="L295">
        <v>15</v>
      </c>
      <c r="M295">
        <f>I295*(L295/100)*AB297</f>
        <v>115.23647093023256</v>
      </c>
      <c r="O295" s="6">
        <v>30.63</v>
      </c>
      <c r="Q295">
        <f>O295*(P295/100)*AB297</f>
        <v>0</v>
      </c>
      <c r="S295">
        <f>O295*(R295/100)*AB297</f>
        <v>0</v>
      </c>
      <c r="U295" s="6">
        <v>30.63</v>
      </c>
      <c r="W295">
        <f>U295*(V295/100)*AB297</f>
        <v>0</v>
      </c>
      <c r="Y295">
        <f>U295*(X295/100)*AB297</f>
        <v>0</v>
      </c>
      <c r="AA295" t="s">
        <v>17</v>
      </c>
      <c r="AB295">
        <f xml:space="preserve"> AB294-AB293</f>
        <v>584.82665755813969</v>
      </c>
      <c r="AC295" s="14"/>
    </row>
    <row r="296" spans="1:30" x14ac:dyDescent="0.35">
      <c r="A296" s="14"/>
      <c r="C296" s="7">
        <v>21.88</v>
      </c>
      <c r="E296">
        <f>C296*(D296/100)*AB297</f>
        <v>0</v>
      </c>
      <c r="F296">
        <v>25</v>
      </c>
      <c r="G296">
        <f>C296*(F296/100)*AB297</f>
        <v>137.19523255813954</v>
      </c>
      <c r="I296" s="7">
        <v>21.88</v>
      </c>
      <c r="J296">
        <v>15</v>
      </c>
      <c r="K296">
        <f>I296*(J296/100)*AB297</f>
        <v>82.317139534883708</v>
      </c>
      <c r="L296">
        <v>85</v>
      </c>
      <c r="M296">
        <f>I296*(L296/100)*AB297</f>
        <v>466.46379069767437</v>
      </c>
      <c r="O296" s="7">
        <v>21.88</v>
      </c>
      <c r="Q296">
        <f>O296*(P296/100)*AB297</f>
        <v>0</v>
      </c>
      <c r="R296">
        <v>15</v>
      </c>
      <c r="S296">
        <f>O296*(R296/100)*AB297</f>
        <v>82.317139534883708</v>
      </c>
      <c r="U296" s="7">
        <v>21.88</v>
      </c>
      <c r="W296">
        <f>U296*(V296/100)*AB297</f>
        <v>0</v>
      </c>
      <c r="X296">
        <v>5.5</v>
      </c>
      <c r="Y296">
        <f>U296*(X296/100)*AB297</f>
        <v>30.182951162790697</v>
      </c>
      <c r="AA296" t="s">
        <v>18</v>
      </c>
      <c r="AB296">
        <v>2157</v>
      </c>
      <c r="AC296" s="14"/>
    </row>
    <row r="297" spans="1:30" x14ac:dyDescent="0.35">
      <c r="A297" s="14"/>
      <c r="C297" s="8">
        <v>13.13</v>
      </c>
      <c r="D297">
        <v>45</v>
      </c>
      <c r="E297">
        <f>C297*(D297/100)*AB297</f>
        <v>148.19342441860465</v>
      </c>
      <c r="F297">
        <v>75</v>
      </c>
      <c r="G297">
        <f>C297*(F297/100)*AB297</f>
        <v>246.98904069767443</v>
      </c>
      <c r="I297" s="8">
        <v>13.13</v>
      </c>
      <c r="J297">
        <v>65</v>
      </c>
      <c r="K297">
        <f>I297*(J297/100)*AB297</f>
        <v>214.0571686046512</v>
      </c>
      <c r="L297">
        <v>5.5</v>
      </c>
      <c r="M297">
        <f>I297*(L297/100)*AB297</f>
        <v>18.112529651162792</v>
      </c>
      <c r="O297" s="8">
        <v>13.13</v>
      </c>
      <c r="P297">
        <v>55</v>
      </c>
      <c r="Q297">
        <f>O297*(P297/100)*AB297</f>
        <v>181.12529651162791</v>
      </c>
      <c r="R297">
        <v>75</v>
      </c>
      <c r="S297">
        <f>O297*(R297/100)*AB297</f>
        <v>246.98904069767443</v>
      </c>
      <c r="U297" s="8">
        <v>13.13</v>
      </c>
      <c r="W297">
        <f>U297*(V297/100)*AB297</f>
        <v>0</v>
      </c>
      <c r="X297">
        <v>5.5</v>
      </c>
      <c r="Y297">
        <f>U297*(X297/100)*AB297</f>
        <v>18.112529651162792</v>
      </c>
      <c r="AA297" t="s">
        <v>13</v>
      </c>
      <c r="AB297">
        <f>AB296/86</f>
        <v>25.081395348837209</v>
      </c>
      <c r="AC297" s="14"/>
    </row>
    <row r="298" spans="1:30" x14ac:dyDescent="0.35">
      <c r="A298" s="14"/>
      <c r="C298" s="9">
        <v>4.58</v>
      </c>
      <c r="D298">
        <v>55</v>
      </c>
      <c r="E298">
        <f>C298*(D298/100)*AB297</f>
        <v>63.180034883720928</v>
      </c>
      <c r="F298">
        <v>5.5</v>
      </c>
      <c r="G298">
        <f>C298*(F298/100)*AB297</f>
        <v>6.318003488372093</v>
      </c>
      <c r="I298" s="9">
        <v>4.58</v>
      </c>
      <c r="K298">
        <f>I298*(J298/100)*AB297</f>
        <v>0</v>
      </c>
      <c r="M298">
        <f>I298*(L298/100)*AB297</f>
        <v>0</v>
      </c>
      <c r="O298" s="9">
        <v>4.58</v>
      </c>
      <c r="P298">
        <v>45</v>
      </c>
      <c r="Q298">
        <f>O298*(P298/100)*AB297</f>
        <v>51.692755813953482</v>
      </c>
      <c r="R298">
        <v>5.5</v>
      </c>
      <c r="S298">
        <f>O298*(R298/100)*AB297</f>
        <v>6.318003488372093</v>
      </c>
      <c r="U298" s="9">
        <v>4.58</v>
      </c>
      <c r="V298">
        <v>15</v>
      </c>
      <c r="W298">
        <f>U298*(V298/100)*AB297</f>
        <v>17.230918604651162</v>
      </c>
      <c r="X298">
        <v>15</v>
      </c>
      <c r="Y298">
        <f>U298*(X298/100)*AB297</f>
        <v>17.230918604651162</v>
      </c>
      <c r="AC298" s="14"/>
    </row>
    <row r="299" spans="1:30" ht="43.5" x14ac:dyDescent="0.35">
      <c r="A299" s="14"/>
      <c r="C299" t="s">
        <v>14</v>
      </c>
      <c r="D299" s="1"/>
      <c r="E299">
        <f>SUM(E291:E298)</f>
        <v>211.37345930232559</v>
      </c>
      <c r="G299">
        <f>SUM(G291:G298)</f>
        <v>390.50227674418608</v>
      </c>
      <c r="I299" t="s">
        <v>14</v>
      </c>
      <c r="J299" s="1"/>
      <c r="K299">
        <f>SUM(K291:K298)</f>
        <v>411.61077906976743</v>
      </c>
      <c r="M299">
        <f>SUM(M291:M298)</f>
        <v>599.81279127906976</v>
      </c>
      <c r="O299" t="s">
        <v>14</v>
      </c>
      <c r="P299" s="1"/>
      <c r="Q299">
        <f>SUM(Q291:Q298)</f>
        <v>232.81805232558139</v>
      </c>
      <c r="S299">
        <f>SUM(S291:S298)</f>
        <v>335.6241837209302</v>
      </c>
      <c r="U299" t="s">
        <v>14</v>
      </c>
      <c r="V299" s="1"/>
      <c r="W299">
        <f>SUM(W291:W298)</f>
        <v>17.230918604651162</v>
      </c>
      <c r="Y299">
        <f>SUM(Y291:Y298)</f>
        <v>131.92061511627907</v>
      </c>
      <c r="AA299" s="10" t="s">
        <v>22</v>
      </c>
      <c r="AB299">
        <f xml:space="preserve"> (AB295/(AB296-AB293))*100</f>
        <v>45.548425535239886</v>
      </c>
      <c r="AC299" s="14"/>
    </row>
    <row r="300" spans="1:30" x14ac:dyDescent="0.35">
      <c r="A300" s="14"/>
      <c r="AA300" t="s">
        <v>21</v>
      </c>
      <c r="AB300">
        <f xml:space="preserve"> (AB295/AB296)*100</f>
        <v>27.112965116279074</v>
      </c>
      <c r="AC300" s="14"/>
    </row>
    <row r="301" spans="1:30" x14ac:dyDescent="0.35">
      <c r="A301" s="14"/>
      <c r="AC301" s="14"/>
    </row>
    <row r="302" spans="1:30" x14ac:dyDescent="0.35">
      <c r="A302" s="14"/>
      <c r="AC302" s="14"/>
    </row>
    <row r="303" spans="1:30" x14ac:dyDescent="0.35">
      <c r="A303" s="14"/>
      <c r="C303" t="s">
        <v>0</v>
      </c>
      <c r="D303" s="1"/>
      <c r="I303" t="s">
        <v>1</v>
      </c>
      <c r="O303" t="s">
        <v>2</v>
      </c>
      <c r="U303" t="s">
        <v>3</v>
      </c>
      <c r="AC303" s="14"/>
    </row>
    <row r="304" spans="1:30" x14ac:dyDescent="0.35">
      <c r="A304" s="14" t="s">
        <v>4</v>
      </c>
      <c r="B304" t="s">
        <v>5</v>
      </c>
      <c r="C304" t="s">
        <v>6</v>
      </c>
      <c r="D304" t="s">
        <v>7</v>
      </c>
      <c r="E304" t="s">
        <v>8</v>
      </c>
      <c r="F304" t="s">
        <v>9</v>
      </c>
      <c r="G304" t="s">
        <v>10</v>
      </c>
      <c r="I304" t="s">
        <v>6</v>
      </c>
      <c r="J304" t="s">
        <v>7</v>
      </c>
      <c r="K304" t="s">
        <v>8</v>
      </c>
      <c r="L304" t="s">
        <v>9</v>
      </c>
      <c r="M304" t="s">
        <v>10</v>
      </c>
      <c r="O304" t="s">
        <v>6</v>
      </c>
      <c r="P304" t="s">
        <v>7</v>
      </c>
      <c r="Q304" t="s">
        <v>8</v>
      </c>
      <c r="R304" t="s">
        <v>9</v>
      </c>
      <c r="S304" t="s">
        <v>10</v>
      </c>
      <c r="U304" t="s">
        <v>6</v>
      </c>
      <c r="V304" t="s">
        <v>7</v>
      </c>
      <c r="W304" t="s">
        <v>8</v>
      </c>
      <c r="X304" t="s">
        <v>9</v>
      </c>
      <c r="Y304" t="s">
        <v>10</v>
      </c>
      <c r="AC304" s="14" t="s">
        <v>4</v>
      </c>
      <c r="AD304" t="s">
        <v>5</v>
      </c>
    </row>
    <row r="305" spans="1:30" x14ac:dyDescent="0.35">
      <c r="A305" s="14" t="s">
        <v>43</v>
      </c>
      <c r="B305" t="s">
        <v>46</v>
      </c>
      <c r="C305" s="2">
        <v>65.63</v>
      </c>
      <c r="E305">
        <f>C305*(D305/100)*AB311</f>
        <v>0</v>
      </c>
      <c r="G305">
        <f>C305*(F305/100)*AB311</f>
        <v>0</v>
      </c>
      <c r="I305" s="2">
        <v>65.63</v>
      </c>
      <c r="K305">
        <f>I305*(J305/100)*AB311</f>
        <v>0</v>
      </c>
      <c r="M305">
        <f>I305*(L305/100)*AB311</f>
        <v>0</v>
      </c>
      <c r="O305" s="2">
        <v>65.63</v>
      </c>
      <c r="Q305">
        <f>O305*(P305/100)*AB311</f>
        <v>0</v>
      </c>
      <c r="S305">
        <f>O305*(R305/100)*AB311</f>
        <v>0</v>
      </c>
      <c r="U305" s="2">
        <v>65.63</v>
      </c>
      <c r="W305">
        <f>U305*(V305/100)*AB311</f>
        <v>0</v>
      </c>
      <c r="Y305">
        <f>U305*(X305/100)*AB311</f>
        <v>0</v>
      </c>
      <c r="AC305" s="14" t="s">
        <v>43</v>
      </c>
      <c r="AD305" t="s">
        <v>46</v>
      </c>
    </row>
    <row r="306" spans="1:30" x14ac:dyDescent="0.35">
      <c r="A306" s="14"/>
      <c r="C306" s="3">
        <v>56.88</v>
      </c>
      <c r="E306">
        <f>C306*(D306/100)*AB311</f>
        <v>0</v>
      </c>
      <c r="G306">
        <f>C306*(F306/100)*AB311</f>
        <v>0</v>
      </c>
      <c r="I306" s="3">
        <v>56.88</v>
      </c>
      <c r="K306">
        <f>I306*(J306/100)*AB311</f>
        <v>0</v>
      </c>
      <c r="M306">
        <f>I306*(L306/100)*AB311</f>
        <v>0</v>
      </c>
      <c r="O306" s="3">
        <v>56.88</v>
      </c>
      <c r="Q306">
        <f>O306*(P306/100)*AB311</f>
        <v>0</v>
      </c>
      <c r="S306">
        <f>O306*(R306/100)*AB311</f>
        <v>0</v>
      </c>
      <c r="U306" s="3">
        <v>56.88</v>
      </c>
      <c r="W306">
        <f>U306*(V306/100)*AB311</f>
        <v>0</v>
      </c>
      <c r="Y306">
        <f>U306*(X306/100)*AB311</f>
        <v>0</v>
      </c>
      <c r="AC306" s="14"/>
    </row>
    <row r="307" spans="1:30" x14ac:dyDescent="0.35">
      <c r="A307" s="14"/>
      <c r="C307" s="4">
        <v>48.13</v>
      </c>
      <c r="E307">
        <f>C307*(D307/100)*AB311</f>
        <v>0</v>
      </c>
      <c r="G307">
        <f>C307*(F307/100)*AB311</f>
        <v>0</v>
      </c>
      <c r="I307" s="4">
        <v>48.13</v>
      </c>
      <c r="K307">
        <f>I307*(J307/100)*AB311</f>
        <v>0</v>
      </c>
      <c r="M307">
        <f>I307*(L307/100)*AB311</f>
        <v>0</v>
      </c>
      <c r="O307" s="4">
        <v>48.13</v>
      </c>
      <c r="Q307">
        <f>O307*(P307/100)*AB311</f>
        <v>0</v>
      </c>
      <c r="S307">
        <f>O307*(R307/100)*AB311</f>
        <v>0</v>
      </c>
      <c r="U307" s="4">
        <v>48.13</v>
      </c>
      <c r="W307">
        <f>U307*(V307/100)*AB311</f>
        <v>0</v>
      </c>
      <c r="Y307">
        <f>U307*(X307/100)*AB311</f>
        <v>0</v>
      </c>
      <c r="AA307" t="s">
        <v>15</v>
      </c>
      <c r="AB307">
        <f xml:space="preserve"> (E313+K313+Q313+W313)</f>
        <v>2041.594018604651</v>
      </c>
      <c r="AC307" s="14"/>
    </row>
    <row r="308" spans="1:30" x14ac:dyDescent="0.35">
      <c r="A308" s="14"/>
      <c r="C308" s="5">
        <v>39.380000000000003</v>
      </c>
      <c r="E308">
        <f>C308*(D308/100)*AB311</f>
        <v>0</v>
      </c>
      <c r="G308">
        <f>C308*(F308/100)*AB311</f>
        <v>0</v>
      </c>
      <c r="I308" s="5">
        <v>39.380000000000003</v>
      </c>
      <c r="J308">
        <v>5.5</v>
      </c>
      <c r="K308">
        <f>I308*(J308/100)*AB311</f>
        <v>149.49746976744186</v>
      </c>
      <c r="M308">
        <f>I308*(L308/100)*AB311</f>
        <v>0</v>
      </c>
      <c r="O308" s="5">
        <v>39.380000000000003</v>
      </c>
      <c r="Q308">
        <f>O308*(P308/100)*AB311</f>
        <v>0</v>
      </c>
      <c r="S308">
        <f>O308*(R308/100)*AB311</f>
        <v>0</v>
      </c>
      <c r="U308" s="5">
        <v>39.380000000000003</v>
      </c>
      <c r="W308">
        <f>U308*(V308/100)*AB311</f>
        <v>0</v>
      </c>
      <c r="Y308">
        <f>U308*(X308/100)*AB311</f>
        <v>0</v>
      </c>
      <c r="AA308" t="s">
        <v>16</v>
      </c>
      <c r="AB308">
        <f>G313+M313+S313+Y313</f>
        <v>4055.7374883720922</v>
      </c>
      <c r="AC308" s="14"/>
    </row>
    <row r="309" spans="1:30" x14ac:dyDescent="0.35">
      <c r="A309" s="14"/>
      <c r="C309" s="6">
        <v>30.63</v>
      </c>
      <c r="E309">
        <f>C309*(D309/100)*AB311</f>
        <v>0</v>
      </c>
      <c r="G309">
        <f>C309*(F309/100)*AB311</f>
        <v>0</v>
      </c>
      <c r="I309" s="6">
        <v>30.63</v>
      </c>
      <c r="J309">
        <v>15</v>
      </c>
      <c r="K309">
        <f>I309*(J309/100)*AB311</f>
        <v>317.1273488372093</v>
      </c>
      <c r="L309">
        <v>85</v>
      </c>
      <c r="M309">
        <f>I309*(L309/100)*AB311</f>
        <v>1797.0549767441858</v>
      </c>
      <c r="O309" s="6">
        <v>30.63</v>
      </c>
      <c r="Q309">
        <f>O309*(P309/100)*AB311</f>
        <v>0</v>
      </c>
      <c r="S309">
        <f>O309*(R309/100)*AB311</f>
        <v>0</v>
      </c>
      <c r="U309" s="6">
        <v>30.63</v>
      </c>
      <c r="W309">
        <f>U309*(V309/100)*AB311</f>
        <v>0</v>
      </c>
      <c r="Y309">
        <f>U309*(X309/100)*AB311</f>
        <v>0</v>
      </c>
      <c r="AA309" t="s">
        <v>17</v>
      </c>
      <c r="AB309">
        <f xml:space="preserve"> AB308-AB307</f>
        <v>2014.1434697674413</v>
      </c>
      <c r="AC309" s="14"/>
    </row>
    <row r="310" spans="1:30" x14ac:dyDescent="0.35">
      <c r="A310" s="14"/>
      <c r="C310" s="7">
        <v>21.88</v>
      </c>
      <c r="E310">
        <f>C310*(D310/100)*AB311</f>
        <v>0</v>
      </c>
      <c r="F310">
        <v>5.5</v>
      </c>
      <c r="G310">
        <f>C310*(F310/100)*AB311</f>
        <v>83.062586046511626</v>
      </c>
      <c r="I310" s="7">
        <v>21.88</v>
      </c>
      <c r="J310">
        <v>25</v>
      </c>
      <c r="K310">
        <f>I310*(J310/100)*AB311</f>
        <v>377.55720930232553</v>
      </c>
      <c r="L310">
        <v>15</v>
      </c>
      <c r="M310">
        <f>I310*(L310/100)*AB311</f>
        <v>226.53432558139531</v>
      </c>
      <c r="O310" s="7">
        <v>21.88</v>
      </c>
      <c r="Q310">
        <f>O310*(P310/100)*AB311</f>
        <v>0</v>
      </c>
      <c r="R310">
        <v>15</v>
      </c>
      <c r="S310">
        <f>O310*(R310/100)*AB311</f>
        <v>226.53432558139531</v>
      </c>
      <c r="U310" s="7">
        <v>21.88</v>
      </c>
      <c r="W310">
        <f>U310*(V310/100)*AB311</f>
        <v>0</v>
      </c>
      <c r="Y310">
        <f>U310*(X310/100)*AB311</f>
        <v>0</v>
      </c>
      <c r="AA310" t="s">
        <v>18</v>
      </c>
      <c r="AB310">
        <v>5936</v>
      </c>
      <c r="AC310" s="14"/>
    </row>
    <row r="311" spans="1:30" x14ac:dyDescent="0.35">
      <c r="A311" s="14"/>
      <c r="C311" s="8">
        <v>13.13</v>
      </c>
      <c r="D311">
        <v>5.5</v>
      </c>
      <c r="E311">
        <f>C311*(D311/100)*AB311</f>
        <v>49.845144186046511</v>
      </c>
      <c r="F311">
        <v>85</v>
      </c>
      <c r="G311">
        <f>C311*(F311/100)*AB311</f>
        <v>770.33404651162789</v>
      </c>
      <c r="I311" s="8">
        <v>13.13</v>
      </c>
      <c r="J311">
        <v>45</v>
      </c>
      <c r="K311">
        <f>I311*(J311/100)*AB311</f>
        <v>407.82390697674418</v>
      </c>
      <c r="L311">
        <v>5.5</v>
      </c>
      <c r="M311">
        <f>I311*(L311/100)*AB311</f>
        <v>49.845144186046511</v>
      </c>
      <c r="O311" s="8">
        <v>13.13</v>
      </c>
      <c r="P311">
        <v>15</v>
      </c>
      <c r="Q311">
        <f>O311*(P311/100)*AB311</f>
        <v>135.94130232558138</v>
      </c>
      <c r="R311">
        <v>85</v>
      </c>
      <c r="S311">
        <f>O311*(R311/100)*AB311</f>
        <v>770.33404651162789</v>
      </c>
      <c r="U311" s="8">
        <v>13.13</v>
      </c>
      <c r="W311">
        <f>U311*(V311/100)*AB311</f>
        <v>0</v>
      </c>
      <c r="X311">
        <v>5.5</v>
      </c>
      <c r="Y311">
        <f>U311*(X311/100)*AB311</f>
        <v>49.845144186046511</v>
      </c>
      <c r="AA311" t="s">
        <v>13</v>
      </c>
      <c r="AB311">
        <f>AB310/86</f>
        <v>69.023255813953483</v>
      </c>
      <c r="AC311" s="14"/>
    </row>
    <row r="312" spans="1:30" x14ac:dyDescent="0.35">
      <c r="A312" s="14"/>
      <c r="C312" s="9">
        <v>4.58</v>
      </c>
      <c r="D312">
        <v>95</v>
      </c>
      <c r="E312">
        <f>C312*(D312/100)*AB311</f>
        <v>300.32018604651159</v>
      </c>
      <c r="F312">
        <v>5.5</v>
      </c>
      <c r="G312">
        <f>C312*(F312/100)*AB311</f>
        <v>17.386958139534883</v>
      </c>
      <c r="I312" s="9">
        <v>4.58</v>
      </c>
      <c r="J312">
        <v>5.5</v>
      </c>
      <c r="K312">
        <f>I312*(J312/100)*AB311</f>
        <v>17.386958139534883</v>
      </c>
      <c r="M312">
        <f>I312*(L312/100)*AB311</f>
        <v>0</v>
      </c>
      <c r="O312" s="9">
        <v>4.58</v>
      </c>
      <c r="P312">
        <v>85</v>
      </c>
      <c r="Q312">
        <f>O312*(P312/100)*AB311</f>
        <v>268.70753488372088</v>
      </c>
      <c r="R312">
        <v>5.5</v>
      </c>
      <c r="S312">
        <f>O312*(R312/100)*AB311</f>
        <v>17.386958139534883</v>
      </c>
      <c r="U312" s="9">
        <v>4.58</v>
      </c>
      <c r="V312">
        <v>5.5</v>
      </c>
      <c r="W312">
        <f>U312*(V312/100)*AB311</f>
        <v>17.386958139534883</v>
      </c>
      <c r="X312">
        <v>15</v>
      </c>
      <c r="Y312">
        <f>U312*(X312/100)*AB311</f>
        <v>47.41897674418604</v>
      </c>
      <c r="AC312" s="14"/>
    </row>
    <row r="313" spans="1:30" ht="43.5" x14ac:dyDescent="0.35">
      <c r="A313" s="14"/>
      <c r="C313" t="s">
        <v>14</v>
      </c>
      <c r="D313" s="1"/>
      <c r="E313">
        <f>SUM(E305:E312)</f>
        <v>350.16533023255812</v>
      </c>
      <c r="G313">
        <f>SUM(G305:G312)</f>
        <v>870.78359069767441</v>
      </c>
      <c r="I313" t="s">
        <v>14</v>
      </c>
      <c r="J313" s="1"/>
      <c r="K313">
        <f>SUM(K305:K312)</f>
        <v>1269.3928930232557</v>
      </c>
      <c r="M313">
        <f>SUM(M305:M312)</f>
        <v>2073.4344465116274</v>
      </c>
      <c r="O313" t="s">
        <v>14</v>
      </c>
      <c r="P313" s="1"/>
      <c r="Q313">
        <f>SUM(Q305:Q312)</f>
        <v>404.64883720930226</v>
      </c>
      <c r="S313">
        <f>SUM(S305:S312)</f>
        <v>1014.2553302325581</v>
      </c>
      <c r="U313" t="s">
        <v>14</v>
      </c>
      <c r="V313" s="1"/>
      <c r="W313">
        <f>SUM(W305:W312)</f>
        <v>17.386958139534883</v>
      </c>
      <c r="Y313">
        <f>SUM(Y305:Y312)</f>
        <v>97.264120930232551</v>
      </c>
      <c r="AA313" s="10" t="s">
        <v>22</v>
      </c>
      <c r="AB313">
        <f xml:space="preserve"> (AB309/(AB310-AB307))*100</f>
        <v>51.718888050952053</v>
      </c>
      <c r="AC313" s="14"/>
    </row>
    <row r="314" spans="1:30" x14ac:dyDescent="0.35">
      <c r="A314" s="14"/>
      <c r="AA314" t="s">
        <v>21</v>
      </c>
      <c r="AB314">
        <f xml:space="preserve"> (AB309/AB310)*100</f>
        <v>33.930988372093012</v>
      </c>
      <c r="AC314" s="14"/>
    </row>
    <row r="315" spans="1:30" x14ac:dyDescent="0.35">
      <c r="A315" s="14"/>
      <c r="AC315" s="14"/>
    </row>
    <row r="316" spans="1:30" x14ac:dyDescent="0.35">
      <c r="A316" s="14"/>
      <c r="AC316" s="14"/>
    </row>
    <row r="317" spans="1:30" x14ac:dyDescent="0.35">
      <c r="A317" s="14"/>
      <c r="C317" t="s">
        <v>0</v>
      </c>
      <c r="D317" s="1"/>
      <c r="I317" t="s">
        <v>1</v>
      </c>
      <c r="O317" t="s">
        <v>2</v>
      </c>
      <c r="U317" t="s">
        <v>3</v>
      </c>
      <c r="AC317" s="14"/>
    </row>
    <row r="318" spans="1:30" x14ac:dyDescent="0.35">
      <c r="A318" s="14" t="s">
        <v>4</v>
      </c>
      <c r="B318" t="s">
        <v>5</v>
      </c>
      <c r="C318" t="s">
        <v>6</v>
      </c>
      <c r="D318" t="s">
        <v>7</v>
      </c>
      <c r="E318" t="s">
        <v>8</v>
      </c>
      <c r="F318" t="s">
        <v>9</v>
      </c>
      <c r="G318" t="s">
        <v>10</v>
      </c>
      <c r="I318" t="s">
        <v>6</v>
      </c>
      <c r="J318" t="s">
        <v>7</v>
      </c>
      <c r="K318" t="s">
        <v>8</v>
      </c>
      <c r="L318" t="s">
        <v>9</v>
      </c>
      <c r="M318" t="s">
        <v>10</v>
      </c>
      <c r="O318" t="s">
        <v>6</v>
      </c>
      <c r="P318" t="s">
        <v>7</v>
      </c>
      <c r="Q318" t="s">
        <v>8</v>
      </c>
      <c r="R318" t="s">
        <v>9</v>
      </c>
      <c r="S318" t="s">
        <v>10</v>
      </c>
      <c r="U318" t="s">
        <v>6</v>
      </c>
      <c r="V318" t="s">
        <v>7</v>
      </c>
      <c r="W318" t="s">
        <v>8</v>
      </c>
      <c r="X318" t="s">
        <v>9</v>
      </c>
      <c r="Y318" t="s">
        <v>10</v>
      </c>
      <c r="AC318" s="14" t="s">
        <v>4</v>
      </c>
      <c r="AD318" t="s">
        <v>5</v>
      </c>
    </row>
    <row r="319" spans="1:30" x14ac:dyDescent="0.35">
      <c r="A319" s="14" t="s">
        <v>43</v>
      </c>
      <c r="B319" t="s">
        <v>47</v>
      </c>
      <c r="C319" s="2">
        <v>65.63</v>
      </c>
      <c r="E319">
        <f>C319*(D319/100)*AB325</f>
        <v>0</v>
      </c>
      <c r="G319">
        <f>C319*(F319/100)*AB325</f>
        <v>0</v>
      </c>
      <c r="I319" s="2">
        <v>65.63</v>
      </c>
      <c r="K319">
        <f>I319*(J319/100)*AB325</f>
        <v>0</v>
      </c>
      <c r="M319">
        <f>I319*(L319/100)*AB325</f>
        <v>0</v>
      </c>
      <c r="O319" s="2">
        <v>65.63</v>
      </c>
      <c r="Q319">
        <f>O319*(P319/100)*AB325</f>
        <v>0</v>
      </c>
      <c r="S319">
        <f>O319*(R319/100)*AB325</f>
        <v>0</v>
      </c>
      <c r="U319" s="2">
        <v>65.63</v>
      </c>
      <c r="W319">
        <f>U319*(V319/100)*AB325</f>
        <v>0</v>
      </c>
      <c r="Y319">
        <f>U319*(X319/100)*AB325</f>
        <v>0</v>
      </c>
      <c r="AC319" s="14" t="s">
        <v>43</v>
      </c>
      <c r="AD319" t="s">
        <v>47</v>
      </c>
    </row>
    <row r="320" spans="1:30" x14ac:dyDescent="0.35">
      <c r="A320" s="14"/>
      <c r="C320" s="3">
        <v>56.88</v>
      </c>
      <c r="E320">
        <f>C320*(D320/100)*AB325</f>
        <v>0</v>
      </c>
      <c r="G320">
        <f>C320*(F320/100)*AB325</f>
        <v>0</v>
      </c>
      <c r="I320" s="3">
        <v>56.88</v>
      </c>
      <c r="K320">
        <f>I320*(J320/100)*AB325</f>
        <v>0</v>
      </c>
      <c r="M320">
        <f>I320*(L320/100)*AB325</f>
        <v>0</v>
      </c>
      <c r="O320" s="3">
        <v>56.88</v>
      </c>
      <c r="Q320">
        <f>O320*(P320/100)*AB325</f>
        <v>0</v>
      </c>
      <c r="S320">
        <f>O320*(R320/100)*AB325</f>
        <v>0</v>
      </c>
      <c r="U320" s="3">
        <v>56.88</v>
      </c>
      <c r="W320">
        <f>U320*(V320/100)*AB325</f>
        <v>0</v>
      </c>
      <c r="Y320">
        <f>U320*(X320/100)*AB325</f>
        <v>0</v>
      </c>
      <c r="AC320" s="14"/>
    </row>
    <row r="321" spans="1:30" x14ac:dyDescent="0.35">
      <c r="A321" s="14"/>
      <c r="C321" s="4">
        <v>48.13</v>
      </c>
      <c r="E321">
        <f>C321*(D321/100)*AB325</f>
        <v>0</v>
      </c>
      <c r="G321">
        <f>C321*(F321/100)*AB325</f>
        <v>0</v>
      </c>
      <c r="I321" s="4">
        <v>48.13</v>
      </c>
      <c r="K321">
        <f>I321*(J321/100)*AB325</f>
        <v>0</v>
      </c>
      <c r="M321">
        <f>I321*(L321/100)*AB325</f>
        <v>0</v>
      </c>
      <c r="O321" s="4">
        <v>48.13</v>
      </c>
      <c r="Q321">
        <f>O321*(P321/100)*AB325</f>
        <v>0</v>
      </c>
      <c r="S321">
        <f>O321*(R321/100)*AB325</f>
        <v>0</v>
      </c>
      <c r="U321" s="4">
        <v>48.13</v>
      </c>
      <c r="W321">
        <f>U321*(V321/100)*AB325</f>
        <v>0</v>
      </c>
      <c r="Y321">
        <f>U321*(X321/100)*AB325</f>
        <v>0</v>
      </c>
      <c r="AA321" t="s">
        <v>15</v>
      </c>
      <c r="AB321">
        <f xml:space="preserve"> (E327+K327+Q327+W327)</f>
        <v>902.04580988372084</v>
      </c>
      <c r="AC321" s="14"/>
    </row>
    <row r="322" spans="1:30" x14ac:dyDescent="0.35">
      <c r="A322" s="14"/>
      <c r="C322" s="5">
        <v>39.380000000000003</v>
      </c>
      <c r="E322">
        <f>C322*(D322/100)*AB325</f>
        <v>0</v>
      </c>
      <c r="G322">
        <f>C322*(F322/100)*AB325</f>
        <v>0</v>
      </c>
      <c r="I322" s="5">
        <v>39.380000000000003</v>
      </c>
      <c r="J322">
        <v>5.5</v>
      </c>
      <c r="K322">
        <f>I322*(J322/100)*AB325</f>
        <v>59.612619767441863</v>
      </c>
      <c r="M322">
        <f>I322*(L322/100)*AB325</f>
        <v>0</v>
      </c>
      <c r="O322" s="5">
        <v>39.380000000000003</v>
      </c>
      <c r="Q322">
        <f>O322*(P322/100)*AB325</f>
        <v>0</v>
      </c>
      <c r="S322">
        <f>O322*(R322/100)*AB325</f>
        <v>0</v>
      </c>
      <c r="U322" s="5">
        <v>39.380000000000003</v>
      </c>
      <c r="W322">
        <f>U322*(V322/100)*AB325</f>
        <v>0</v>
      </c>
      <c r="Y322">
        <f>U322*(X322/100)*AB325</f>
        <v>0</v>
      </c>
      <c r="AA322" t="s">
        <v>16</v>
      </c>
      <c r="AB322">
        <f>G327+M327+S327+Y327</f>
        <v>1635.8722325581396</v>
      </c>
      <c r="AC322" s="14"/>
    </row>
    <row r="323" spans="1:30" x14ac:dyDescent="0.35">
      <c r="A323" s="14"/>
      <c r="C323" s="6">
        <v>30.63</v>
      </c>
      <c r="E323">
        <f>C323*(D323/100)*AB325</f>
        <v>0</v>
      </c>
      <c r="G323">
        <f>C323*(F323/100)*AB325</f>
        <v>0</v>
      </c>
      <c r="I323" s="6">
        <v>30.63</v>
      </c>
      <c r="J323">
        <v>5.5</v>
      </c>
      <c r="K323">
        <f>I323*(J323/100)*AB325</f>
        <v>46.367052906976738</v>
      </c>
      <c r="L323">
        <v>45</v>
      </c>
      <c r="M323">
        <f>I323*(L323/100)*AB325</f>
        <v>379.36679651162791</v>
      </c>
      <c r="O323" s="6">
        <v>30.63</v>
      </c>
      <c r="Q323">
        <f>O323*(P323/100)*AB325</f>
        <v>0</v>
      </c>
      <c r="S323">
        <f>O323*(R323/100)*AB325</f>
        <v>0</v>
      </c>
      <c r="U323" s="6">
        <v>30.63</v>
      </c>
      <c r="W323">
        <f>U323*(V323/100)*AB325</f>
        <v>0</v>
      </c>
      <c r="Y323">
        <f>U323*(X323/100)*AB325</f>
        <v>0</v>
      </c>
      <c r="AA323" t="s">
        <v>17</v>
      </c>
      <c r="AB323">
        <f xml:space="preserve"> AB322-AB321</f>
        <v>733.82642267441872</v>
      </c>
      <c r="AC323" s="14"/>
    </row>
    <row r="324" spans="1:30" x14ac:dyDescent="0.35">
      <c r="A324" s="14"/>
      <c r="C324" s="7">
        <v>21.88</v>
      </c>
      <c r="E324">
        <f>C324*(D324/100)*AB325</f>
        <v>0</v>
      </c>
      <c r="F324">
        <v>35</v>
      </c>
      <c r="G324">
        <f>C324*(F324/100)*AB325</f>
        <v>210.7730930232558</v>
      </c>
      <c r="I324" s="7">
        <v>21.88</v>
      </c>
      <c r="J324">
        <v>15</v>
      </c>
      <c r="K324">
        <f>I324*(J324/100)*AB325</f>
        <v>90.331325581395333</v>
      </c>
      <c r="L324">
        <v>55</v>
      </c>
      <c r="M324">
        <f>I324*(L324/100)*AB325</f>
        <v>331.21486046511626</v>
      </c>
      <c r="O324" s="7">
        <v>21.88</v>
      </c>
      <c r="Q324">
        <f>O324*(P324/100)*AB325</f>
        <v>0</v>
      </c>
      <c r="R324">
        <v>15</v>
      </c>
      <c r="S324">
        <f>O324*(R324/100)*AB325</f>
        <v>90.331325581395333</v>
      </c>
      <c r="U324" s="7">
        <v>21.88</v>
      </c>
      <c r="W324">
        <f>U324*(V324/100)*AB325</f>
        <v>0</v>
      </c>
      <c r="X324">
        <v>5.5</v>
      </c>
      <c r="Y324">
        <f>U324*(X324/100)*AB325</f>
        <v>33.121486046511627</v>
      </c>
      <c r="AA324" t="s">
        <v>18</v>
      </c>
      <c r="AB324">
        <v>2367</v>
      </c>
      <c r="AC324" s="14"/>
    </row>
    <row r="325" spans="1:30" x14ac:dyDescent="0.35">
      <c r="A325" s="14"/>
      <c r="C325" s="8">
        <v>13.13</v>
      </c>
      <c r="D325">
        <v>45</v>
      </c>
      <c r="E325">
        <f>C325*(D325/100)*AB325</f>
        <v>162.62115697674417</v>
      </c>
      <c r="F325">
        <v>65</v>
      </c>
      <c r="G325">
        <f>C325*(F325/100)*AB325</f>
        <v>234.89722674418607</v>
      </c>
      <c r="I325" s="8">
        <v>13.13</v>
      </c>
      <c r="J325">
        <v>65</v>
      </c>
      <c r="K325">
        <f>I325*(J325/100)*AB325</f>
        <v>234.89722674418607</v>
      </c>
      <c r="L325">
        <v>5.5</v>
      </c>
      <c r="M325">
        <f>I325*(L325/100)*AB325</f>
        <v>19.875919186046513</v>
      </c>
      <c r="O325" s="8">
        <v>13.13</v>
      </c>
      <c r="P325">
        <v>45</v>
      </c>
      <c r="Q325">
        <f>O325*(P325/100)*AB325</f>
        <v>162.62115697674417</v>
      </c>
      <c r="R325">
        <v>75</v>
      </c>
      <c r="S325">
        <f>O325*(R325/100)*AB325</f>
        <v>271.03526162790695</v>
      </c>
      <c r="U325" s="8">
        <v>13.13</v>
      </c>
      <c r="W325">
        <f>U325*(V325/100)*AB325</f>
        <v>0</v>
      </c>
      <c r="X325">
        <v>5.5</v>
      </c>
      <c r="Y325">
        <f>U325*(X325/100)*AB325</f>
        <v>19.875919186046513</v>
      </c>
      <c r="AA325" t="s">
        <v>13</v>
      </c>
      <c r="AB325">
        <f>AB324/86</f>
        <v>27.523255813953487</v>
      </c>
      <c r="AC325" s="14"/>
    </row>
    <row r="326" spans="1:30" x14ac:dyDescent="0.35">
      <c r="A326" s="14"/>
      <c r="C326" s="9">
        <v>4.58</v>
      </c>
      <c r="D326">
        <v>55</v>
      </c>
      <c r="E326">
        <f>C326*(D326/100)*AB325</f>
        <v>69.331081395348832</v>
      </c>
      <c r="F326">
        <v>5.5</v>
      </c>
      <c r="G326">
        <f>C326*(F326/100)*AB325</f>
        <v>6.9331081395348839</v>
      </c>
      <c r="I326" s="9">
        <v>4.58</v>
      </c>
      <c r="K326">
        <f>I326*(J326/100)*AB325</f>
        <v>0</v>
      </c>
      <c r="M326">
        <f>I326*(L326/100)*AB325</f>
        <v>0</v>
      </c>
      <c r="O326" s="9">
        <v>4.58</v>
      </c>
      <c r="P326">
        <v>55</v>
      </c>
      <c r="Q326">
        <f>O326*(P326/100)*AB325</f>
        <v>69.331081395348832</v>
      </c>
      <c r="R326">
        <v>5.5</v>
      </c>
      <c r="S326">
        <f>O326*(R326/100)*AB325</f>
        <v>6.9331081395348839</v>
      </c>
      <c r="U326" s="9">
        <v>4.58</v>
      </c>
      <c r="V326">
        <v>5.5</v>
      </c>
      <c r="W326">
        <f>U326*(V326/100)*AB325</f>
        <v>6.9331081395348839</v>
      </c>
      <c r="X326">
        <v>25</v>
      </c>
      <c r="Y326">
        <f>U326*(X326/100)*AB325</f>
        <v>31.514127906976743</v>
      </c>
      <c r="AC326" s="14"/>
    </row>
    <row r="327" spans="1:30" ht="43.5" x14ac:dyDescent="0.35">
      <c r="A327" s="14"/>
      <c r="C327" t="s">
        <v>14</v>
      </c>
      <c r="D327" s="1"/>
      <c r="E327">
        <f>SUM(E319:E326)</f>
        <v>231.95223837209301</v>
      </c>
      <c r="G327">
        <f>SUM(G319:G326)</f>
        <v>452.60342790697678</v>
      </c>
      <c r="I327" t="s">
        <v>14</v>
      </c>
      <c r="J327" s="1"/>
      <c r="K327">
        <f>SUM(K319:K326)</f>
        <v>431.20822499999997</v>
      </c>
      <c r="M327">
        <f>SUM(M319:M326)</f>
        <v>730.4575761627907</v>
      </c>
      <c r="O327" t="s">
        <v>14</v>
      </c>
      <c r="P327" s="1"/>
      <c r="Q327">
        <f>SUM(Q319:Q326)</f>
        <v>231.95223837209301</v>
      </c>
      <c r="S327">
        <f>SUM(S319:S326)</f>
        <v>368.29969534883719</v>
      </c>
      <c r="U327" t="s">
        <v>14</v>
      </c>
      <c r="V327" s="1"/>
      <c r="W327">
        <f>SUM(W319:W326)</f>
        <v>6.9331081395348839</v>
      </c>
      <c r="Y327">
        <f>SUM(Y319:Y326)</f>
        <v>84.511533139534876</v>
      </c>
      <c r="AA327" s="10" t="s">
        <v>22</v>
      </c>
      <c r="AB327">
        <f xml:space="preserve"> (AB323/(AB324-AB321))*100</f>
        <v>50.092107154297572</v>
      </c>
      <c r="AC327" s="14"/>
    </row>
    <row r="328" spans="1:30" x14ac:dyDescent="0.35">
      <c r="A328" s="14"/>
      <c r="AA328" t="s">
        <v>21</v>
      </c>
      <c r="AB328">
        <f xml:space="preserve"> (AB323/AB324)*100</f>
        <v>31.002383720930236</v>
      </c>
      <c r="AC328" s="14"/>
    </row>
    <row r="329" spans="1:30" x14ac:dyDescent="0.35">
      <c r="A329" s="14"/>
      <c r="AC329" s="14"/>
    </row>
    <row r="330" spans="1:30" x14ac:dyDescent="0.35">
      <c r="A330" s="14"/>
      <c r="AC330" s="14"/>
    </row>
    <row r="331" spans="1:30" x14ac:dyDescent="0.35">
      <c r="A331" s="14"/>
      <c r="C331" t="s">
        <v>0</v>
      </c>
      <c r="D331" s="1"/>
      <c r="I331" t="s">
        <v>1</v>
      </c>
      <c r="O331" t="s">
        <v>2</v>
      </c>
      <c r="U331" t="s">
        <v>3</v>
      </c>
      <c r="AC331" s="14"/>
    </row>
    <row r="332" spans="1:30" x14ac:dyDescent="0.35">
      <c r="A332" s="14" t="s">
        <v>4</v>
      </c>
      <c r="B332" t="s">
        <v>5</v>
      </c>
      <c r="C332" t="s">
        <v>6</v>
      </c>
      <c r="D332" t="s">
        <v>7</v>
      </c>
      <c r="E332" t="s">
        <v>8</v>
      </c>
      <c r="F332" t="s">
        <v>9</v>
      </c>
      <c r="G332" t="s">
        <v>10</v>
      </c>
      <c r="I332" t="s">
        <v>6</v>
      </c>
      <c r="J332" t="s">
        <v>7</v>
      </c>
      <c r="K332" t="s">
        <v>8</v>
      </c>
      <c r="L332" t="s">
        <v>9</v>
      </c>
      <c r="M332" t="s">
        <v>10</v>
      </c>
      <c r="O332" t="s">
        <v>6</v>
      </c>
      <c r="P332" t="s">
        <v>7</v>
      </c>
      <c r="Q332" t="s">
        <v>8</v>
      </c>
      <c r="R332" t="s">
        <v>9</v>
      </c>
      <c r="S332" t="s">
        <v>10</v>
      </c>
      <c r="U332" t="s">
        <v>6</v>
      </c>
      <c r="V332" t="s">
        <v>7</v>
      </c>
      <c r="W332" t="s">
        <v>8</v>
      </c>
      <c r="X332" t="s">
        <v>9</v>
      </c>
      <c r="Y332" t="s">
        <v>10</v>
      </c>
      <c r="AC332" s="14" t="s">
        <v>4</v>
      </c>
      <c r="AD332" t="s">
        <v>5</v>
      </c>
    </row>
    <row r="333" spans="1:30" x14ac:dyDescent="0.35">
      <c r="A333" s="14" t="s">
        <v>43</v>
      </c>
      <c r="B333" t="s">
        <v>48</v>
      </c>
      <c r="C333" s="2">
        <v>65.63</v>
      </c>
      <c r="E333">
        <f>C333*(D333/100)*AB339</f>
        <v>0</v>
      </c>
      <c r="G333">
        <f>C333*(F333/100)*AB339</f>
        <v>0</v>
      </c>
      <c r="I333" s="2">
        <v>65.63</v>
      </c>
      <c r="K333">
        <f>I333*(J333/100)*AB339</f>
        <v>0</v>
      </c>
      <c r="M333">
        <f>I333*(L333/100)*AB339</f>
        <v>0</v>
      </c>
      <c r="O333" s="2">
        <v>65.63</v>
      </c>
      <c r="Q333">
        <f>O333*(P333/100)*AB339</f>
        <v>0</v>
      </c>
      <c r="S333">
        <f>O333*(R333/100)*AB339</f>
        <v>0</v>
      </c>
      <c r="U333" s="2">
        <v>65.63</v>
      </c>
      <c r="W333">
        <f>U333*(V333/100)*AB339</f>
        <v>0</v>
      </c>
      <c r="Y333">
        <f>U333*(X333/100)*AB339</f>
        <v>0</v>
      </c>
      <c r="AC333" s="14" t="s">
        <v>43</v>
      </c>
      <c r="AD333" t="s">
        <v>48</v>
      </c>
    </row>
    <row r="334" spans="1:30" x14ac:dyDescent="0.35">
      <c r="A334" s="14"/>
      <c r="C334" s="3">
        <v>56.88</v>
      </c>
      <c r="E334">
        <f>C334*(D334/100)*AB339</f>
        <v>0</v>
      </c>
      <c r="G334">
        <f>C334*(F334/100)*AB339</f>
        <v>0</v>
      </c>
      <c r="I334" s="3">
        <v>56.88</v>
      </c>
      <c r="K334">
        <f>I334*(J334/100)*AB339</f>
        <v>0</v>
      </c>
      <c r="M334">
        <f>I334*(L334/100)*AB339</f>
        <v>0</v>
      </c>
      <c r="O334" s="3">
        <v>56.88</v>
      </c>
      <c r="Q334">
        <f>O334*(P334/100)*AB339</f>
        <v>0</v>
      </c>
      <c r="S334">
        <f>O334*(R334/100)*AB339</f>
        <v>0</v>
      </c>
      <c r="U334" s="3">
        <v>56.88</v>
      </c>
      <c r="W334">
        <f>U334*(V334/100)*AB339</f>
        <v>0</v>
      </c>
      <c r="Y334">
        <f>U334*(X334/100)*AB339</f>
        <v>0</v>
      </c>
      <c r="AC334" s="14"/>
    </row>
    <row r="335" spans="1:30" x14ac:dyDescent="0.35">
      <c r="A335" s="14"/>
      <c r="C335" s="4">
        <v>48.13</v>
      </c>
      <c r="E335">
        <f>C335*(D335/100)*AB339</f>
        <v>0</v>
      </c>
      <c r="G335">
        <f>C335*(F335/100)*AB339</f>
        <v>0</v>
      </c>
      <c r="I335" s="4">
        <v>48.13</v>
      </c>
      <c r="K335">
        <f>I335*(J335/100)*AB339</f>
        <v>0</v>
      </c>
      <c r="M335">
        <f>I335*(L335/100)*AB339</f>
        <v>0</v>
      </c>
      <c r="O335" s="4">
        <v>48.13</v>
      </c>
      <c r="Q335">
        <f>O335*(P335/100)*AB339</f>
        <v>0</v>
      </c>
      <c r="S335">
        <f>O335*(R335/100)*AB339</f>
        <v>0</v>
      </c>
      <c r="U335" s="4">
        <v>48.13</v>
      </c>
      <c r="W335">
        <f>U335*(V335/100)*AB339</f>
        <v>0</v>
      </c>
      <c r="X335">
        <v>5.5</v>
      </c>
      <c r="Y335">
        <f>U335*(X335/100)*AB339</f>
        <v>66.455777325581408</v>
      </c>
      <c r="AA335" t="s">
        <v>15</v>
      </c>
      <c r="AB335">
        <f xml:space="preserve"> (E341+K341+Q341+W341)</f>
        <v>824.27356395348841</v>
      </c>
      <c r="AC335" s="14"/>
    </row>
    <row r="336" spans="1:30" x14ac:dyDescent="0.35">
      <c r="A336" s="14"/>
      <c r="C336" s="5">
        <v>39.380000000000003</v>
      </c>
      <c r="E336">
        <f>C336*(D336/100)*AB339</f>
        <v>0</v>
      </c>
      <c r="G336">
        <f>C336*(F336/100)*AB339</f>
        <v>0</v>
      </c>
      <c r="I336" s="5">
        <v>39.380000000000003</v>
      </c>
      <c r="J336">
        <v>5.5</v>
      </c>
      <c r="K336">
        <f>I336*(J336/100)*AB339</f>
        <v>54.374163953488377</v>
      </c>
      <c r="M336">
        <f>I336*(L336/100)*AB339</f>
        <v>0</v>
      </c>
      <c r="O336" s="5">
        <v>39.380000000000003</v>
      </c>
      <c r="Q336">
        <f>O336*(P336/100)*AB339</f>
        <v>0</v>
      </c>
      <c r="S336">
        <f>O336*(R336/100)*AB339</f>
        <v>0</v>
      </c>
      <c r="U336" s="5">
        <v>39.380000000000003</v>
      </c>
      <c r="W336">
        <f>U336*(V336/100)*AB339</f>
        <v>0</v>
      </c>
      <c r="Y336">
        <f>U336*(X336/100)*AB339</f>
        <v>0</v>
      </c>
      <c r="AA336" t="s">
        <v>16</v>
      </c>
      <c r="AB336">
        <f>G341+M341+S341+Y341</f>
        <v>1365.5524372093023</v>
      </c>
      <c r="AC336" s="14"/>
    </row>
    <row r="337" spans="1:33" x14ac:dyDescent="0.35">
      <c r="A337" s="14"/>
      <c r="C337" s="6">
        <v>30.63</v>
      </c>
      <c r="E337">
        <f>C337*(D337/100)*AB339</f>
        <v>0</v>
      </c>
      <c r="G337">
        <f>C337*(F337/100)*AB339</f>
        <v>0</v>
      </c>
      <c r="I337" s="6">
        <v>30.63</v>
      </c>
      <c r="J337">
        <v>45</v>
      </c>
      <c r="K337">
        <f>I337*(J337/100)*AB339</f>
        <v>346.02995930232561</v>
      </c>
      <c r="L337">
        <v>15</v>
      </c>
      <c r="M337">
        <f>I337*(L337/100)*AB339</f>
        <v>115.34331976744187</v>
      </c>
      <c r="O337" s="6">
        <v>30.63</v>
      </c>
      <c r="Q337">
        <f>O337*(P337/100)*AB339</f>
        <v>0</v>
      </c>
      <c r="S337">
        <f>O337*(R337/100)*AB339</f>
        <v>0</v>
      </c>
      <c r="U337" s="6">
        <v>30.63</v>
      </c>
      <c r="W337">
        <f>U337*(V337/100)*AB339</f>
        <v>0</v>
      </c>
      <c r="Y337">
        <f>U337*(X337/100)*AB339</f>
        <v>0</v>
      </c>
      <c r="AA337" t="s">
        <v>17</v>
      </c>
      <c r="AB337">
        <f xml:space="preserve"> AB336-AB335</f>
        <v>541.27887325581389</v>
      </c>
      <c r="AC337" s="14"/>
    </row>
    <row r="338" spans="1:33" x14ac:dyDescent="0.35">
      <c r="A338" s="14"/>
      <c r="C338" s="7">
        <v>21.88</v>
      </c>
      <c r="E338">
        <f>C338*(D338/100)*AB339</f>
        <v>0</v>
      </c>
      <c r="G338">
        <f>C338*(F338/100)*AB339</f>
        <v>0</v>
      </c>
      <c r="I338" s="7">
        <v>21.88</v>
      </c>
      <c r="J338">
        <v>5.5</v>
      </c>
      <c r="K338">
        <f>I338*(J338/100)*AB339</f>
        <v>30.210937209302326</v>
      </c>
      <c r="L338">
        <v>75</v>
      </c>
      <c r="M338">
        <f>I338*(L338/100)*AB339</f>
        <v>411.96732558139536</v>
      </c>
      <c r="O338" s="7">
        <v>21.88</v>
      </c>
      <c r="Q338">
        <f>O338*(P338/100)*AB339</f>
        <v>0</v>
      </c>
      <c r="S338">
        <f>O338*(R338/100)*AB339</f>
        <v>0</v>
      </c>
      <c r="U338" s="7">
        <v>21.88</v>
      </c>
      <c r="W338">
        <f>U338*(V338/100)*AB339</f>
        <v>0</v>
      </c>
      <c r="X338">
        <v>5.5</v>
      </c>
      <c r="Y338">
        <f>U338*(X338/100)*AB339</f>
        <v>30.210937209302326</v>
      </c>
      <c r="AA338" t="s">
        <v>18</v>
      </c>
      <c r="AB338">
        <v>2159</v>
      </c>
      <c r="AC338" s="14"/>
    </row>
    <row r="339" spans="1:33" x14ac:dyDescent="0.35">
      <c r="A339" s="14"/>
      <c r="C339" s="8">
        <v>13.13</v>
      </c>
      <c r="D339">
        <v>5.5</v>
      </c>
      <c r="E339">
        <f>C339*(D339/100)*AB339</f>
        <v>18.129323837209306</v>
      </c>
      <c r="F339">
        <v>95</v>
      </c>
      <c r="G339">
        <f>C339*(F339/100)*AB339</f>
        <v>313.14286627906978</v>
      </c>
      <c r="I339" s="8">
        <v>13.13</v>
      </c>
      <c r="J339">
        <v>35</v>
      </c>
      <c r="K339">
        <f>I339*(J339/100)*AB339</f>
        <v>115.36842441860466</v>
      </c>
      <c r="L339">
        <v>5.5</v>
      </c>
      <c r="M339">
        <f>I339*(L339/100)*AB339</f>
        <v>18.129323837209306</v>
      </c>
      <c r="O339" s="8">
        <v>13.13</v>
      </c>
      <c r="P339">
        <v>5.5</v>
      </c>
      <c r="Q339">
        <f>O339*(P339/100)*AB339</f>
        <v>18.129323837209306</v>
      </c>
      <c r="R339">
        <v>95</v>
      </c>
      <c r="S339">
        <f>O339*(R339/100)*AB339</f>
        <v>313.14286627906978</v>
      </c>
      <c r="U339" s="8">
        <v>13.13</v>
      </c>
      <c r="W339">
        <f>U339*(V339/100)*AB339</f>
        <v>0</v>
      </c>
      <c r="X339">
        <v>15</v>
      </c>
      <c r="Y339">
        <f>U339*(X339/100)*AB339</f>
        <v>49.443610465116279</v>
      </c>
      <c r="AA339" t="s">
        <v>13</v>
      </c>
      <c r="AB339">
        <f>AB338/86</f>
        <v>25.104651162790699</v>
      </c>
      <c r="AC339" s="14"/>
    </row>
    <row r="340" spans="1:33" x14ac:dyDescent="0.35">
      <c r="A340" s="14"/>
      <c r="C340" s="9">
        <v>4.58</v>
      </c>
      <c r="D340">
        <v>95</v>
      </c>
      <c r="E340">
        <f>C340*(D340/100)*AB339</f>
        <v>109.23033720930233</v>
      </c>
      <c r="F340">
        <v>5.5</v>
      </c>
      <c r="G340">
        <f>C340*(F340/100)*AB339</f>
        <v>6.323861627906977</v>
      </c>
      <c r="I340" s="9">
        <v>4.58</v>
      </c>
      <c r="J340">
        <v>5.5</v>
      </c>
      <c r="K340">
        <f>I340*(J340/100)*AB339</f>
        <v>6.323861627906977</v>
      </c>
      <c r="L340">
        <v>5.5</v>
      </c>
      <c r="M340">
        <f>I340*(L340/100)*AB339</f>
        <v>6.323861627906977</v>
      </c>
      <c r="O340" s="9">
        <v>4.58</v>
      </c>
      <c r="P340">
        <v>95</v>
      </c>
      <c r="Q340">
        <f>O340*(P340/100)*AB339</f>
        <v>109.23033720930233</v>
      </c>
      <c r="R340">
        <v>5.5</v>
      </c>
      <c r="S340">
        <f>O340*(R340/100)*AB339</f>
        <v>6.323861627906977</v>
      </c>
      <c r="U340" s="9">
        <v>4.58</v>
      </c>
      <c r="V340">
        <v>15</v>
      </c>
      <c r="W340">
        <f>U340*(V340/100)*AB339</f>
        <v>17.24689534883721</v>
      </c>
      <c r="X340">
        <v>25</v>
      </c>
      <c r="Y340">
        <f>U340*(X340/100)*AB339</f>
        <v>28.74482558139535</v>
      </c>
      <c r="AC340" s="14"/>
    </row>
    <row r="341" spans="1:33" ht="43.5" x14ac:dyDescent="0.35">
      <c r="A341" s="14"/>
      <c r="C341" t="s">
        <v>14</v>
      </c>
      <c r="D341" s="1"/>
      <c r="E341">
        <f>SUM(E333:E340)</f>
        <v>127.35966104651163</v>
      </c>
      <c r="G341">
        <f>SUM(G333:G340)</f>
        <v>319.46672790697676</v>
      </c>
      <c r="I341" t="s">
        <v>14</v>
      </c>
      <c r="J341" s="1"/>
      <c r="K341">
        <f>SUM(K333:K340)</f>
        <v>552.30734651162788</v>
      </c>
      <c r="M341">
        <f>SUM(M333:M340)</f>
        <v>551.7638308139534</v>
      </c>
      <c r="O341" t="s">
        <v>14</v>
      </c>
      <c r="P341" s="1"/>
      <c r="Q341">
        <f>SUM(Q333:Q340)</f>
        <v>127.35966104651163</v>
      </c>
      <c r="S341">
        <f>SUM(S333:S340)</f>
        <v>319.46672790697676</v>
      </c>
      <c r="U341" t="s">
        <v>14</v>
      </c>
      <c r="V341" s="1"/>
      <c r="W341">
        <f>SUM(W333:W340)</f>
        <v>17.24689534883721</v>
      </c>
      <c r="Y341">
        <f>SUM(Y333:Y340)</f>
        <v>174.85515058139538</v>
      </c>
      <c r="AA341" s="10" t="s">
        <v>22</v>
      </c>
      <c r="AB341">
        <f xml:space="preserve"> (AB337/(AB338-AB335))*100</f>
        <v>40.55354405499704</v>
      </c>
      <c r="AC341" s="14"/>
    </row>
    <row r="342" spans="1:33" x14ac:dyDescent="0.35">
      <c r="A342" s="14"/>
      <c r="AA342" t="s">
        <v>21</v>
      </c>
      <c r="AB342">
        <f xml:space="preserve"> (AB337/AB338)*100</f>
        <v>25.070813953488368</v>
      </c>
      <c r="AC342" s="14"/>
    </row>
    <row r="343" spans="1:33" x14ac:dyDescent="0.35">
      <c r="A343" s="14"/>
      <c r="AC343" s="14"/>
    </row>
    <row r="344" spans="1:33" x14ac:dyDescent="0.35">
      <c r="A344" s="14"/>
      <c r="AC344" s="14"/>
      <c r="AF344" t="s">
        <v>105</v>
      </c>
    </row>
    <row r="345" spans="1:33" x14ac:dyDescent="0.35">
      <c r="A345" s="14"/>
      <c r="C345" t="s">
        <v>0</v>
      </c>
      <c r="D345" s="1"/>
      <c r="I345" t="s">
        <v>1</v>
      </c>
      <c r="O345" t="s">
        <v>2</v>
      </c>
      <c r="U345" t="s">
        <v>3</v>
      </c>
      <c r="AC345" s="14"/>
      <c r="AF345" t="s">
        <v>106</v>
      </c>
      <c r="AG345">
        <f>AB349+AB335+AB321+AB307+AB293+AB279</f>
        <v>6023.4367302325572</v>
      </c>
    </row>
    <row r="346" spans="1:33" x14ac:dyDescent="0.35">
      <c r="A346" s="14" t="s">
        <v>4</v>
      </c>
      <c r="B346" t="s">
        <v>5</v>
      </c>
      <c r="C346" t="s">
        <v>6</v>
      </c>
      <c r="D346" t="s">
        <v>7</v>
      </c>
      <c r="E346" t="s">
        <v>8</v>
      </c>
      <c r="F346" t="s">
        <v>9</v>
      </c>
      <c r="G346" t="s">
        <v>10</v>
      </c>
      <c r="I346" t="s">
        <v>6</v>
      </c>
      <c r="J346" t="s">
        <v>7</v>
      </c>
      <c r="K346" t="s">
        <v>8</v>
      </c>
      <c r="L346" t="s">
        <v>9</v>
      </c>
      <c r="M346" t="s">
        <v>10</v>
      </c>
      <c r="O346" t="s">
        <v>6</v>
      </c>
      <c r="P346" t="s">
        <v>7</v>
      </c>
      <c r="Q346" t="s">
        <v>8</v>
      </c>
      <c r="R346" t="s">
        <v>9</v>
      </c>
      <c r="S346" t="s">
        <v>10</v>
      </c>
      <c r="U346" t="s">
        <v>6</v>
      </c>
      <c r="V346" t="s">
        <v>7</v>
      </c>
      <c r="W346" t="s">
        <v>8</v>
      </c>
      <c r="X346" t="s">
        <v>9</v>
      </c>
      <c r="Y346" t="s">
        <v>10</v>
      </c>
      <c r="AC346" s="14" t="s">
        <v>4</v>
      </c>
      <c r="AD346" t="s">
        <v>5</v>
      </c>
      <c r="AF346" t="s">
        <v>107</v>
      </c>
      <c r="AG346">
        <f>AB350+AB336+AB322+AB308+AB294+AB280</f>
        <v>10717.979241860463</v>
      </c>
    </row>
    <row r="347" spans="1:33" x14ac:dyDescent="0.35">
      <c r="A347" s="14" t="s">
        <v>43</v>
      </c>
      <c r="B347" t="s">
        <v>49</v>
      </c>
      <c r="C347" s="2">
        <v>65.63</v>
      </c>
      <c r="E347">
        <f>C347*(D347/100)*AB353</f>
        <v>0</v>
      </c>
      <c r="G347">
        <f>C347*(F347/100)*AB353</f>
        <v>0</v>
      </c>
      <c r="I347" s="2">
        <v>65.63</v>
      </c>
      <c r="K347">
        <f>I347*(J347/100)*AB353</f>
        <v>0</v>
      </c>
      <c r="M347">
        <f>I347*(L347/100)*AB353</f>
        <v>0</v>
      </c>
      <c r="O347" s="2">
        <v>65.63</v>
      </c>
      <c r="Q347">
        <f>O347*(P347/100)*AB353</f>
        <v>0</v>
      </c>
      <c r="S347">
        <f>O347*(R347/100)*AB353</f>
        <v>0</v>
      </c>
      <c r="U347" s="2">
        <v>65.63</v>
      </c>
      <c r="W347">
        <f>U347*(V347/100)*AB353</f>
        <v>0</v>
      </c>
      <c r="Y347">
        <f>U347*(X347/100)*AB353</f>
        <v>0</v>
      </c>
      <c r="AC347" s="14" t="s">
        <v>43</v>
      </c>
      <c r="AD347" t="s">
        <v>49</v>
      </c>
      <c r="AF347" t="s">
        <v>17</v>
      </c>
      <c r="AG347">
        <f xml:space="preserve"> AG346-AG345</f>
        <v>4694.5425116279057</v>
      </c>
    </row>
    <row r="348" spans="1:33" x14ac:dyDescent="0.35">
      <c r="A348" s="14"/>
      <c r="C348" s="3">
        <v>56.88</v>
      </c>
      <c r="E348">
        <f>C348*(D348/100)*AB353</f>
        <v>0</v>
      </c>
      <c r="G348">
        <f>C348*(F348/100)*AB353</f>
        <v>0</v>
      </c>
      <c r="I348" s="3">
        <v>56.88</v>
      </c>
      <c r="K348">
        <f>I348*(J348/100)*AB353</f>
        <v>0</v>
      </c>
      <c r="M348">
        <f>I348*(L348/100)*AB353</f>
        <v>0</v>
      </c>
      <c r="O348" s="3">
        <v>56.88</v>
      </c>
      <c r="Q348">
        <f>O348*(P348/100)*AB353</f>
        <v>0</v>
      </c>
      <c r="S348">
        <f>O348*(R348/100)*AB353</f>
        <v>0</v>
      </c>
      <c r="U348" s="3">
        <v>56.88</v>
      </c>
      <c r="W348">
        <f>U348*(V348/100)*AB353</f>
        <v>0</v>
      </c>
      <c r="Y348">
        <f>U348*(X348/100)*AB353</f>
        <v>0</v>
      </c>
      <c r="AC348" s="14"/>
      <c r="AF348" t="s">
        <v>108</v>
      </c>
      <c r="AG348">
        <f>AB352+AB338+AB324+AB310+AB296+AB282</f>
        <v>15642</v>
      </c>
    </row>
    <row r="349" spans="1:33" x14ac:dyDescent="0.35">
      <c r="A349" s="14"/>
      <c r="C349" s="4">
        <v>48.13</v>
      </c>
      <c r="E349">
        <f>C349*(D349/100)*AB353</f>
        <v>0</v>
      </c>
      <c r="G349">
        <f>C349*(F349/100)*AB353</f>
        <v>0</v>
      </c>
      <c r="I349" s="4">
        <v>48.13</v>
      </c>
      <c r="K349">
        <f>I349*(J349/100)*AB353</f>
        <v>0</v>
      </c>
      <c r="M349">
        <f>I349*(L349/100)*AB353</f>
        <v>0</v>
      </c>
      <c r="O349" s="4">
        <v>48.13</v>
      </c>
      <c r="Q349">
        <f>O349*(P349/100)*AB353</f>
        <v>0</v>
      </c>
      <c r="S349">
        <f>O349*(R349/100)*AB353</f>
        <v>0</v>
      </c>
      <c r="U349" s="4">
        <v>48.13</v>
      </c>
      <c r="W349">
        <f>U349*(V349/100)*AB353</f>
        <v>0</v>
      </c>
      <c r="Y349">
        <f>U349*(X349/100)*AB353</f>
        <v>0</v>
      </c>
      <c r="AA349" t="s">
        <v>15</v>
      </c>
      <c r="AB349">
        <f xml:space="preserve"> (E355+K355+Q355+W355)</f>
        <v>124.67717674418606</v>
      </c>
      <c r="AC349" s="14"/>
    </row>
    <row r="350" spans="1:33" x14ac:dyDescent="0.35">
      <c r="A350" s="14"/>
      <c r="C350" s="5">
        <v>39.380000000000003</v>
      </c>
      <c r="E350">
        <f>C350*(D350/100)*AB353</f>
        <v>0</v>
      </c>
      <c r="G350">
        <f>C350*(F350/100)*AB353</f>
        <v>0</v>
      </c>
      <c r="I350" s="5">
        <v>39.380000000000003</v>
      </c>
      <c r="K350">
        <f>I350*(J350/100)*AB353</f>
        <v>0</v>
      </c>
      <c r="M350">
        <f>I350*(L350/100)*AB353</f>
        <v>0</v>
      </c>
      <c r="O350" s="5">
        <v>39.380000000000003</v>
      </c>
      <c r="Q350">
        <f>O350*(P350/100)*AB353</f>
        <v>0</v>
      </c>
      <c r="S350">
        <f>O350*(R350/100)*AB353</f>
        <v>0</v>
      </c>
      <c r="U350" s="5">
        <v>39.380000000000003</v>
      </c>
      <c r="W350">
        <f>U350*(V350/100)*AB353</f>
        <v>0</v>
      </c>
      <c r="Y350">
        <f>U350*(X350/100)*AB353</f>
        <v>0</v>
      </c>
      <c r="AA350" t="s">
        <v>16</v>
      </c>
      <c r="AB350">
        <f>G355+M355+S355+Y355</f>
        <v>248.8444441860465</v>
      </c>
      <c r="AC350" s="14"/>
    </row>
    <row r="351" spans="1:33" ht="72.5" x14ac:dyDescent="0.35">
      <c r="A351" s="14"/>
      <c r="C351" s="6">
        <v>30.63</v>
      </c>
      <c r="E351">
        <f>C351*(D351/100)*AB353</f>
        <v>0</v>
      </c>
      <c r="G351">
        <f>C351*(F351/100)*AB353</f>
        <v>0</v>
      </c>
      <c r="I351" s="6">
        <v>30.63</v>
      </c>
      <c r="K351">
        <f>I351*(J351/100)*AB353</f>
        <v>0</v>
      </c>
      <c r="L351">
        <v>45</v>
      </c>
      <c r="M351">
        <f>I351*(L351/100)*AB353</f>
        <v>63.14766279069768</v>
      </c>
      <c r="O351" s="6">
        <v>30.63</v>
      </c>
      <c r="Q351">
        <f>O351*(P351/100)*AB353</f>
        <v>0</v>
      </c>
      <c r="S351">
        <f>O351*(R351/100)*AB353</f>
        <v>0</v>
      </c>
      <c r="U351" s="6">
        <v>30.63</v>
      </c>
      <c r="W351">
        <f>U351*(V351/100)*AB353</f>
        <v>0</v>
      </c>
      <c r="Y351">
        <f>U351*(X351/100)*AB353</f>
        <v>0</v>
      </c>
      <c r="AA351" t="s">
        <v>17</v>
      </c>
      <c r="AB351">
        <f xml:space="preserve"> AB350-AB349</f>
        <v>124.16726744186045</v>
      </c>
      <c r="AC351" s="14"/>
      <c r="AF351" s="10" t="s">
        <v>22</v>
      </c>
      <c r="AG351">
        <f xml:space="preserve"> (AG347/(AG348-AG345))*100</f>
        <v>48.807107464620444</v>
      </c>
    </row>
    <row r="352" spans="1:33" x14ac:dyDescent="0.35">
      <c r="A352" s="14"/>
      <c r="C352" s="7">
        <v>21.88</v>
      </c>
      <c r="E352">
        <f>C352*(D352/100)*AB353</f>
        <v>0</v>
      </c>
      <c r="F352">
        <v>5.5</v>
      </c>
      <c r="G352">
        <f>C352*(F352/100)*AB353</f>
        <v>5.5132511627906977</v>
      </c>
      <c r="I352" s="7">
        <v>21.88</v>
      </c>
      <c r="J352">
        <v>45</v>
      </c>
      <c r="K352">
        <f>I352*(J352/100)*AB353</f>
        <v>45.108418604651163</v>
      </c>
      <c r="L352">
        <v>55</v>
      </c>
      <c r="M352">
        <f>I352*(L352/100)*AB353</f>
        <v>55.132511627906979</v>
      </c>
      <c r="O352" s="7">
        <v>21.88</v>
      </c>
      <c r="Q352">
        <f>O352*(P352/100)*AB353</f>
        <v>0</v>
      </c>
      <c r="R352">
        <v>5.5</v>
      </c>
      <c r="S352">
        <f>O352*(R352/100)*AB353</f>
        <v>5.5132511627906977</v>
      </c>
      <c r="U352" s="7">
        <v>21.88</v>
      </c>
      <c r="W352">
        <f>U352*(V352/100)*AB353</f>
        <v>0</v>
      </c>
      <c r="Y352">
        <f>U352*(X352/100)*AB353</f>
        <v>0</v>
      </c>
      <c r="AA352" t="s">
        <v>18</v>
      </c>
      <c r="AB352">
        <v>394</v>
      </c>
      <c r="AC352" s="14"/>
      <c r="AF352" t="s">
        <v>21</v>
      </c>
    </row>
    <row r="353" spans="1:30" x14ac:dyDescent="0.35">
      <c r="A353" s="14"/>
      <c r="C353" s="8">
        <v>13.13</v>
      </c>
      <c r="D353">
        <v>5.5</v>
      </c>
      <c r="E353">
        <f>C353*(D353/100)*AB353</f>
        <v>3.308454651162791</v>
      </c>
      <c r="F353">
        <v>95</v>
      </c>
      <c r="G353">
        <f>C353*(F353/100)*AB353</f>
        <v>57.14603488372093</v>
      </c>
      <c r="I353" s="8">
        <v>13.13</v>
      </c>
      <c r="J353">
        <v>55</v>
      </c>
      <c r="K353">
        <f>I353*(J353/100)*AB353</f>
        <v>33.084546511627913</v>
      </c>
      <c r="M353">
        <f>I353*(L353/100)*AB353</f>
        <v>0</v>
      </c>
      <c r="O353" s="8">
        <v>13.13</v>
      </c>
      <c r="P353">
        <v>5.5</v>
      </c>
      <c r="Q353">
        <f>O353*(P353/100)*AB353</f>
        <v>3.308454651162791</v>
      </c>
      <c r="R353">
        <v>95</v>
      </c>
      <c r="S353">
        <f>O353*(R353/100)*AB353</f>
        <v>57.14603488372093</v>
      </c>
      <c r="U353" s="8">
        <v>13.13</v>
      </c>
      <c r="W353">
        <f>U353*(V353/100)*AB353</f>
        <v>0</v>
      </c>
      <c r="Y353">
        <f>U353*(X353/100)*AB353</f>
        <v>0</v>
      </c>
      <c r="AA353" t="s">
        <v>13</v>
      </c>
      <c r="AB353">
        <f>AB352/86</f>
        <v>4.5813953488372094</v>
      </c>
      <c r="AC353" s="14"/>
    </row>
    <row r="354" spans="1:30" x14ac:dyDescent="0.35">
      <c r="A354" s="14"/>
      <c r="C354" s="9">
        <v>4.58</v>
      </c>
      <c r="D354">
        <v>95</v>
      </c>
      <c r="E354">
        <f>C354*(D354/100)*AB353</f>
        <v>19.933651162790699</v>
      </c>
      <c r="G354">
        <f>C354*(F354/100)*AB353</f>
        <v>0</v>
      </c>
      <c r="I354" s="9">
        <v>4.58</v>
      </c>
      <c r="K354">
        <f>I354*(J354/100)*AB353</f>
        <v>0</v>
      </c>
      <c r="M354">
        <f>I354*(L354/100)*AB353</f>
        <v>0</v>
      </c>
      <c r="O354" s="9">
        <v>4.58</v>
      </c>
      <c r="P354">
        <v>95</v>
      </c>
      <c r="Q354">
        <f>O354*(P354/100)*AB353</f>
        <v>19.933651162790699</v>
      </c>
      <c r="S354">
        <f>O354*(R354/100)*AB353</f>
        <v>0</v>
      </c>
      <c r="U354" s="9">
        <v>4.58</v>
      </c>
      <c r="W354">
        <f>U354*(V354/100)*AB353</f>
        <v>0</v>
      </c>
      <c r="X354">
        <v>25</v>
      </c>
      <c r="Y354">
        <f>U354*(X354/100)*AB353</f>
        <v>5.2456976744186052</v>
      </c>
      <c r="AC354" s="14"/>
    </row>
    <row r="355" spans="1:30" ht="43.5" x14ac:dyDescent="0.35">
      <c r="A355" s="14"/>
      <c r="C355" t="s">
        <v>14</v>
      </c>
      <c r="D355" s="1"/>
      <c r="E355">
        <f>SUM(E347:E354)</f>
        <v>23.24210581395349</v>
      </c>
      <c r="G355">
        <f>SUM(G347:G354)</f>
        <v>62.659286046511625</v>
      </c>
      <c r="I355" t="s">
        <v>14</v>
      </c>
      <c r="J355" s="1"/>
      <c r="K355">
        <f>SUM(K347:K354)</f>
        <v>78.192965116279083</v>
      </c>
      <c r="M355">
        <f>SUM(M347:M354)</f>
        <v>118.28017441860466</v>
      </c>
      <c r="O355" t="s">
        <v>14</v>
      </c>
      <c r="P355" s="1"/>
      <c r="Q355">
        <f>SUM(Q347:Q354)</f>
        <v>23.24210581395349</v>
      </c>
      <c r="S355">
        <f>SUM(S347:S354)</f>
        <v>62.659286046511625</v>
      </c>
      <c r="U355" t="s">
        <v>14</v>
      </c>
      <c r="V355" s="1"/>
      <c r="W355">
        <f>SUM(W347:W354)</f>
        <v>0</v>
      </c>
      <c r="Y355">
        <f>SUM(Y347:Y354)</f>
        <v>5.2456976744186052</v>
      </c>
      <c r="AA355" s="10" t="s">
        <v>22</v>
      </c>
      <c r="AB355">
        <f xml:space="preserve"> (AB351/(AB352-AB349))*100</f>
        <v>46.103507285723516</v>
      </c>
      <c r="AC355" s="14"/>
    </row>
    <row r="356" spans="1:30" x14ac:dyDescent="0.35">
      <c r="A356" s="14"/>
      <c r="AA356" t="s">
        <v>21</v>
      </c>
      <c r="AB356">
        <f xml:space="preserve"> (AB351/AB352)*100</f>
        <v>31.514534883720923</v>
      </c>
      <c r="AC356" s="14"/>
    </row>
    <row r="357" spans="1:30" x14ac:dyDescent="0.35">
      <c r="A357" s="14"/>
      <c r="AC357" s="14"/>
    </row>
    <row r="358" spans="1:30" x14ac:dyDescent="0.35">
      <c r="A358" s="14"/>
      <c r="AC358" s="14"/>
    </row>
    <row r="359" spans="1:30" x14ac:dyDescent="0.35">
      <c r="A359" s="15"/>
      <c r="C359" t="s">
        <v>0</v>
      </c>
      <c r="D359" s="1"/>
      <c r="I359" t="s">
        <v>1</v>
      </c>
      <c r="O359" t="s">
        <v>2</v>
      </c>
      <c r="U359" t="s">
        <v>3</v>
      </c>
      <c r="AC359" s="15"/>
    </row>
    <row r="360" spans="1:30" x14ac:dyDescent="0.35">
      <c r="A360" s="15" t="s">
        <v>4</v>
      </c>
      <c r="B360" t="s">
        <v>5</v>
      </c>
      <c r="C360" t="s">
        <v>6</v>
      </c>
      <c r="D360" t="s">
        <v>7</v>
      </c>
      <c r="E360" t="s">
        <v>8</v>
      </c>
      <c r="F360" t="s">
        <v>9</v>
      </c>
      <c r="G360" t="s">
        <v>10</v>
      </c>
      <c r="I360" t="s">
        <v>6</v>
      </c>
      <c r="J360" t="s">
        <v>7</v>
      </c>
      <c r="K360" t="s">
        <v>8</v>
      </c>
      <c r="L360" t="s">
        <v>9</v>
      </c>
      <c r="M360" t="s">
        <v>10</v>
      </c>
      <c r="O360" t="s">
        <v>6</v>
      </c>
      <c r="P360" t="s">
        <v>7</v>
      </c>
      <c r="Q360" t="s">
        <v>8</v>
      </c>
      <c r="R360" t="s">
        <v>9</v>
      </c>
      <c r="S360" t="s">
        <v>10</v>
      </c>
      <c r="U360" t="s">
        <v>6</v>
      </c>
      <c r="V360" t="s">
        <v>7</v>
      </c>
      <c r="W360" t="s">
        <v>8</v>
      </c>
      <c r="X360" t="s">
        <v>9</v>
      </c>
      <c r="Y360" t="s">
        <v>10</v>
      </c>
      <c r="AC360" s="15" t="s">
        <v>4</v>
      </c>
      <c r="AD360" t="s">
        <v>5</v>
      </c>
    </row>
    <row r="361" spans="1:30" x14ac:dyDescent="0.35">
      <c r="A361" s="15" t="s">
        <v>50</v>
      </c>
      <c r="B361" t="s">
        <v>51</v>
      </c>
      <c r="C361" s="2">
        <v>65.63</v>
      </c>
      <c r="E361">
        <f>C361*(D361/100)*AB367</f>
        <v>0</v>
      </c>
      <c r="G361">
        <f>C361*(F361/100)*AB367</f>
        <v>0</v>
      </c>
      <c r="I361" s="2">
        <v>65.63</v>
      </c>
      <c r="K361">
        <f>I361*(J361/100)*AB367</f>
        <v>0</v>
      </c>
      <c r="M361">
        <f>I361*(L361/100)*AB367</f>
        <v>0</v>
      </c>
      <c r="O361" s="2">
        <v>65.63</v>
      </c>
      <c r="Q361">
        <f>O361*(P361/100)*AB367</f>
        <v>0</v>
      </c>
      <c r="S361">
        <f>O361*(R361/100)*AB367</f>
        <v>0</v>
      </c>
      <c r="U361" s="2">
        <v>65.63</v>
      </c>
      <c r="W361">
        <f>U361*(V361/100)*AB367</f>
        <v>0</v>
      </c>
      <c r="Y361">
        <f>U361*(X361/100)*AB367</f>
        <v>0</v>
      </c>
      <c r="AC361" s="15" t="s">
        <v>50</v>
      </c>
      <c r="AD361" t="s">
        <v>51</v>
      </c>
    </row>
    <row r="362" spans="1:30" x14ac:dyDescent="0.35">
      <c r="A362" s="15"/>
      <c r="C362" s="3">
        <v>56.88</v>
      </c>
      <c r="E362">
        <f>C362*(D362/100)*AB367</f>
        <v>0</v>
      </c>
      <c r="G362">
        <f>C362*(F362/100)*AB367</f>
        <v>0</v>
      </c>
      <c r="I362" s="3">
        <v>56.88</v>
      </c>
      <c r="K362">
        <f>I362*(J362/100)*AB367</f>
        <v>0</v>
      </c>
      <c r="M362">
        <f>I362*(L362/100)*AB367</f>
        <v>0</v>
      </c>
      <c r="O362" s="3">
        <v>56.88</v>
      </c>
      <c r="Q362">
        <f>O362*(P362/100)*AB367</f>
        <v>0</v>
      </c>
      <c r="S362">
        <f>O362*(R362/100)*AB367</f>
        <v>0</v>
      </c>
      <c r="U362" s="3">
        <v>56.88</v>
      </c>
      <c r="W362">
        <f>U362*(V362/100)*AB367</f>
        <v>0</v>
      </c>
      <c r="Y362">
        <f>U362*(X362/100)*AB367</f>
        <v>0</v>
      </c>
      <c r="AC362" s="15"/>
    </row>
    <row r="363" spans="1:30" x14ac:dyDescent="0.35">
      <c r="A363" s="15"/>
      <c r="C363" s="4">
        <v>48.13</v>
      </c>
      <c r="E363">
        <f>C363*(D363/100)*AB367</f>
        <v>0</v>
      </c>
      <c r="G363">
        <f>C363*(F363/100)*AB367</f>
        <v>0</v>
      </c>
      <c r="I363" s="4">
        <v>48.13</v>
      </c>
      <c r="K363">
        <f>I363*(J363/100)*AB367</f>
        <v>0</v>
      </c>
      <c r="M363">
        <f>I363*(L363/100)*AB367</f>
        <v>0</v>
      </c>
      <c r="O363" s="4">
        <v>48.13</v>
      </c>
      <c r="Q363">
        <f>O363*(P363/100)*AB367</f>
        <v>0</v>
      </c>
      <c r="S363">
        <f>O363*(R363/100)*AB367</f>
        <v>0</v>
      </c>
      <c r="U363" s="4">
        <v>48.13</v>
      </c>
      <c r="W363">
        <f>U363*(V363/100)*AB367</f>
        <v>0</v>
      </c>
      <c r="Y363">
        <f>U363*(X363/100)*AB367</f>
        <v>0</v>
      </c>
      <c r="AA363" t="s">
        <v>15</v>
      </c>
      <c r="AB363">
        <f xml:space="preserve"> (E369+K369+Q369+W369)</f>
        <v>969.7831395348835</v>
      </c>
      <c r="AC363" s="15"/>
    </row>
    <row r="364" spans="1:30" x14ac:dyDescent="0.35">
      <c r="A364" s="15"/>
      <c r="C364" s="5">
        <v>39.380000000000003</v>
      </c>
      <c r="E364">
        <f>C364*(D364/100)*AB367</f>
        <v>0</v>
      </c>
      <c r="F364">
        <v>5.5</v>
      </c>
      <c r="G364">
        <f>C364*(F364/100)*AB367</f>
        <v>54.903046511627906</v>
      </c>
      <c r="I364" s="5">
        <v>39.380000000000003</v>
      </c>
      <c r="J364">
        <v>5.5</v>
      </c>
      <c r="K364">
        <f>I364*(J364/100)*AB367</f>
        <v>54.903046511627906</v>
      </c>
      <c r="M364">
        <f>I364*(L364/100)*AB367</f>
        <v>0</v>
      </c>
      <c r="O364" s="5">
        <v>39.380000000000003</v>
      </c>
      <c r="Q364">
        <f>O364*(P364/100)*AB367</f>
        <v>0</v>
      </c>
      <c r="R364">
        <v>5.5</v>
      </c>
      <c r="S364">
        <f>O364*(R364/100)*AB367</f>
        <v>54.903046511627906</v>
      </c>
      <c r="U364" s="5">
        <v>39.380000000000003</v>
      </c>
      <c r="W364">
        <f>U364*(V364/100)*AB367</f>
        <v>0</v>
      </c>
      <c r="Y364">
        <f>U364*(X364/100)*AB367</f>
        <v>0</v>
      </c>
      <c r="AA364" t="s">
        <v>16</v>
      </c>
      <c r="AB364">
        <f>G369+M369+S369+Y369</f>
        <v>1639.7896627906975</v>
      </c>
      <c r="AC364" s="15"/>
    </row>
    <row r="365" spans="1:30" x14ac:dyDescent="0.35">
      <c r="A365" s="15"/>
      <c r="C365" s="6">
        <v>30.63</v>
      </c>
      <c r="E365">
        <f>C365*(D365/100)*AB367</f>
        <v>0</v>
      </c>
      <c r="F365">
        <v>5.5</v>
      </c>
      <c r="G365">
        <f>C365*(F365/100)*AB367</f>
        <v>42.703918604651157</v>
      </c>
      <c r="I365" s="6">
        <v>30.63</v>
      </c>
      <c r="K365">
        <f>I365*(J365/100)*AB367</f>
        <v>0</v>
      </c>
      <c r="L365">
        <v>5.5</v>
      </c>
      <c r="M365">
        <f>I365*(L365/100)*AB367</f>
        <v>42.703918604651157</v>
      </c>
      <c r="O365" s="6">
        <v>30.63</v>
      </c>
      <c r="Q365">
        <f>O365*(P365/100)*AB367</f>
        <v>0</v>
      </c>
      <c r="R365">
        <v>5.5</v>
      </c>
      <c r="S365">
        <f>O365*(R365/100)*AB367</f>
        <v>42.703918604651157</v>
      </c>
      <c r="U365" s="6">
        <v>30.63</v>
      </c>
      <c r="W365">
        <f>U365*(V365/100)*AB367</f>
        <v>0</v>
      </c>
      <c r="Y365">
        <f>U365*(X365/100)*AB367</f>
        <v>0</v>
      </c>
      <c r="AA365" t="s">
        <v>17</v>
      </c>
      <c r="AB365">
        <f xml:space="preserve"> AB364-AB363</f>
        <v>670.00652325581405</v>
      </c>
      <c r="AC365" s="15"/>
    </row>
    <row r="366" spans="1:30" x14ac:dyDescent="0.35">
      <c r="A366" s="15"/>
      <c r="C366" s="7">
        <v>21.88</v>
      </c>
      <c r="D366">
        <v>5.5</v>
      </c>
      <c r="E366">
        <f>C366*(D366/100)*AB367</f>
        <v>30.504790697674419</v>
      </c>
      <c r="F366">
        <v>65</v>
      </c>
      <c r="G366">
        <f>C366*(F366/100)*AB367</f>
        <v>360.51116279069765</v>
      </c>
      <c r="I366" s="7">
        <v>21.88</v>
      </c>
      <c r="J366">
        <v>5.5</v>
      </c>
      <c r="K366">
        <f>I366*(J366/100)*AB367</f>
        <v>30.504790697674419</v>
      </c>
      <c r="L366">
        <v>85</v>
      </c>
      <c r="M366">
        <f>I366*(L366/100)*AB367</f>
        <v>471.43767441860462</v>
      </c>
      <c r="O366" s="7">
        <v>21.88</v>
      </c>
      <c r="P366">
        <v>5.5</v>
      </c>
      <c r="Q366">
        <f>O366*(P366/100)*AB367</f>
        <v>30.504790697674419</v>
      </c>
      <c r="R366">
        <v>65</v>
      </c>
      <c r="S366">
        <f>O366*(R366/100)*AB367</f>
        <v>360.51116279069765</v>
      </c>
      <c r="U366" s="7">
        <v>21.88</v>
      </c>
      <c r="W366">
        <f>U366*(V366/100)*AB367</f>
        <v>0</v>
      </c>
      <c r="Y366">
        <f>U366*(X366/100)*AB367</f>
        <v>0</v>
      </c>
      <c r="AA366" t="s">
        <v>18</v>
      </c>
      <c r="AB366">
        <v>2180</v>
      </c>
      <c r="AC366" s="15"/>
    </row>
    <row r="367" spans="1:30" x14ac:dyDescent="0.35">
      <c r="A367" s="15"/>
      <c r="C367" s="8">
        <v>13.13</v>
      </c>
      <c r="D367">
        <v>75</v>
      </c>
      <c r="E367">
        <f>C367*(D367/100)*AB367</f>
        <v>249.62267441860465</v>
      </c>
      <c r="F367">
        <v>25</v>
      </c>
      <c r="G367">
        <f>C367*(F367/100)*AB367</f>
        <v>83.207558139534882</v>
      </c>
      <c r="I367" s="8">
        <v>13.13</v>
      </c>
      <c r="J367">
        <v>85</v>
      </c>
      <c r="K367">
        <f>I367*(J367/100)*AB367</f>
        <v>282.9056976744186</v>
      </c>
      <c r="L367">
        <v>5.5</v>
      </c>
      <c r="M367">
        <f>I367*(L367/100)*AB367</f>
        <v>18.305662790697674</v>
      </c>
      <c r="O367" s="8">
        <v>13.13</v>
      </c>
      <c r="P367">
        <v>75</v>
      </c>
      <c r="Q367">
        <f>O367*(P367/100)*AB367</f>
        <v>249.62267441860465</v>
      </c>
      <c r="R367">
        <v>25</v>
      </c>
      <c r="S367">
        <f>O367*(R367/100)*AB367</f>
        <v>83.207558139534882</v>
      </c>
      <c r="U367" s="8">
        <v>13.13</v>
      </c>
      <c r="W367">
        <f>U367*(V367/100)*AB367</f>
        <v>0</v>
      </c>
      <c r="X367">
        <v>5.5</v>
      </c>
      <c r="Y367">
        <f>U367*(X367/100)*AB367</f>
        <v>18.305662790697674</v>
      </c>
      <c r="AA367" t="s">
        <v>13</v>
      </c>
      <c r="AB367">
        <f>AB366/86</f>
        <v>25.348837209302324</v>
      </c>
      <c r="AC367" s="15"/>
    </row>
    <row r="368" spans="1:30" x14ac:dyDescent="0.35">
      <c r="A368" s="15"/>
      <c r="C368" s="9">
        <v>4.58</v>
      </c>
      <c r="D368">
        <v>15</v>
      </c>
      <c r="E368">
        <f>C368*(D368/100)*AB367</f>
        <v>17.414651162790694</v>
      </c>
      <c r="G368">
        <f>C368*(F368/100)*AB367</f>
        <v>0</v>
      </c>
      <c r="I368" s="9">
        <v>4.58</v>
      </c>
      <c r="J368">
        <v>5.5</v>
      </c>
      <c r="K368">
        <f>I368*(J368/100)*AB367</f>
        <v>6.385372093023256</v>
      </c>
      <c r="L368">
        <v>5.5</v>
      </c>
      <c r="M368">
        <f>I368*(L368/100)*AB367</f>
        <v>6.385372093023256</v>
      </c>
      <c r="O368" s="9">
        <v>4.58</v>
      </c>
      <c r="P368">
        <v>15</v>
      </c>
      <c r="Q368">
        <f>O368*(P368/100)*AB367</f>
        <v>17.414651162790694</v>
      </c>
      <c r="S368">
        <f>O368*(R368/100)*AB367</f>
        <v>0</v>
      </c>
      <c r="U368" s="9">
        <v>4.58</v>
      </c>
      <c r="W368">
        <f>U368*(V368/100)*AB367</f>
        <v>0</v>
      </c>
      <c r="Y368">
        <f>U368*(X368/100)*AB367</f>
        <v>0</v>
      </c>
      <c r="AC368" s="15"/>
    </row>
    <row r="369" spans="1:30" ht="43.5" x14ac:dyDescent="0.35">
      <c r="A369" s="15"/>
      <c r="C369" t="s">
        <v>14</v>
      </c>
      <c r="D369" s="1"/>
      <c r="E369">
        <f>SUM(E361:E368)</f>
        <v>297.54211627906972</v>
      </c>
      <c r="G369">
        <f>SUM(G361:G368)</f>
        <v>541.32568604651158</v>
      </c>
      <c r="I369" t="s">
        <v>14</v>
      </c>
      <c r="J369" s="1"/>
      <c r="K369">
        <f>SUM(K361:K368)</f>
        <v>374.69890697674418</v>
      </c>
      <c r="M369">
        <f>SUM(M361:M368)</f>
        <v>538.83262790697665</v>
      </c>
      <c r="O369" t="s">
        <v>14</v>
      </c>
      <c r="P369" s="1"/>
      <c r="Q369">
        <f>SUM(Q361:Q368)</f>
        <v>297.54211627906972</v>
      </c>
      <c r="S369">
        <f>SUM(S361:S368)</f>
        <v>541.32568604651158</v>
      </c>
      <c r="U369" t="s">
        <v>14</v>
      </c>
      <c r="V369" s="1"/>
      <c r="W369">
        <f>SUM(W361:W368)</f>
        <v>0</v>
      </c>
      <c r="Y369">
        <f>SUM(Y361:Y368)</f>
        <v>18.305662790697674</v>
      </c>
      <c r="AA369" s="10" t="s">
        <v>22</v>
      </c>
      <c r="AB369">
        <f xml:space="preserve"> (AB365/(AB366-AB363))*100</f>
        <v>55.362517672932924</v>
      </c>
      <c r="AC369" s="15"/>
    </row>
    <row r="370" spans="1:30" x14ac:dyDescent="0.35">
      <c r="A370" s="15"/>
      <c r="AA370" t="s">
        <v>21</v>
      </c>
      <c r="AB370">
        <f xml:space="preserve"> (AB365/AB366)*100</f>
        <v>30.734244186046517</v>
      </c>
      <c r="AC370" s="15"/>
    </row>
    <row r="371" spans="1:30" x14ac:dyDescent="0.35">
      <c r="A371" s="15"/>
      <c r="AC371" s="15"/>
    </row>
    <row r="372" spans="1:30" x14ac:dyDescent="0.35">
      <c r="A372" s="15"/>
      <c r="AC372" s="15"/>
    </row>
    <row r="373" spans="1:30" x14ac:dyDescent="0.35">
      <c r="A373" s="15"/>
      <c r="C373" t="s">
        <v>0</v>
      </c>
      <c r="D373" s="1"/>
      <c r="I373" t="s">
        <v>1</v>
      </c>
      <c r="O373" t="s">
        <v>2</v>
      </c>
      <c r="U373" t="s">
        <v>3</v>
      </c>
      <c r="AC373" s="15"/>
    </row>
    <row r="374" spans="1:30" x14ac:dyDescent="0.35">
      <c r="A374" s="15" t="s">
        <v>4</v>
      </c>
      <c r="B374" t="s">
        <v>5</v>
      </c>
      <c r="C374" t="s">
        <v>6</v>
      </c>
      <c r="D374" t="s">
        <v>7</v>
      </c>
      <c r="E374" t="s">
        <v>8</v>
      </c>
      <c r="F374" t="s">
        <v>9</v>
      </c>
      <c r="G374" t="s">
        <v>10</v>
      </c>
      <c r="I374" t="s">
        <v>6</v>
      </c>
      <c r="J374" t="s">
        <v>7</v>
      </c>
      <c r="K374" t="s">
        <v>8</v>
      </c>
      <c r="L374" t="s">
        <v>9</v>
      </c>
      <c r="M374" t="s">
        <v>10</v>
      </c>
      <c r="O374" t="s">
        <v>6</v>
      </c>
      <c r="P374" t="s">
        <v>7</v>
      </c>
      <c r="Q374" t="s">
        <v>8</v>
      </c>
      <c r="R374" t="s">
        <v>9</v>
      </c>
      <c r="S374" t="s">
        <v>10</v>
      </c>
      <c r="U374" t="s">
        <v>6</v>
      </c>
      <c r="V374" t="s">
        <v>7</v>
      </c>
      <c r="W374" t="s">
        <v>8</v>
      </c>
      <c r="X374" t="s">
        <v>9</v>
      </c>
      <c r="Y374" t="s">
        <v>10</v>
      </c>
      <c r="AC374" s="15" t="s">
        <v>4</v>
      </c>
      <c r="AD374" t="s">
        <v>5</v>
      </c>
    </row>
    <row r="375" spans="1:30" x14ac:dyDescent="0.35">
      <c r="A375" s="15" t="s">
        <v>50</v>
      </c>
      <c r="B375" t="s">
        <v>52</v>
      </c>
      <c r="C375" s="2">
        <v>65.63</v>
      </c>
      <c r="E375">
        <f>C375*(D375/100)*AB381</f>
        <v>0</v>
      </c>
      <c r="G375">
        <f>C375*(F375/100)*AB381</f>
        <v>0</v>
      </c>
      <c r="I375" s="2">
        <v>65.63</v>
      </c>
      <c r="K375">
        <f>I375*(J375/100)*AB381</f>
        <v>0</v>
      </c>
      <c r="M375">
        <f>I375*(L375/100)*AB381</f>
        <v>0</v>
      </c>
      <c r="O375" s="2">
        <v>65.63</v>
      </c>
      <c r="Q375">
        <f>O375*(P375/100)*AB381</f>
        <v>0</v>
      </c>
      <c r="S375">
        <f>O375*(R375/100)*AB381</f>
        <v>0</v>
      </c>
      <c r="U375" s="2">
        <v>65.63</v>
      </c>
      <c r="W375">
        <f>U375*(V375/100)*AB381</f>
        <v>0</v>
      </c>
      <c r="Y375">
        <f>U375*(X375/100)*AB381</f>
        <v>0</v>
      </c>
      <c r="AC375" s="15" t="s">
        <v>50</v>
      </c>
      <c r="AD375" t="s">
        <v>52</v>
      </c>
    </row>
    <row r="376" spans="1:30" x14ac:dyDescent="0.35">
      <c r="A376" s="15"/>
      <c r="C376" s="3">
        <v>56.88</v>
      </c>
      <c r="E376">
        <f>C376*(D376/100)*AB381</f>
        <v>0</v>
      </c>
      <c r="G376">
        <f>C376*(F376/100)*AB381</f>
        <v>0</v>
      </c>
      <c r="I376" s="3">
        <v>56.88</v>
      </c>
      <c r="K376">
        <f>I376*(J376/100)*AB381</f>
        <v>0</v>
      </c>
      <c r="M376">
        <f>I376*(L376/100)*AB381</f>
        <v>0</v>
      </c>
      <c r="O376" s="3">
        <v>56.88</v>
      </c>
      <c r="Q376">
        <f>O376*(P376/100)*AB381</f>
        <v>0</v>
      </c>
      <c r="S376">
        <f>O376*(R376/100)*AB381</f>
        <v>0</v>
      </c>
      <c r="U376" s="3">
        <v>56.88</v>
      </c>
      <c r="W376">
        <f>U376*(V376/100)*AB381</f>
        <v>0</v>
      </c>
      <c r="Y376">
        <f>U376*(X376/100)*AB381</f>
        <v>0</v>
      </c>
      <c r="AC376" s="15"/>
    </row>
    <row r="377" spans="1:30" x14ac:dyDescent="0.35">
      <c r="A377" s="15"/>
      <c r="C377" s="4">
        <v>48.13</v>
      </c>
      <c r="E377">
        <f>C377*(D377/100)*AB381</f>
        <v>0</v>
      </c>
      <c r="F377">
        <v>5.5</v>
      </c>
      <c r="G377">
        <f>C377*(F377/100)*AB381</f>
        <v>107.36347906976746</v>
      </c>
      <c r="I377" s="4">
        <v>48.13</v>
      </c>
      <c r="K377">
        <f>I377*(J377/100)*AB381</f>
        <v>0</v>
      </c>
      <c r="M377">
        <f>I377*(L377/100)*AB381</f>
        <v>0</v>
      </c>
      <c r="O377" s="4">
        <v>48.13</v>
      </c>
      <c r="Q377">
        <f>O377*(P377/100)*AB381</f>
        <v>0</v>
      </c>
      <c r="R377">
        <v>5.5</v>
      </c>
      <c r="S377">
        <f>O377*(R377/100)*AB381</f>
        <v>107.36347906976746</v>
      </c>
      <c r="U377" s="4">
        <v>48.13</v>
      </c>
      <c r="W377">
        <f>U377*(V377/100)*AB381</f>
        <v>0</v>
      </c>
      <c r="Y377">
        <f>U377*(X377/100)*AB381</f>
        <v>0</v>
      </c>
      <c r="AA377" t="s">
        <v>15</v>
      </c>
      <c r="AB377">
        <f xml:space="preserve"> (E383+K383+Q383+W383)</f>
        <v>1521.078269767442</v>
      </c>
      <c r="AC377" s="15"/>
    </row>
    <row r="378" spans="1:30" x14ac:dyDescent="0.35">
      <c r="A378" s="15"/>
      <c r="C378" s="5">
        <v>39.380000000000003</v>
      </c>
      <c r="E378">
        <f>C378*(D378/100)*AB381</f>
        <v>0</v>
      </c>
      <c r="F378">
        <v>5.5</v>
      </c>
      <c r="G378">
        <f>C378*(F378/100)*AB381</f>
        <v>87.844874418604661</v>
      </c>
      <c r="I378" s="5">
        <v>39.380000000000003</v>
      </c>
      <c r="K378">
        <f>I378*(J378/100)*AB381</f>
        <v>0</v>
      </c>
      <c r="M378">
        <f>I378*(L378/100)*AB381</f>
        <v>0</v>
      </c>
      <c r="O378" s="5">
        <v>39.380000000000003</v>
      </c>
      <c r="Q378">
        <f>O378*(P378/100)*AB381</f>
        <v>0</v>
      </c>
      <c r="R378">
        <v>5.5</v>
      </c>
      <c r="S378">
        <f>O378*(R378/100)*AB381</f>
        <v>87.844874418604661</v>
      </c>
      <c r="U378" s="5">
        <v>39.380000000000003</v>
      </c>
      <c r="W378">
        <f>U378*(V378/100)*AB381</f>
        <v>0</v>
      </c>
      <c r="Y378">
        <f>U378*(X378/100)*AB381</f>
        <v>0</v>
      </c>
      <c r="AA378" t="s">
        <v>16</v>
      </c>
      <c r="AB378">
        <f>G383+M383+S383+Y383</f>
        <v>2743.0037581395354</v>
      </c>
      <c r="AC378" s="15"/>
    </row>
    <row r="379" spans="1:30" x14ac:dyDescent="0.35">
      <c r="A379" s="15"/>
      <c r="C379" s="6">
        <v>30.63</v>
      </c>
      <c r="E379">
        <f>C379*(D379/100)*AB381</f>
        <v>0</v>
      </c>
      <c r="F379">
        <v>25</v>
      </c>
      <c r="G379">
        <f>C379*(F379/100)*AB381</f>
        <v>310.57395348837207</v>
      </c>
      <c r="I379" s="6">
        <v>30.63</v>
      </c>
      <c r="J379">
        <v>5.5</v>
      </c>
      <c r="K379">
        <f>I379*(J379/100)*AB381</f>
        <v>68.326269767441858</v>
      </c>
      <c r="L379">
        <v>5.5</v>
      </c>
      <c r="M379">
        <f>I379*(L379/100)*AB381</f>
        <v>68.326269767441858</v>
      </c>
      <c r="O379" s="6">
        <v>30.63</v>
      </c>
      <c r="Q379">
        <f>O379*(P379/100)*AB381</f>
        <v>0</v>
      </c>
      <c r="R379">
        <v>25</v>
      </c>
      <c r="S379">
        <f>O379*(R379/100)*AB381</f>
        <v>310.57395348837207</v>
      </c>
      <c r="U379" s="6">
        <v>30.63</v>
      </c>
      <c r="W379">
        <f>U379*(V379/100)*AB381</f>
        <v>0</v>
      </c>
      <c r="Y379">
        <f>U379*(X379/100)*AB381</f>
        <v>0</v>
      </c>
      <c r="AA379" t="s">
        <v>17</v>
      </c>
      <c r="AB379">
        <f xml:space="preserve"> AB378-AB377</f>
        <v>1221.9254883720935</v>
      </c>
      <c r="AC379" s="15"/>
    </row>
    <row r="380" spans="1:30" x14ac:dyDescent="0.35">
      <c r="A380" s="15"/>
      <c r="C380" s="7">
        <v>21.88</v>
      </c>
      <c r="D380">
        <v>5.5</v>
      </c>
      <c r="E380">
        <f>C380*(D380/100)*AB381</f>
        <v>48.807665116279075</v>
      </c>
      <c r="F380">
        <v>45</v>
      </c>
      <c r="G380">
        <f>C380*(F380/100)*AB381</f>
        <v>399.33544186046515</v>
      </c>
      <c r="I380" s="7">
        <v>21.88</v>
      </c>
      <c r="J380">
        <v>15</v>
      </c>
      <c r="K380">
        <f>I380*(J380/100)*AB381</f>
        <v>133.11181395348837</v>
      </c>
      <c r="L380">
        <v>45</v>
      </c>
      <c r="M380">
        <f>I380*(L380/100)*AB381</f>
        <v>399.33544186046515</v>
      </c>
      <c r="O380" s="7">
        <v>21.88</v>
      </c>
      <c r="P380">
        <v>5.5</v>
      </c>
      <c r="Q380">
        <f>O380*(P380/100)*AB381</f>
        <v>48.807665116279075</v>
      </c>
      <c r="R380">
        <v>45</v>
      </c>
      <c r="S380">
        <f>O380*(R380/100)*AB381</f>
        <v>399.33544186046515</v>
      </c>
      <c r="U380" s="7">
        <v>21.88</v>
      </c>
      <c r="W380">
        <f>U380*(V380/100)*AB381</f>
        <v>0</v>
      </c>
      <c r="X380">
        <v>5.5</v>
      </c>
      <c r="Y380">
        <f>U380*(X380/100)*AB381</f>
        <v>48.807665116279075</v>
      </c>
      <c r="AA380" t="s">
        <v>18</v>
      </c>
      <c r="AB380">
        <v>3488</v>
      </c>
      <c r="AC380" s="15"/>
    </row>
    <row r="381" spans="1:30" x14ac:dyDescent="0.35">
      <c r="A381" s="15"/>
      <c r="C381" s="8">
        <v>13.13</v>
      </c>
      <c r="D381">
        <v>85</v>
      </c>
      <c r="E381">
        <f>C381*(D381/100)*AB381</f>
        <v>452.6491162790698</v>
      </c>
      <c r="F381">
        <v>15</v>
      </c>
      <c r="G381">
        <f>C381*(F381/100)*AB381</f>
        <v>79.879255813953492</v>
      </c>
      <c r="I381" s="8">
        <v>13.13</v>
      </c>
      <c r="J381">
        <v>45</v>
      </c>
      <c r="K381">
        <f>I381*(J381/100)*AB381</f>
        <v>239.63776744186046</v>
      </c>
      <c r="L381">
        <v>35</v>
      </c>
      <c r="M381">
        <f>I381*(L381/100)*AB381</f>
        <v>186.38493023255816</v>
      </c>
      <c r="O381" s="8">
        <v>13.13</v>
      </c>
      <c r="P381">
        <v>85</v>
      </c>
      <c r="Q381">
        <f>O381*(P381/100)*AB381</f>
        <v>452.6491162790698</v>
      </c>
      <c r="R381">
        <v>15</v>
      </c>
      <c r="S381">
        <f>O381*(R381/100)*AB381</f>
        <v>79.879255813953492</v>
      </c>
      <c r="U381" s="8">
        <v>13.13</v>
      </c>
      <c r="W381">
        <f>U381*(V381/100)*AB381</f>
        <v>0</v>
      </c>
      <c r="X381">
        <v>5.5</v>
      </c>
      <c r="Y381">
        <f>U381*(X381/100)*AB381</f>
        <v>29.289060465116282</v>
      </c>
      <c r="AA381" t="s">
        <v>13</v>
      </c>
      <c r="AB381">
        <f>AB380/86</f>
        <v>40.558139534883722</v>
      </c>
      <c r="AC381" s="15"/>
    </row>
    <row r="382" spans="1:30" x14ac:dyDescent="0.35">
      <c r="A382" s="15"/>
      <c r="C382" s="9">
        <v>4.58</v>
      </c>
      <c r="D382">
        <v>5.5</v>
      </c>
      <c r="E382">
        <f>C382*(D382/100)*AB381</f>
        <v>10.21659534883721</v>
      </c>
      <c r="F382">
        <v>5.5</v>
      </c>
      <c r="G382">
        <f>C382*(F382/100)*AB381</f>
        <v>10.21659534883721</v>
      </c>
      <c r="I382" s="9">
        <v>4.58</v>
      </c>
      <c r="J382">
        <v>25</v>
      </c>
      <c r="K382">
        <f>I382*(J382/100)*AB381</f>
        <v>46.439069767441865</v>
      </c>
      <c r="L382">
        <v>5.5</v>
      </c>
      <c r="M382">
        <f>I382*(L382/100)*AB381</f>
        <v>10.21659534883721</v>
      </c>
      <c r="O382" s="9">
        <v>4.58</v>
      </c>
      <c r="P382">
        <v>5.5</v>
      </c>
      <c r="Q382">
        <f>O382*(P382/100)*AB381</f>
        <v>10.21659534883721</v>
      </c>
      <c r="R382">
        <v>5.5</v>
      </c>
      <c r="S382">
        <f>O382*(R382/100)*AB381</f>
        <v>10.21659534883721</v>
      </c>
      <c r="U382" s="9">
        <v>4.58</v>
      </c>
      <c r="V382">
        <v>5.5</v>
      </c>
      <c r="W382">
        <f>U382*(V382/100)*AB381</f>
        <v>10.21659534883721</v>
      </c>
      <c r="X382">
        <v>5.5</v>
      </c>
      <c r="Y382">
        <f>U382*(X382/100)*AB381</f>
        <v>10.21659534883721</v>
      </c>
      <c r="AC382" s="15"/>
    </row>
    <row r="383" spans="1:30" ht="43.5" x14ac:dyDescent="0.35">
      <c r="A383" s="15"/>
      <c r="C383" t="s">
        <v>14</v>
      </c>
      <c r="D383" s="1"/>
      <c r="E383">
        <f>SUM(E375:E382)</f>
        <v>511.67337674418604</v>
      </c>
      <c r="G383">
        <f>SUM(G375:G382)</f>
        <v>995.21360000000004</v>
      </c>
      <c r="I383" t="s">
        <v>14</v>
      </c>
      <c r="J383" s="1"/>
      <c r="K383">
        <f>SUM(K375:K382)</f>
        <v>487.51492093023256</v>
      </c>
      <c r="M383">
        <f>SUM(M375:M382)</f>
        <v>664.26323720930247</v>
      </c>
      <c r="O383" t="s">
        <v>14</v>
      </c>
      <c r="P383" s="1"/>
      <c r="Q383">
        <f>SUM(Q375:Q382)</f>
        <v>511.67337674418604</v>
      </c>
      <c r="S383">
        <f>SUM(S375:S382)</f>
        <v>995.21360000000004</v>
      </c>
      <c r="U383" t="s">
        <v>14</v>
      </c>
      <c r="V383" s="1"/>
      <c r="W383">
        <f>SUM(W375:W382)</f>
        <v>10.21659534883721</v>
      </c>
      <c r="Y383">
        <f>SUM(Y375:Y382)</f>
        <v>88.313320930232578</v>
      </c>
      <c r="AA383" s="10" t="s">
        <v>22</v>
      </c>
      <c r="AB383">
        <f xml:space="preserve"> (AB379/(AB380-AB377))*100</f>
        <v>62.123747457282896</v>
      </c>
      <c r="AC383" s="15"/>
    </row>
    <row r="384" spans="1:30" x14ac:dyDescent="0.35">
      <c r="A384" s="15"/>
      <c r="AA384" t="s">
        <v>21</v>
      </c>
      <c r="AB384">
        <f xml:space="preserve"> (AB379/AB380)*100</f>
        <v>35.032267441860476</v>
      </c>
      <c r="AC384" s="15"/>
    </row>
    <row r="385" spans="1:30" x14ac:dyDescent="0.35">
      <c r="A385" s="15"/>
      <c r="AC385" s="15"/>
    </row>
    <row r="386" spans="1:30" x14ac:dyDescent="0.35">
      <c r="A386" s="15"/>
      <c r="AC386" s="15"/>
    </row>
    <row r="387" spans="1:30" x14ac:dyDescent="0.35">
      <c r="A387" s="15"/>
      <c r="C387" t="s">
        <v>0</v>
      </c>
      <c r="D387" s="1"/>
      <c r="I387" t="s">
        <v>1</v>
      </c>
      <c r="O387" t="s">
        <v>2</v>
      </c>
      <c r="U387" t="s">
        <v>3</v>
      </c>
      <c r="AC387" s="15"/>
    </row>
    <row r="388" spans="1:30" x14ac:dyDescent="0.35">
      <c r="A388" s="15" t="s">
        <v>4</v>
      </c>
      <c r="B388" t="s">
        <v>5</v>
      </c>
      <c r="C388" t="s">
        <v>6</v>
      </c>
      <c r="D388" t="s">
        <v>7</v>
      </c>
      <c r="E388" t="s">
        <v>8</v>
      </c>
      <c r="F388" t="s">
        <v>9</v>
      </c>
      <c r="G388" t="s">
        <v>10</v>
      </c>
      <c r="I388" t="s">
        <v>6</v>
      </c>
      <c r="J388" t="s">
        <v>7</v>
      </c>
      <c r="K388" t="s">
        <v>8</v>
      </c>
      <c r="L388" t="s">
        <v>9</v>
      </c>
      <c r="M388" t="s">
        <v>10</v>
      </c>
      <c r="O388" t="s">
        <v>6</v>
      </c>
      <c r="P388" t="s">
        <v>7</v>
      </c>
      <c r="Q388" t="s">
        <v>8</v>
      </c>
      <c r="R388" t="s">
        <v>9</v>
      </c>
      <c r="S388" t="s">
        <v>10</v>
      </c>
      <c r="U388" t="s">
        <v>6</v>
      </c>
      <c r="V388" t="s">
        <v>7</v>
      </c>
      <c r="W388" t="s">
        <v>8</v>
      </c>
      <c r="X388" t="s">
        <v>9</v>
      </c>
      <c r="Y388" t="s">
        <v>10</v>
      </c>
      <c r="AC388" s="15" t="s">
        <v>4</v>
      </c>
      <c r="AD388" t="s">
        <v>5</v>
      </c>
    </row>
    <row r="389" spans="1:30" x14ac:dyDescent="0.35">
      <c r="A389" s="15" t="s">
        <v>50</v>
      </c>
      <c r="B389" t="s">
        <v>53</v>
      </c>
      <c r="C389" s="2">
        <v>65.63</v>
      </c>
      <c r="E389">
        <f>C389*(D389/100)*AB395</f>
        <v>0</v>
      </c>
      <c r="G389">
        <f>C389*(F389/100)*AB395</f>
        <v>0</v>
      </c>
      <c r="I389" s="2">
        <v>65.63</v>
      </c>
      <c r="K389">
        <f>I389*(J389/100)*AB395</f>
        <v>0</v>
      </c>
      <c r="M389">
        <f>I389*(L389/100)*AB395</f>
        <v>0</v>
      </c>
      <c r="O389" s="2">
        <v>65.63</v>
      </c>
      <c r="Q389">
        <f>O389*(P389/100)*AB395</f>
        <v>0</v>
      </c>
      <c r="S389">
        <f>O389*(R389/100)*AB395</f>
        <v>0</v>
      </c>
      <c r="U389" s="2">
        <v>65.63</v>
      </c>
      <c r="W389">
        <f>U389*(V389/100)*AB395</f>
        <v>0</v>
      </c>
      <c r="Y389">
        <f>U389*(X389/100)*AB395</f>
        <v>0</v>
      </c>
      <c r="AC389" s="15" t="s">
        <v>50</v>
      </c>
      <c r="AD389" t="s">
        <v>53</v>
      </c>
    </row>
    <row r="390" spans="1:30" x14ac:dyDescent="0.35">
      <c r="A390" s="15"/>
      <c r="C390" s="3">
        <v>56.88</v>
      </c>
      <c r="E390">
        <f>C390*(D390/100)*AB395</f>
        <v>0</v>
      </c>
      <c r="G390">
        <f>C390*(F390/100)*AB395</f>
        <v>0</v>
      </c>
      <c r="I390" s="3">
        <v>56.88</v>
      </c>
      <c r="K390">
        <f>I390*(J390/100)*AB395</f>
        <v>0</v>
      </c>
      <c r="M390">
        <f>I390*(L390/100)*AB395</f>
        <v>0</v>
      </c>
      <c r="O390" s="3">
        <v>56.88</v>
      </c>
      <c r="Q390">
        <f>O390*(P390/100)*AB395</f>
        <v>0</v>
      </c>
      <c r="S390">
        <f>O390*(R390/100)*AB395</f>
        <v>0</v>
      </c>
      <c r="U390" s="3">
        <v>56.88</v>
      </c>
      <c r="W390">
        <f>U390*(V390/100)*AB395</f>
        <v>0</v>
      </c>
      <c r="Y390">
        <f>U390*(X390/100)*AB395</f>
        <v>0</v>
      </c>
      <c r="AC390" s="15"/>
    </row>
    <row r="391" spans="1:30" x14ac:dyDescent="0.35">
      <c r="A391" s="15"/>
      <c r="C391" s="4">
        <v>48.13</v>
      </c>
      <c r="E391">
        <f>C391*(D391/100)*AB395</f>
        <v>0</v>
      </c>
      <c r="F391">
        <v>15</v>
      </c>
      <c r="G391">
        <f>C391*(F391/100)*AB395</f>
        <v>228.08583139534883</v>
      </c>
      <c r="I391" s="4">
        <v>48.13</v>
      </c>
      <c r="K391">
        <f>I391*(J391/100)*AB395</f>
        <v>0</v>
      </c>
      <c r="M391">
        <f>I391*(L391/100)*AB395</f>
        <v>0</v>
      </c>
      <c r="O391" s="4">
        <v>48.13</v>
      </c>
      <c r="Q391">
        <f>O391*(P391/100)*AB395</f>
        <v>0</v>
      </c>
      <c r="R391">
        <v>15</v>
      </c>
      <c r="S391">
        <f>O391*(R391/100)*AB395</f>
        <v>228.08583139534883</v>
      </c>
      <c r="U391" s="4">
        <v>48.13</v>
      </c>
      <c r="W391">
        <f>U391*(V391/100)*AB395</f>
        <v>0</v>
      </c>
      <c r="X391">
        <v>5.5</v>
      </c>
      <c r="Y391">
        <f>U391*(X391/100)*AB395</f>
        <v>83.631471511627922</v>
      </c>
      <c r="AA391" t="s">
        <v>15</v>
      </c>
      <c r="AB391">
        <f xml:space="preserve"> (E397+K397+Q397+W397)</f>
        <v>1402.3969261627906</v>
      </c>
      <c r="AC391" s="15"/>
    </row>
    <row r="392" spans="1:30" x14ac:dyDescent="0.35">
      <c r="A392" s="15"/>
      <c r="C392" s="5">
        <v>39.380000000000003</v>
      </c>
      <c r="E392">
        <f>C392*(D392/100)*AB395</f>
        <v>0</v>
      </c>
      <c r="F392">
        <v>15</v>
      </c>
      <c r="G392">
        <f>C392*(F392/100)*AB395</f>
        <v>186.61998837209302</v>
      </c>
      <c r="I392" s="5">
        <v>39.380000000000003</v>
      </c>
      <c r="K392">
        <f>I392*(J392/100)*AB395</f>
        <v>0</v>
      </c>
      <c r="M392">
        <f>I392*(L392/100)*AB395</f>
        <v>0</v>
      </c>
      <c r="O392" s="5">
        <v>39.380000000000003</v>
      </c>
      <c r="Q392">
        <f>O392*(P392/100)*AB395</f>
        <v>0</v>
      </c>
      <c r="R392">
        <v>15</v>
      </c>
      <c r="S392">
        <f>O392*(R392/100)*AB395</f>
        <v>186.61998837209302</v>
      </c>
      <c r="U392" s="5">
        <v>39.380000000000003</v>
      </c>
      <c r="W392">
        <f>U392*(V392/100)*AB395</f>
        <v>0</v>
      </c>
      <c r="X392">
        <v>5.5</v>
      </c>
      <c r="Y392">
        <f>U392*(X392/100)*AB395</f>
        <v>68.427329069767453</v>
      </c>
      <c r="AA392" t="s">
        <v>16</v>
      </c>
      <c r="AB392">
        <f>G397+M397+S397+Y397</f>
        <v>2344.4282156976742</v>
      </c>
      <c r="AC392" s="15"/>
    </row>
    <row r="393" spans="1:30" x14ac:dyDescent="0.35">
      <c r="A393" s="15"/>
      <c r="C393" s="6">
        <v>30.63</v>
      </c>
      <c r="E393">
        <f>C393*(D393/100)*AB395</f>
        <v>0</v>
      </c>
      <c r="F393">
        <v>15</v>
      </c>
      <c r="G393">
        <f>C393*(F393/100)*AB395</f>
        <v>145.1541453488372</v>
      </c>
      <c r="I393" s="6">
        <v>30.63</v>
      </c>
      <c r="J393">
        <v>5.5</v>
      </c>
      <c r="K393">
        <f>I393*(J393/100)*AB395</f>
        <v>53.223186627906976</v>
      </c>
      <c r="L393">
        <v>5.5</v>
      </c>
      <c r="M393">
        <f>I393*(L393/100)*AB395</f>
        <v>53.223186627906976</v>
      </c>
      <c r="O393" s="6">
        <v>30.63</v>
      </c>
      <c r="Q393">
        <f>O393*(P393/100)*AB395</f>
        <v>0</v>
      </c>
      <c r="R393">
        <v>15</v>
      </c>
      <c r="S393">
        <f>O393*(R393/100)*AB395</f>
        <v>145.1541453488372</v>
      </c>
      <c r="U393" s="6">
        <v>30.63</v>
      </c>
      <c r="W393">
        <f>U393*(V393/100)*AB395</f>
        <v>0</v>
      </c>
      <c r="X393">
        <v>5.5</v>
      </c>
      <c r="Y393">
        <f>U393*(X393/100)*AB395</f>
        <v>53.223186627906976</v>
      </c>
      <c r="AA393" t="s">
        <v>17</v>
      </c>
      <c r="AB393">
        <f xml:space="preserve"> AB392-AB391</f>
        <v>942.03128953488363</v>
      </c>
      <c r="AC393" s="15"/>
    </row>
    <row r="394" spans="1:30" x14ac:dyDescent="0.35">
      <c r="A394" s="15"/>
      <c r="C394" s="7">
        <v>21.88</v>
      </c>
      <c r="D394">
        <v>45</v>
      </c>
      <c r="E394">
        <f>C394*(D394/100)*AB395</f>
        <v>311.06490697674417</v>
      </c>
      <c r="F394">
        <v>25</v>
      </c>
      <c r="G394">
        <f>C394*(F394/100)*AB395</f>
        <v>172.81383720930231</v>
      </c>
      <c r="I394" s="7">
        <v>21.88</v>
      </c>
      <c r="J394">
        <v>5.5</v>
      </c>
      <c r="K394">
        <f>I394*(J394/100)*AB395</f>
        <v>38.019044186046514</v>
      </c>
      <c r="L394">
        <v>35</v>
      </c>
      <c r="M394">
        <f>I394*(L394/100)*AB395</f>
        <v>241.93937209302325</v>
      </c>
      <c r="O394" s="7">
        <v>21.88</v>
      </c>
      <c r="P394">
        <v>45</v>
      </c>
      <c r="Q394">
        <f>O394*(P394/100)*AB395</f>
        <v>311.06490697674417</v>
      </c>
      <c r="R394">
        <v>25</v>
      </c>
      <c r="S394">
        <f>O394*(R394/100)*AB395</f>
        <v>172.81383720930231</v>
      </c>
      <c r="U394" s="7">
        <v>21.88</v>
      </c>
      <c r="W394">
        <f>U394*(V394/100)*AB395</f>
        <v>0</v>
      </c>
      <c r="Y394">
        <f>U394*(X394/100)*AB395</f>
        <v>0</v>
      </c>
      <c r="AA394" t="s">
        <v>18</v>
      </c>
      <c r="AB394">
        <v>2717</v>
      </c>
      <c r="AC394" s="15"/>
    </row>
    <row r="395" spans="1:30" x14ac:dyDescent="0.35">
      <c r="A395" s="15"/>
      <c r="C395" s="8">
        <v>13.13</v>
      </c>
      <c r="D395">
        <v>45</v>
      </c>
      <c r="E395">
        <f>C395*(D395/100)*AB395</f>
        <v>186.66737790697675</v>
      </c>
      <c r="F395">
        <v>15</v>
      </c>
      <c r="G395">
        <f>C395*(F395/100)*AB395</f>
        <v>62.222459302325582</v>
      </c>
      <c r="I395" s="8">
        <v>13.13</v>
      </c>
      <c r="J395">
        <v>55</v>
      </c>
      <c r="K395">
        <f>I395*(J395/100)*AB395</f>
        <v>228.14901744186048</v>
      </c>
      <c r="L395">
        <v>25</v>
      </c>
      <c r="M395">
        <f>I395*(L395/100)*AB395</f>
        <v>103.70409883720932</v>
      </c>
      <c r="O395" s="8">
        <v>13.13</v>
      </c>
      <c r="P395">
        <v>45</v>
      </c>
      <c r="Q395">
        <f>O395*(P395/100)*AB395</f>
        <v>186.66737790697675</v>
      </c>
      <c r="R395">
        <v>15</v>
      </c>
      <c r="S395">
        <f>O395*(R395/100)*AB395</f>
        <v>62.222459302325582</v>
      </c>
      <c r="U395" s="8">
        <v>13.13</v>
      </c>
      <c r="W395">
        <f>U395*(V395/100)*AB395</f>
        <v>0</v>
      </c>
      <c r="X395">
        <v>15</v>
      </c>
      <c r="Y395">
        <f>U395*(X395/100)*AB395</f>
        <v>62.222459302325582</v>
      </c>
      <c r="AA395" t="s">
        <v>13</v>
      </c>
      <c r="AB395">
        <f>AB394/86</f>
        <v>31.593023255813954</v>
      </c>
      <c r="AC395" s="15"/>
    </row>
    <row r="396" spans="1:30" x14ac:dyDescent="0.35">
      <c r="A396" s="15"/>
      <c r="C396" s="9">
        <v>4.58</v>
      </c>
      <c r="D396">
        <v>15</v>
      </c>
      <c r="E396">
        <f>C396*(D396/100)*AB395</f>
        <v>21.704406976744185</v>
      </c>
      <c r="F396">
        <v>5.5</v>
      </c>
      <c r="G396">
        <f>C396*(F396/100)*AB395</f>
        <v>7.9582825581395351</v>
      </c>
      <c r="I396" s="9">
        <v>4.58</v>
      </c>
      <c r="J396">
        <v>15</v>
      </c>
      <c r="K396">
        <f>I396*(J396/100)*AB395</f>
        <v>21.704406976744185</v>
      </c>
      <c r="L396">
        <v>35</v>
      </c>
      <c r="M396">
        <f>I396*(L396/100)*AB395</f>
        <v>50.643616279069768</v>
      </c>
      <c r="O396" s="9">
        <v>4.58</v>
      </c>
      <c r="P396">
        <v>25</v>
      </c>
      <c r="Q396">
        <f>O396*(P396/100)*AB395</f>
        <v>36.174011627906978</v>
      </c>
      <c r="R396">
        <v>5.5</v>
      </c>
      <c r="S396">
        <f>O396*(R396/100)*AB395</f>
        <v>7.9582825581395351</v>
      </c>
      <c r="U396" s="9">
        <v>4.58</v>
      </c>
      <c r="V396">
        <v>5.5</v>
      </c>
      <c r="W396">
        <f>U396*(V396/100)*AB395</f>
        <v>7.9582825581395351</v>
      </c>
      <c r="X396">
        <v>15</v>
      </c>
      <c r="Y396">
        <f>U396*(X396/100)*AB395</f>
        <v>21.704406976744185</v>
      </c>
      <c r="AC396" s="15"/>
    </row>
    <row r="397" spans="1:30" ht="43.5" x14ac:dyDescent="0.35">
      <c r="A397" s="15"/>
      <c r="C397" t="s">
        <v>14</v>
      </c>
      <c r="D397" s="1"/>
      <c r="E397">
        <f>SUM(E389:E396)</f>
        <v>519.43669186046509</v>
      </c>
      <c r="G397">
        <f>SUM(G389:G396)</f>
        <v>802.8545441860465</v>
      </c>
      <c r="I397" t="s">
        <v>14</v>
      </c>
      <c r="J397" s="1"/>
      <c r="K397">
        <f>SUM(K389:K396)</f>
        <v>341.0956552325581</v>
      </c>
      <c r="M397">
        <f>SUM(M389:M396)</f>
        <v>449.5102738372093</v>
      </c>
      <c r="O397" t="s">
        <v>14</v>
      </c>
      <c r="P397" s="1"/>
      <c r="Q397">
        <f>SUM(Q389:Q396)</f>
        <v>533.90629651162794</v>
      </c>
      <c r="S397">
        <f>SUM(S389:S396)</f>
        <v>802.8545441860465</v>
      </c>
      <c r="U397" t="s">
        <v>14</v>
      </c>
      <c r="V397" s="1"/>
      <c r="W397">
        <f>SUM(W389:W396)</f>
        <v>7.9582825581395351</v>
      </c>
      <c r="Y397">
        <f>SUM(Y389:Y396)</f>
        <v>289.20885348837209</v>
      </c>
      <c r="AA397" s="10" t="s">
        <v>22</v>
      </c>
      <c r="AB397">
        <f xml:space="preserve"> (AB393/(AB394-AB391))*100</f>
        <v>71.658990328173971</v>
      </c>
      <c r="AC397" s="15"/>
    </row>
    <row r="398" spans="1:30" x14ac:dyDescent="0.35">
      <c r="A398" s="15"/>
      <c r="AA398" t="s">
        <v>21</v>
      </c>
      <c r="AB398">
        <f xml:space="preserve"> (AB393/AB394)*100</f>
        <v>34.67174418604651</v>
      </c>
      <c r="AC398" s="15"/>
    </row>
    <row r="399" spans="1:30" x14ac:dyDescent="0.35">
      <c r="A399" s="15"/>
      <c r="AC399" s="15"/>
    </row>
    <row r="400" spans="1:30" x14ac:dyDescent="0.35">
      <c r="A400" s="15"/>
      <c r="AC400" s="15"/>
    </row>
    <row r="401" spans="1:30" x14ac:dyDescent="0.35">
      <c r="A401" s="15"/>
      <c r="C401" t="s">
        <v>0</v>
      </c>
      <c r="D401" s="1"/>
      <c r="I401" t="s">
        <v>1</v>
      </c>
      <c r="O401" t="s">
        <v>2</v>
      </c>
      <c r="U401" t="s">
        <v>3</v>
      </c>
      <c r="AC401" s="15"/>
    </row>
    <row r="402" spans="1:30" x14ac:dyDescent="0.35">
      <c r="A402" s="15" t="s">
        <v>4</v>
      </c>
      <c r="B402" t="s">
        <v>5</v>
      </c>
      <c r="C402" t="s">
        <v>6</v>
      </c>
      <c r="D402" t="s">
        <v>7</v>
      </c>
      <c r="E402" t="s">
        <v>8</v>
      </c>
      <c r="F402" t="s">
        <v>9</v>
      </c>
      <c r="G402" t="s">
        <v>10</v>
      </c>
      <c r="I402" t="s">
        <v>6</v>
      </c>
      <c r="J402" t="s">
        <v>7</v>
      </c>
      <c r="K402" t="s">
        <v>8</v>
      </c>
      <c r="L402" t="s">
        <v>9</v>
      </c>
      <c r="M402" t="s">
        <v>10</v>
      </c>
      <c r="O402" t="s">
        <v>6</v>
      </c>
      <c r="P402" t="s">
        <v>7</v>
      </c>
      <c r="Q402" t="s">
        <v>8</v>
      </c>
      <c r="R402" t="s">
        <v>9</v>
      </c>
      <c r="S402" t="s">
        <v>10</v>
      </c>
      <c r="U402" t="s">
        <v>6</v>
      </c>
      <c r="V402" t="s">
        <v>7</v>
      </c>
      <c r="W402" t="s">
        <v>8</v>
      </c>
      <c r="X402" t="s">
        <v>9</v>
      </c>
      <c r="Y402" t="s">
        <v>10</v>
      </c>
      <c r="AC402" s="15" t="s">
        <v>4</v>
      </c>
      <c r="AD402" t="s">
        <v>5</v>
      </c>
    </row>
    <row r="403" spans="1:30" x14ac:dyDescent="0.35">
      <c r="A403" s="15" t="s">
        <v>50</v>
      </c>
      <c r="B403" t="s">
        <v>54</v>
      </c>
      <c r="C403" s="2">
        <v>65.63</v>
      </c>
      <c r="E403">
        <f>C403*(D403/100)*AB409</f>
        <v>0</v>
      </c>
      <c r="G403">
        <f>C403*(F403/100)*AB409</f>
        <v>0</v>
      </c>
      <c r="I403" s="2">
        <v>65.63</v>
      </c>
      <c r="K403">
        <f>I403*(J403/100)*AB409</f>
        <v>0</v>
      </c>
      <c r="M403">
        <f>I403*(L403/100)*AB409</f>
        <v>0</v>
      </c>
      <c r="O403" s="2">
        <v>65.63</v>
      </c>
      <c r="Q403">
        <f>O403*(P403/100)*AB409</f>
        <v>0</v>
      </c>
      <c r="S403">
        <f>O403*(R403/100)*AB409</f>
        <v>0</v>
      </c>
      <c r="U403" s="2">
        <v>65.63</v>
      </c>
      <c r="W403">
        <f>U403*(V403/100)*AB409</f>
        <v>0</v>
      </c>
      <c r="Y403">
        <f>U403*(X403/100)*AB409</f>
        <v>0</v>
      </c>
      <c r="AC403" s="15" t="s">
        <v>50</v>
      </c>
      <c r="AD403" t="s">
        <v>54</v>
      </c>
    </row>
    <row r="404" spans="1:30" x14ac:dyDescent="0.35">
      <c r="A404" s="15"/>
      <c r="C404" s="3">
        <v>56.88</v>
      </c>
      <c r="E404">
        <f>C404*(D404/100)*AB409</f>
        <v>0</v>
      </c>
      <c r="G404">
        <f>C404*(F404/100)*AB409</f>
        <v>0</v>
      </c>
      <c r="I404" s="3">
        <v>56.88</v>
      </c>
      <c r="K404">
        <f>I404*(J404/100)*AB409</f>
        <v>0</v>
      </c>
      <c r="M404">
        <f>I404*(L404/100)*AB409</f>
        <v>0</v>
      </c>
      <c r="O404" s="3">
        <v>56.88</v>
      </c>
      <c r="Q404">
        <f>O404*(P404/100)*AB409</f>
        <v>0</v>
      </c>
      <c r="S404">
        <f>O404*(R404/100)*AB409</f>
        <v>0</v>
      </c>
      <c r="U404" s="3">
        <v>56.88</v>
      </c>
      <c r="W404">
        <f>U404*(V404/100)*AB409</f>
        <v>0</v>
      </c>
      <c r="Y404">
        <f>U404*(X404/100)*AB409</f>
        <v>0</v>
      </c>
      <c r="AC404" s="15"/>
    </row>
    <row r="405" spans="1:30" x14ac:dyDescent="0.35">
      <c r="A405" s="15"/>
      <c r="C405" s="4">
        <v>48.13</v>
      </c>
      <c r="E405">
        <f>C405*(D405/100)*AB409</f>
        <v>0</v>
      </c>
      <c r="G405">
        <f>C405*(F405/100)*AB409</f>
        <v>0</v>
      </c>
      <c r="I405" s="4">
        <v>48.13</v>
      </c>
      <c r="K405">
        <f>I405*(J405/100)*AB409</f>
        <v>0</v>
      </c>
      <c r="M405">
        <f>I405*(L405/100)*AB409</f>
        <v>0</v>
      </c>
      <c r="O405" s="4">
        <v>48.13</v>
      </c>
      <c r="Q405">
        <f>O405*(P405/100)*AB409</f>
        <v>0</v>
      </c>
      <c r="S405">
        <f>O405*(R405/100)*AB409</f>
        <v>0</v>
      </c>
      <c r="U405" s="4">
        <v>48.13</v>
      </c>
      <c r="W405">
        <f>U405*(V405/100)*AB409</f>
        <v>0</v>
      </c>
      <c r="Y405">
        <f>U405*(X405/100)*AB409</f>
        <v>0</v>
      </c>
      <c r="AA405" t="s">
        <v>15</v>
      </c>
      <c r="AB405">
        <f xml:space="preserve"> (E411+K411+Q411+W411)</f>
        <v>613.43989999999997</v>
      </c>
      <c r="AC405" s="15"/>
    </row>
    <row r="406" spans="1:30" x14ac:dyDescent="0.35">
      <c r="A406" s="15"/>
      <c r="C406" s="5">
        <v>39.380000000000003</v>
      </c>
      <c r="E406">
        <f>C406*(D406/100)*AB409</f>
        <v>0</v>
      </c>
      <c r="G406">
        <f>C406*(F406/100)*AB409</f>
        <v>0</v>
      </c>
      <c r="I406" s="5">
        <v>39.380000000000003</v>
      </c>
      <c r="K406">
        <f>I406*(J406/100)*AB409</f>
        <v>0</v>
      </c>
      <c r="M406">
        <f>I406*(L406/100)*AB409</f>
        <v>0</v>
      </c>
      <c r="O406" s="5">
        <v>39.380000000000003</v>
      </c>
      <c r="Q406">
        <f>O406*(P406/100)*AB409</f>
        <v>0</v>
      </c>
      <c r="S406">
        <f>O406*(R406/100)*AB409</f>
        <v>0</v>
      </c>
      <c r="U406" s="5">
        <v>39.380000000000003</v>
      </c>
      <c r="W406">
        <f>U406*(V406/100)*AB409</f>
        <v>0</v>
      </c>
      <c r="Y406">
        <f>U406*(X406/100)*AB409</f>
        <v>0</v>
      </c>
      <c r="AA406" t="s">
        <v>16</v>
      </c>
      <c r="AB406">
        <f>G411+M411+S411+Y411</f>
        <v>1360.0900500000002</v>
      </c>
      <c r="AC406" s="15"/>
    </row>
    <row r="407" spans="1:30" x14ac:dyDescent="0.35">
      <c r="A407" s="15"/>
      <c r="C407" s="6">
        <v>30.63</v>
      </c>
      <c r="E407">
        <f>C407*(D407/100)*AB409</f>
        <v>0</v>
      </c>
      <c r="G407">
        <f>C407*(F407/100)*AB409</f>
        <v>0</v>
      </c>
      <c r="I407" s="6">
        <v>30.63</v>
      </c>
      <c r="K407">
        <f>I407*(J407/100)*AB409</f>
        <v>0</v>
      </c>
      <c r="L407">
        <v>55</v>
      </c>
      <c r="M407">
        <f>I407*(L407/100)*AB409</f>
        <v>387.46950000000004</v>
      </c>
      <c r="O407" s="6">
        <v>30.63</v>
      </c>
      <c r="Q407">
        <f>O407*(P407/100)*AB409</f>
        <v>0</v>
      </c>
      <c r="S407">
        <f>O407*(R407/100)*AB409</f>
        <v>0</v>
      </c>
      <c r="U407" s="6">
        <v>30.63</v>
      </c>
      <c r="W407">
        <f>U407*(V407/100)*AB409</f>
        <v>0</v>
      </c>
      <c r="X407">
        <v>5.5</v>
      </c>
      <c r="Y407">
        <f>U407*(X407/100)*AB409</f>
        <v>38.746949999999998</v>
      </c>
      <c r="AA407" t="s">
        <v>17</v>
      </c>
      <c r="AB407">
        <f xml:space="preserve"> AB406-AB405</f>
        <v>746.65015000000028</v>
      </c>
      <c r="AC407" s="15"/>
    </row>
    <row r="408" spans="1:30" x14ac:dyDescent="0.35">
      <c r="A408" s="15"/>
      <c r="C408" s="7">
        <v>21.88</v>
      </c>
      <c r="E408">
        <f>C408*(D408/100)*AB409</f>
        <v>0</v>
      </c>
      <c r="F408">
        <v>5.5</v>
      </c>
      <c r="G408">
        <f>C408*(F408/100)*AB409</f>
        <v>27.6782</v>
      </c>
      <c r="I408" s="7">
        <v>21.88</v>
      </c>
      <c r="J408">
        <v>15</v>
      </c>
      <c r="K408">
        <f>I408*(J408/100)*AB409</f>
        <v>75.48599999999999</v>
      </c>
      <c r="L408">
        <v>45</v>
      </c>
      <c r="M408">
        <f>I408*(L408/100)*AB409</f>
        <v>226.458</v>
      </c>
      <c r="O408" s="7">
        <v>21.88</v>
      </c>
      <c r="Q408">
        <f>O408*(P408/100)*AB409</f>
        <v>0</v>
      </c>
      <c r="R408">
        <v>5.5</v>
      </c>
      <c r="S408">
        <f>O408*(R408/100)*AB409</f>
        <v>27.6782</v>
      </c>
      <c r="U408" s="7">
        <v>21.88</v>
      </c>
      <c r="W408">
        <f>U408*(V408/100)*AB409</f>
        <v>0</v>
      </c>
      <c r="X408">
        <v>5.5</v>
      </c>
      <c r="Y408">
        <f>U408*(X408/100)*AB409</f>
        <v>27.6782</v>
      </c>
      <c r="AA408" t="s">
        <v>18</v>
      </c>
      <c r="AB408">
        <v>1978</v>
      </c>
      <c r="AC408" s="15"/>
    </row>
    <row r="409" spans="1:30" x14ac:dyDescent="0.35">
      <c r="A409" s="15"/>
      <c r="C409" s="8">
        <v>13.13</v>
      </c>
      <c r="D409">
        <v>15</v>
      </c>
      <c r="E409">
        <f>C409*(D409/100)*AB409</f>
        <v>45.298500000000004</v>
      </c>
      <c r="F409">
        <v>95</v>
      </c>
      <c r="G409">
        <f>C409*(F409/100)*AB409</f>
        <v>286.89049999999997</v>
      </c>
      <c r="I409" s="8">
        <v>13.13</v>
      </c>
      <c r="J409">
        <v>85</v>
      </c>
      <c r="K409">
        <f>I409*(J409/100)*AB409</f>
        <v>256.69150000000002</v>
      </c>
      <c r="L409">
        <v>5.5</v>
      </c>
      <c r="M409">
        <f>I409*(L409/100)*AB409</f>
        <v>16.609450000000002</v>
      </c>
      <c r="O409" s="8">
        <v>13.13</v>
      </c>
      <c r="P409">
        <v>15</v>
      </c>
      <c r="Q409">
        <f>O409*(P409/100)*AB409</f>
        <v>45.298500000000004</v>
      </c>
      <c r="R409">
        <v>95</v>
      </c>
      <c r="S409">
        <f>O409*(R409/100)*AB409</f>
        <v>286.89049999999997</v>
      </c>
      <c r="U409" s="8">
        <v>13.13</v>
      </c>
      <c r="W409">
        <f>U409*(V409/100)*AB409</f>
        <v>0</v>
      </c>
      <c r="X409">
        <v>5.5</v>
      </c>
      <c r="Y409">
        <f>U409*(X409/100)*AB409</f>
        <v>16.609450000000002</v>
      </c>
      <c r="AA409" t="s">
        <v>13</v>
      </c>
      <c r="AB409">
        <f>AB408/86</f>
        <v>23</v>
      </c>
      <c r="AC409" s="15"/>
    </row>
    <row r="410" spans="1:30" x14ac:dyDescent="0.35">
      <c r="A410" s="15"/>
      <c r="C410" s="9">
        <v>4.58</v>
      </c>
      <c r="D410">
        <v>85</v>
      </c>
      <c r="E410">
        <f>C410*(D410/100)*AB409</f>
        <v>89.539000000000001</v>
      </c>
      <c r="F410">
        <v>5.5</v>
      </c>
      <c r="G410">
        <f>C410*(F410/100)*AB409</f>
        <v>5.7937000000000003</v>
      </c>
      <c r="I410" s="9">
        <v>4.58</v>
      </c>
      <c r="J410">
        <v>5.5</v>
      </c>
      <c r="K410">
        <f>I410*(J410/100)*AB409</f>
        <v>5.7937000000000003</v>
      </c>
      <c r="M410">
        <f>I410*(L410/100)*AB409</f>
        <v>0</v>
      </c>
      <c r="O410" s="9">
        <v>4.58</v>
      </c>
      <c r="P410">
        <v>85</v>
      </c>
      <c r="Q410">
        <f>O410*(P410/100)*AB409</f>
        <v>89.539000000000001</v>
      </c>
      <c r="R410">
        <v>5.5</v>
      </c>
      <c r="S410">
        <f>O410*(R410/100)*AB409</f>
        <v>5.7937000000000003</v>
      </c>
      <c r="U410" s="9">
        <v>4.58</v>
      </c>
      <c r="V410">
        <v>5.5</v>
      </c>
      <c r="W410">
        <f>U410*(V410/100)*AB409</f>
        <v>5.7937000000000003</v>
      </c>
      <c r="X410">
        <v>5.5</v>
      </c>
      <c r="Y410">
        <f>U410*(X410/100)*AB409</f>
        <v>5.7937000000000003</v>
      </c>
      <c r="AC410" s="15"/>
    </row>
    <row r="411" spans="1:30" ht="43.5" x14ac:dyDescent="0.35">
      <c r="A411" s="15"/>
      <c r="C411" t="s">
        <v>14</v>
      </c>
      <c r="D411" s="1"/>
      <c r="E411">
        <f>SUM(E403:E410)</f>
        <v>134.83750000000001</v>
      </c>
      <c r="G411">
        <f>SUM(G403:G410)</f>
        <v>320.36239999999998</v>
      </c>
      <c r="I411" t="s">
        <v>14</v>
      </c>
      <c r="J411" s="1"/>
      <c r="K411">
        <f>SUM(K403:K410)</f>
        <v>337.97120000000001</v>
      </c>
      <c r="M411">
        <f>SUM(M403:M410)</f>
        <v>630.53695000000005</v>
      </c>
      <c r="O411" t="s">
        <v>14</v>
      </c>
      <c r="P411" s="1"/>
      <c r="Q411">
        <f>SUM(Q403:Q410)</f>
        <v>134.83750000000001</v>
      </c>
      <c r="S411">
        <f>SUM(S403:S410)</f>
        <v>320.36239999999998</v>
      </c>
      <c r="U411" t="s">
        <v>14</v>
      </c>
      <c r="V411" s="1"/>
      <c r="W411">
        <f>SUM(W403:W410)</f>
        <v>5.7937000000000003</v>
      </c>
      <c r="Y411">
        <f>SUM(Y403:Y410)</f>
        <v>88.828300000000013</v>
      </c>
      <c r="AA411" s="10" t="s">
        <v>22</v>
      </c>
      <c r="AB411">
        <f xml:space="preserve"> (AB407/(AB408-AB405))*100</f>
        <v>54.717278484106359</v>
      </c>
      <c r="AC411" s="15"/>
    </row>
    <row r="412" spans="1:30" x14ac:dyDescent="0.35">
      <c r="A412" s="15"/>
      <c r="AA412" t="s">
        <v>21</v>
      </c>
      <c r="AB412">
        <f xml:space="preserve"> (AB407/AB408)*100</f>
        <v>37.747732558139553</v>
      </c>
      <c r="AC412" s="15"/>
    </row>
    <row r="413" spans="1:30" x14ac:dyDescent="0.35">
      <c r="A413" s="15"/>
      <c r="AC413" s="15"/>
    </row>
    <row r="414" spans="1:30" x14ac:dyDescent="0.35">
      <c r="A414" s="15"/>
      <c r="AC414" s="15"/>
    </row>
    <row r="415" spans="1:30" x14ac:dyDescent="0.35">
      <c r="A415" s="15"/>
      <c r="C415" t="s">
        <v>0</v>
      </c>
      <c r="D415" s="1"/>
      <c r="I415" t="s">
        <v>1</v>
      </c>
      <c r="O415" t="s">
        <v>2</v>
      </c>
      <c r="U415" t="s">
        <v>3</v>
      </c>
      <c r="AC415" s="15"/>
    </row>
    <row r="416" spans="1:30" x14ac:dyDescent="0.35">
      <c r="A416" s="15" t="s">
        <v>4</v>
      </c>
      <c r="B416" t="s">
        <v>5</v>
      </c>
      <c r="C416" t="s">
        <v>6</v>
      </c>
      <c r="D416" t="s">
        <v>7</v>
      </c>
      <c r="E416" t="s">
        <v>8</v>
      </c>
      <c r="F416" t="s">
        <v>9</v>
      </c>
      <c r="G416" t="s">
        <v>10</v>
      </c>
      <c r="I416" t="s">
        <v>6</v>
      </c>
      <c r="J416" t="s">
        <v>7</v>
      </c>
      <c r="K416" t="s">
        <v>8</v>
      </c>
      <c r="L416" t="s">
        <v>9</v>
      </c>
      <c r="M416" t="s">
        <v>10</v>
      </c>
      <c r="O416" t="s">
        <v>6</v>
      </c>
      <c r="P416" t="s">
        <v>7</v>
      </c>
      <c r="Q416" t="s">
        <v>8</v>
      </c>
      <c r="R416" t="s">
        <v>9</v>
      </c>
      <c r="S416" t="s">
        <v>10</v>
      </c>
      <c r="U416" t="s">
        <v>6</v>
      </c>
      <c r="V416" t="s">
        <v>7</v>
      </c>
      <c r="W416" t="s">
        <v>8</v>
      </c>
      <c r="X416" t="s">
        <v>9</v>
      </c>
      <c r="Y416" t="s">
        <v>10</v>
      </c>
      <c r="AC416" s="15" t="s">
        <v>4</v>
      </c>
      <c r="AD416" t="s">
        <v>5</v>
      </c>
    </row>
    <row r="417" spans="1:33" x14ac:dyDescent="0.35">
      <c r="A417" s="15" t="s">
        <v>50</v>
      </c>
      <c r="B417" t="s">
        <v>55</v>
      </c>
      <c r="C417" s="2">
        <v>65.63</v>
      </c>
      <c r="E417">
        <f>C417*(D417/100)*AB423</f>
        <v>0</v>
      </c>
      <c r="G417">
        <f>C417*(F417/100)*AB423</f>
        <v>0</v>
      </c>
      <c r="I417" s="2">
        <v>65.63</v>
      </c>
      <c r="K417">
        <f>I417*(J417/100)*AB423</f>
        <v>0</v>
      </c>
      <c r="M417">
        <f>I417*(L417/100)*AB423</f>
        <v>0</v>
      </c>
      <c r="O417" s="2">
        <v>65.63</v>
      </c>
      <c r="Q417">
        <f>O417*(P417/100)*AB423</f>
        <v>0</v>
      </c>
      <c r="S417">
        <f>O417*(R417/100)*AB423</f>
        <v>0</v>
      </c>
      <c r="U417" s="2">
        <v>65.63</v>
      </c>
      <c r="W417">
        <f>U417*(V417/100)*AB423</f>
        <v>0</v>
      </c>
      <c r="Y417">
        <f>U417*(X417/100)*AB423</f>
        <v>0</v>
      </c>
      <c r="AC417" s="15" t="s">
        <v>50</v>
      </c>
      <c r="AD417" t="s">
        <v>55</v>
      </c>
    </row>
    <row r="418" spans="1:33" x14ac:dyDescent="0.35">
      <c r="A418" s="15"/>
      <c r="C418" s="3">
        <v>56.88</v>
      </c>
      <c r="E418">
        <f>C418*(D418/100)*AB423</f>
        <v>0</v>
      </c>
      <c r="G418">
        <f>C418*(F418/100)*AB423</f>
        <v>0</v>
      </c>
      <c r="I418" s="3">
        <v>56.88</v>
      </c>
      <c r="K418">
        <f>I418*(J418/100)*AB423</f>
        <v>0</v>
      </c>
      <c r="M418">
        <f>I418*(L418/100)*AB423</f>
        <v>0</v>
      </c>
      <c r="O418" s="3">
        <v>56.88</v>
      </c>
      <c r="Q418">
        <f>O418*(P418/100)*AB423</f>
        <v>0</v>
      </c>
      <c r="S418">
        <f>O418*(R418/100)*AB423</f>
        <v>0</v>
      </c>
      <c r="U418" s="3">
        <v>56.88</v>
      </c>
      <c r="W418">
        <f>U418*(V418/100)*AB423</f>
        <v>0</v>
      </c>
      <c r="Y418">
        <f>U418*(X418/100)*AB423</f>
        <v>0</v>
      </c>
      <c r="AC418" s="15"/>
    </row>
    <row r="419" spans="1:33" x14ac:dyDescent="0.35">
      <c r="A419" s="15"/>
      <c r="C419" s="4">
        <v>48.13</v>
      </c>
      <c r="E419">
        <f>C419*(D419/100)*AB423</f>
        <v>0</v>
      </c>
      <c r="G419">
        <f>C419*(F419/100)*AB423</f>
        <v>0</v>
      </c>
      <c r="I419" s="4">
        <v>48.13</v>
      </c>
      <c r="K419">
        <f>I419*(J419/100)*AB423</f>
        <v>0</v>
      </c>
      <c r="M419">
        <f>I419*(L419/100)*AB423</f>
        <v>0</v>
      </c>
      <c r="O419" s="4">
        <v>48.13</v>
      </c>
      <c r="Q419">
        <f>O419*(P419/100)*AB423</f>
        <v>0</v>
      </c>
      <c r="S419">
        <f>O419*(R419/100)*AB423</f>
        <v>0</v>
      </c>
      <c r="U419" s="4">
        <v>48.13</v>
      </c>
      <c r="W419">
        <f>U419*(V419/100)*AB423</f>
        <v>0</v>
      </c>
      <c r="X419">
        <v>35</v>
      </c>
      <c r="Y419">
        <f>U419*(X419/100)*AB423</f>
        <v>176.68187209302329</v>
      </c>
      <c r="AA419" t="s">
        <v>15</v>
      </c>
      <c r="AB419">
        <f xml:space="preserve"> (E425+K425+Q425+W425)</f>
        <v>238.3944046511628</v>
      </c>
      <c r="AC419" s="15"/>
    </row>
    <row r="420" spans="1:33" x14ac:dyDescent="0.35">
      <c r="A420" s="15"/>
      <c r="C420" s="5">
        <v>39.380000000000003</v>
      </c>
      <c r="E420">
        <f>C420*(D420/100)*AB423</f>
        <v>0</v>
      </c>
      <c r="G420">
        <f>C420*(F420/100)*AB423</f>
        <v>0</v>
      </c>
      <c r="I420" s="5">
        <v>39.380000000000003</v>
      </c>
      <c r="K420">
        <f>I420*(J420/100)*AB423</f>
        <v>0</v>
      </c>
      <c r="M420">
        <f>I420*(L420/100)*AB423</f>
        <v>0</v>
      </c>
      <c r="O420" s="5">
        <v>39.380000000000003</v>
      </c>
      <c r="Q420">
        <f>O420*(P420/100)*AB423</f>
        <v>0</v>
      </c>
      <c r="S420">
        <f>O420*(R420/100)*AB423</f>
        <v>0</v>
      </c>
      <c r="U420" s="5">
        <v>39.380000000000003</v>
      </c>
      <c r="W420">
        <f>U420*(V420/100)*AB423</f>
        <v>0</v>
      </c>
      <c r="X420">
        <v>35</v>
      </c>
      <c r="Y420">
        <f>U420*(X420/100)*AB423</f>
        <v>144.56123255813955</v>
      </c>
      <c r="AA420" t="s">
        <v>16</v>
      </c>
      <c r="AB420">
        <f>G425+M425+S425+Y425</f>
        <v>696.12479302325585</v>
      </c>
      <c r="AC420" s="15"/>
    </row>
    <row r="421" spans="1:33" x14ac:dyDescent="0.35">
      <c r="A421" s="15"/>
      <c r="C421" s="6">
        <v>30.63</v>
      </c>
      <c r="E421">
        <f>C421*(D421/100)*AB423</f>
        <v>0</v>
      </c>
      <c r="G421">
        <f>C421*(F421/100)*AB423</f>
        <v>0</v>
      </c>
      <c r="I421" s="6">
        <v>30.63</v>
      </c>
      <c r="K421">
        <f>I421*(J421/100)*AB423</f>
        <v>0</v>
      </c>
      <c r="M421">
        <f>I421*(L421/100)*AB423</f>
        <v>0</v>
      </c>
      <c r="O421" s="6">
        <v>30.63</v>
      </c>
      <c r="Q421">
        <f>O421*(P421/100)*AB423</f>
        <v>0</v>
      </c>
      <c r="S421">
        <f>O421*(R421/100)*AB423</f>
        <v>0</v>
      </c>
      <c r="U421" s="6">
        <v>30.63</v>
      </c>
      <c r="W421">
        <f>U421*(V421/100)*AB423</f>
        <v>0</v>
      </c>
      <c r="X421">
        <v>5.5</v>
      </c>
      <c r="Y421">
        <f>U421*(X421/100)*AB423</f>
        <v>17.669236046511628</v>
      </c>
      <c r="AA421" t="s">
        <v>17</v>
      </c>
      <c r="AB421">
        <f xml:space="preserve"> AB420-AB419</f>
        <v>457.73038837209305</v>
      </c>
      <c r="AC421" s="15"/>
    </row>
    <row r="422" spans="1:33" x14ac:dyDescent="0.35">
      <c r="A422" s="15"/>
      <c r="C422" s="7">
        <v>21.88</v>
      </c>
      <c r="E422">
        <f>C422*(D422/100)*AB423</f>
        <v>0</v>
      </c>
      <c r="F422">
        <v>25</v>
      </c>
      <c r="G422">
        <f>C422*(F422/100)*AB423</f>
        <v>57.371395348837211</v>
      </c>
      <c r="I422" s="7">
        <v>21.88</v>
      </c>
      <c r="J422">
        <v>25</v>
      </c>
      <c r="K422">
        <f>I422*(J422/100)*AB423</f>
        <v>57.371395348837211</v>
      </c>
      <c r="L422">
        <v>35</v>
      </c>
      <c r="M422">
        <f>I422*(L422/100)*AB423</f>
        <v>80.319953488372093</v>
      </c>
      <c r="O422" s="7">
        <v>21.88</v>
      </c>
      <c r="Q422">
        <f>O422*(P422/100)*AB423</f>
        <v>0</v>
      </c>
      <c r="R422">
        <v>25</v>
      </c>
      <c r="S422">
        <f>O422*(R422/100)*AB423</f>
        <v>57.371395348837211</v>
      </c>
      <c r="U422" s="7">
        <v>21.88</v>
      </c>
      <c r="W422">
        <f>U422*(V422/100)*AB423</f>
        <v>0</v>
      </c>
      <c r="X422">
        <v>5.5</v>
      </c>
      <c r="Y422">
        <f>U422*(X422/100)*AB423</f>
        <v>12.621706976744187</v>
      </c>
      <c r="AA422" t="s">
        <v>18</v>
      </c>
      <c r="AB422">
        <v>902</v>
      </c>
      <c r="AC422" s="15"/>
    </row>
    <row r="423" spans="1:33" x14ac:dyDescent="0.35">
      <c r="A423" s="15"/>
      <c r="C423" s="8">
        <v>13.13</v>
      </c>
      <c r="D423">
        <v>25</v>
      </c>
      <c r="E423">
        <f>C423*(D423/100)*AB423</f>
        <v>34.42808139534884</v>
      </c>
      <c r="F423">
        <v>25</v>
      </c>
      <c r="G423">
        <f>C423*(F423/100)*AB423</f>
        <v>34.42808139534884</v>
      </c>
      <c r="I423" s="8">
        <v>13.13</v>
      </c>
      <c r="J423">
        <v>25</v>
      </c>
      <c r="K423">
        <f>I423*(J423/100)*AB423</f>
        <v>34.42808139534884</v>
      </c>
      <c r="L423">
        <v>25</v>
      </c>
      <c r="M423">
        <f>I423*(L423/100)*AB423</f>
        <v>34.42808139534884</v>
      </c>
      <c r="O423" s="8">
        <v>13.13</v>
      </c>
      <c r="P423">
        <v>15</v>
      </c>
      <c r="Q423">
        <f>O423*(P423/100)*AB423</f>
        <v>20.656848837209303</v>
      </c>
      <c r="R423">
        <v>25</v>
      </c>
      <c r="S423">
        <f>O423*(R423/100)*AB423</f>
        <v>34.42808139534884</v>
      </c>
      <c r="U423" s="8">
        <v>13.13</v>
      </c>
      <c r="W423">
        <f>U423*(V423/100)*AB423</f>
        <v>0</v>
      </c>
      <c r="X423">
        <v>5.5</v>
      </c>
      <c r="Y423">
        <f>U423*(X423/100)*AB423</f>
        <v>7.5741779069767459</v>
      </c>
      <c r="AA423" t="s">
        <v>13</v>
      </c>
      <c r="AB423">
        <f>AB422/86</f>
        <v>10.488372093023257</v>
      </c>
      <c r="AC423" s="15"/>
    </row>
    <row r="424" spans="1:33" x14ac:dyDescent="0.35">
      <c r="A424" s="15"/>
      <c r="C424" s="9">
        <v>4.58</v>
      </c>
      <c r="D424">
        <v>75</v>
      </c>
      <c r="E424">
        <f>C424*(D424/100)*AB423</f>
        <v>36.027558139534889</v>
      </c>
      <c r="F424">
        <v>25</v>
      </c>
      <c r="G424">
        <f>C424*(F424/100)*AB423</f>
        <v>12.00918604651163</v>
      </c>
      <c r="I424" s="9">
        <v>4.58</v>
      </c>
      <c r="J424">
        <v>25</v>
      </c>
      <c r="K424">
        <f>I424*(J424/100)*AB423</f>
        <v>12.00918604651163</v>
      </c>
      <c r="L424">
        <v>25</v>
      </c>
      <c r="M424">
        <f>I424*(L424/100)*AB423</f>
        <v>12.00918604651163</v>
      </c>
      <c r="O424" s="9">
        <v>4.58</v>
      </c>
      <c r="P424">
        <v>85</v>
      </c>
      <c r="Q424">
        <f>O424*(P424/100)*AB423</f>
        <v>40.831232558139533</v>
      </c>
      <c r="R424">
        <v>25</v>
      </c>
      <c r="S424">
        <f>O424*(R424/100)*AB423</f>
        <v>12.00918604651163</v>
      </c>
      <c r="U424" s="9">
        <v>4.58</v>
      </c>
      <c r="V424">
        <v>5.5</v>
      </c>
      <c r="W424">
        <f>U424*(V424/100)*AB423</f>
        <v>2.6420209302325586</v>
      </c>
      <c r="X424">
        <v>5.5</v>
      </c>
      <c r="Y424">
        <f>U424*(X424/100)*AB423</f>
        <v>2.6420209302325586</v>
      </c>
      <c r="AC424" s="15"/>
    </row>
    <row r="425" spans="1:33" ht="43.5" x14ac:dyDescent="0.35">
      <c r="A425" s="15"/>
      <c r="C425" t="s">
        <v>14</v>
      </c>
      <c r="D425" s="1"/>
      <c r="E425">
        <f>SUM(E417:E424)</f>
        <v>70.45563953488373</v>
      </c>
      <c r="G425">
        <f>SUM(G417:G424)</f>
        <v>103.80866279069768</v>
      </c>
      <c r="I425" t="s">
        <v>14</v>
      </c>
      <c r="J425" s="1"/>
      <c r="K425">
        <f>SUM(K417:K424)</f>
        <v>103.80866279069768</v>
      </c>
      <c r="M425">
        <f>SUM(M417:M424)</f>
        <v>126.75722093023256</v>
      </c>
      <c r="O425" t="s">
        <v>14</v>
      </c>
      <c r="P425" s="1"/>
      <c r="Q425">
        <f>SUM(Q417:Q424)</f>
        <v>61.488081395348836</v>
      </c>
      <c r="S425">
        <f>SUM(S417:S424)</f>
        <v>103.80866279069768</v>
      </c>
      <c r="U425" t="s">
        <v>14</v>
      </c>
      <c r="V425" s="1"/>
      <c r="W425">
        <f>SUM(W417:W424)</f>
        <v>2.6420209302325586</v>
      </c>
      <c r="Y425">
        <f>SUM(Y417:Y424)</f>
        <v>361.75024651162795</v>
      </c>
      <c r="AA425" s="10" t="s">
        <v>22</v>
      </c>
      <c r="AB425">
        <f xml:space="preserve"> (AB421/(AB422-AB419))*100</f>
        <v>68.976270179198565</v>
      </c>
      <c r="AC425" s="15"/>
    </row>
    <row r="426" spans="1:33" x14ac:dyDescent="0.35">
      <c r="A426" s="15"/>
      <c r="AA426" t="s">
        <v>21</v>
      </c>
      <c r="AB426">
        <f xml:space="preserve"> (AB421/AB422)*100</f>
        <v>50.746162790697682</v>
      </c>
      <c r="AC426" s="15"/>
    </row>
    <row r="427" spans="1:33" x14ac:dyDescent="0.35">
      <c r="A427" s="15"/>
      <c r="C427" t="s">
        <v>0</v>
      </c>
      <c r="D427" s="1"/>
      <c r="I427" t="s">
        <v>1</v>
      </c>
      <c r="O427" t="s">
        <v>2</v>
      </c>
      <c r="U427" t="s">
        <v>3</v>
      </c>
      <c r="AC427" s="15"/>
    </row>
    <row r="428" spans="1:33" x14ac:dyDescent="0.35">
      <c r="A428" s="15" t="s">
        <v>4</v>
      </c>
      <c r="B428" t="s">
        <v>5</v>
      </c>
      <c r="C428" t="s">
        <v>6</v>
      </c>
      <c r="D428" t="s">
        <v>7</v>
      </c>
      <c r="E428" t="s">
        <v>8</v>
      </c>
      <c r="F428" t="s">
        <v>9</v>
      </c>
      <c r="G428" t="s">
        <v>10</v>
      </c>
      <c r="I428" t="s">
        <v>6</v>
      </c>
      <c r="J428" t="s">
        <v>7</v>
      </c>
      <c r="K428" t="s">
        <v>8</v>
      </c>
      <c r="L428" t="s">
        <v>9</v>
      </c>
      <c r="M428" t="s">
        <v>10</v>
      </c>
      <c r="O428" t="s">
        <v>6</v>
      </c>
      <c r="P428" t="s">
        <v>7</v>
      </c>
      <c r="Q428" t="s">
        <v>8</v>
      </c>
      <c r="R428" t="s">
        <v>9</v>
      </c>
      <c r="S428" t="s">
        <v>10</v>
      </c>
      <c r="U428" t="s">
        <v>6</v>
      </c>
      <c r="V428" t="s">
        <v>7</v>
      </c>
      <c r="W428" t="s">
        <v>8</v>
      </c>
      <c r="X428" t="s">
        <v>9</v>
      </c>
      <c r="Y428" t="s">
        <v>10</v>
      </c>
      <c r="AC428" s="15" t="s">
        <v>4</v>
      </c>
      <c r="AD428" t="s">
        <v>5</v>
      </c>
    </row>
    <row r="429" spans="1:33" x14ac:dyDescent="0.35">
      <c r="A429" s="15" t="s">
        <v>50</v>
      </c>
      <c r="B429" t="s">
        <v>56</v>
      </c>
      <c r="C429" s="2">
        <v>65.63</v>
      </c>
      <c r="E429">
        <f>C429*(D429/100)*AB435</f>
        <v>0</v>
      </c>
      <c r="G429">
        <f>C429*(F429/100)*AB435</f>
        <v>0</v>
      </c>
      <c r="I429" s="2">
        <v>65.63</v>
      </c>
      <c r="K429">
        <f>I429*(J429/100)*AB435</f>
        <v>0</v>
      </c>
      <c r="M429">
        <f>I429*(L429/100)*AB435</f>
        <v>0</v>
      </c>
      <c r="O429" s="2">
        <v>65.63</v>
      </c>
      <c r="Q429">
        <f>O429*(P429/100)*AB435</f>
        <v>0</v>
      </c>
      <c r="S429">
        <f>O429*(R429/100)*AB435</f>
        <v>0</v>
      </c>
      <c r="U429" s="2">
        <v>65.63</v>
      </c>
      <c r="W429">
        <f>U429*(V429/100)*AB435</f>
        <v>0</v>
      </c>
      <c r="Y429">
        <f>U429*(X429/100)*AB435</f>
        <v>0</v>
      </c>
      <c r="AC429" s="15" t="s">
        <v>50</v>
      </c>
      <c r="AD429" t="s">
        <v>56</v>
      </c>
      <c r="AF429" t="s">
        <v>105</v>
      </c>
    </row>
    <row r="430" spans="1:33" x14ac:dyDescent="0.35">
      <c r="A430" s="15"/>
      <c r="C430" s="3">
        <v>56.88</v>
      </c>
      <c r="E430">
        <f>C430*(D430/100)*AB435</f>
        <v>0</v>
      </c>
      <c r="G430">
        <f>C430*(F430/100)*AB435</f>
        <v>0</v>
      </c>
      <c r="I430" s="3">
        <v>56.88</v>
      </c>
      <c r="K430">
        <f>I430*(J430/100)*AB435</f>
        <v>0</v>
      </c>
      <c r="M430">
        <f>I430*(L430/100)*AB435</f>
        <v>0</v>
      </c>
      <c r="O430" s="3">
        <v>56.88</v>
      </c>
      <c r="Q430">
        <f>O430*(P430/100)*AB435</f>
        <v>0</v>
      </c>
      <c r="S430">
        <f>O430*(R430/100)*AB435</f>
        <v>0</v>
      </c>
      <c r="U430" s="3">
        <v>56.88</v>
      </c>
      <c r="W430">
        <f>U430*(V430/100)*AB435</f>
        <v>0</v>
      </c>
      <c r="Y430">
        <f>U430*(X430/100)*AB435</f>
        <v>0</v>
      </c>
      <c r="AC430" s="15"/>
      <c r="AF430" t="s">
        <v>106</v>
      </c>
      <c r="AG430">
        <f>AB431+AB419+AB405+AB391+AB377+AB363</f>
        <v>5534.1482552325579</v>
      </c>
    </row>
    <row r="431" spans="1:33" x14ac:dyDescent="0.35">
      <c r="A431" s="15"/>
      <c r="C431" s="4">
        <v>48.13</v>
      </c>
      <c r="E431">
        <f>C431*(D431/100)*AB435</f>
        <v>0</v>
      </c>
      <c r="G431">
        <f>C431*(F431/100)*AB435</f>
        <v>0</v>
      </c>
      <c r="I431" s="4">
        <v>48.13</v>
      </c>
      <c r="K431">
        <f>I431*(J431/100)*AB435</f>
        <v>0</v>
      </c>
      <c r="M431">
        <f>I431*(L431/100)*AB435</f>
        <v>0</v>
      </c>
      <c r="O431" s="4">
        <v>48.13</v>
      </c>
      <c r="Q431">
        <f>O431*(P431/100)*AB435</f>
        <v>0</v>
      </c>
      <c r="S431">
        <f>O431*(R431/100)*AB435</f>
        <v>0</v>
      </c>
      <c r="U431" s="4">
        <v>48.13</v>
      </c>
      <c r="W431">
        <f>U431*(V431/100)*AB435</f>
        <v>0</v>
      </c>
      <c r="Y431">
        <f>U431*(X431/100)*AB435</f>
        <v>0</v>
      </c>
      <c r="AA431" t="s">
        <v>15</v>
      </c>
      <c r="AB431">
        <f xml:space="preserve"> (E437+K437+Q437+W437)</f>
        <v>789.05561511627911</v>
      </c>
      <c r="AC431" s="15"/>
      <c r="AF431" t="s">
        <v>107</v>
      </c>
      <c r="AG431">
        <f>AB432+AB420+AB406+AB392+AB378+AB364</f>
        <v>9918.0714848837215</v>
      </c>
    </row>
    <row r="432" spans="1:33" x14ac:dyDescent="0.35">
      <c r="A432" s="15"/>
      <c r="C432" s="5">
        <v>39.380000000000003</v>
      </c>
      <c r="E432">
        <f>C432*(D432/100)*AB435</f>
        <v>0</v>
      </c>
      <c r="G432">
        <f>C432*(F432/100)*AB435</f>
        <v>0</v>
      </c>
      <c r="I432" s="5">
        <v>39.380000000000003</v>
      </c>
      <c r="K432">
        <f>I432*(J432/100)*AB435</f>
        <v>0</v>
      </c>
      <c r="M432">
        <f>I432*(L432/100)*AB435</f>
        <v>0</v>
      </c>
      <c r="O432" s="5">
        <v>39.380000000000003</v>
      </c>
      <c r="Q432">
        <f>O432*(P432/100)*AB435</f>
        <v>0</v>
      </c>
      <c r="S432">
        <f>O432*(R432/100)*AB435</f>
        <v>0</v>
      </c>
      <c r="U432" s="5">
        <v>39.380000000000003</v>
      </c>
      <c r="W432">
        <f>U432*(V432/100)*AB435</f>
        <v>0</v>
      </c>
      <c r="Y432">
        <f>U432*(X432/100)*AB435</f>
        <v>0</v>
      </c>
      <c r="AA432" t="s">
        <v>16</v>
      </c>
      <c r="AB432">
        <f>G437+M437+S437+Y437</f>
        <v>1134.6350052325583</v>
      </c>
      <c r="AC432" s="15"/>
      <c r="AF432" t="s">
        <v>17</v>
      </c>
      <c r="AG432">
        <f xml:space="preserve"> AG431-AG430</f>
        <v>4383.9232296511636</v>
      </c>
    </row>
    <row r="433" spans="1:33" x14ac:dyDescent="0.35">
      <c r="A433" s="15"/>
      <c r="C433" s="6">
        <v>30.63</v>
      </c>
      <c r="E433">
        <f>C433*(D433/100)*AB435</f>
        <v>0</v>
      </c>
      <c r="G433">
        <f>C433*(F433/100)*AB435</f>
        <v>0</v>
      </c>
      <c r="I433" s="6">
        <v>30.63</v>
      </c>
      <c r="J433">
        <v>35</v>
      </c>
      <c r="K433">
        <f>I433*(J433/100)*AB435</f>
        <v>217.02779651162791</v>
      </c>
      <c r="L433">
        <v>5.5</v>
      </c>
      <c r="M433">
        <f>I433*(L433/100)*AB435</f>
        <v>34.104368023255816</v>
      </c>
      <c r="O433" s="6">
        <v>30.63</v>
      </c>
      <c r="Q433">
        <f>O433*(P433/100)*AB435</f>
        <v>0</v>
      </c>
      <c r="S433">
        <f>O433*(R433/100)*AB435</f>
        <v>0</v>
      </c>
      <c r="U433" s="6">
        <v>30.63</v>
      </c>
      <c r="W433">
        <f>U433*(V433/100)*AB435</f>
        <v>0</v>
      </c>
      <c r="Y433">
        <f>U433*(X433/100)*AB435</f>
        <v>0</v>
      </c>
      <c r="AA433" t="s">
        <v>17</v>
      </c>
      <c r="AB433">
        <f xml:space="preserve"> AB432-AB431</f>
        <v>345.57939011627923</v>
      </c>
      <c r="AC433" s="15"/>
      <c r="AF433" t="s">
        <v>108</v>
      </c>
      <c r="AG433">
        <f>AB434+AB422+AB408+AB394+AB380+AB366</f>
        <v>13006</v>
      </c>
    </row>
    <row r="434" spans="1:33" x14ac:dyDescent="0.35">
      <c r="A434" s="15"/>
      <c r="C434" s="7">
        <v>21.88</v>
      </c>
      <c r="E434">
        <f>C434*(D434/100)*AB435</f>
        <v>0</v>
      </c>
      <c r="F434">
        <v>25</v>
      </c>
      <c r="G434">
        <f>C434*(F434/100)*AB435</f>
        <v>110.7356976744186</v>
      </c>
      <c r="I434" s="7">
        <v>21.88</v>
      </c>
      <c r="J434">
        <v>25</v>
      </c>
      <c r="K434">
        <f>I434*(J434/100)*AB435</f>
        <v>110.7356976744186</v>
      </c>
      <c r="L434">
        <v>85</v>
      </c>
      <c r="M434">
        <f>I434*(L434/100)*AB435</f>
        <v>376.50137209302324</v>
      </c>
      <c r="O434" s="7">
        <v>21.88</v>
      </c>
      <c r="Q434">
        <f>O434*(P434/100)*AB435</f>
        <v>0</v>
      </c>
      <c r="R434">
        <v>25</v>
      </c>
      <c r="S434">
        <f>O434*(R434/100)*AB435</f>
        <v>110.7356976744186</v>
      </c>
      <c r="U434" s="7">
        <v>21.88</v>
      </c>
      <c r="W434">
        <f>U434*(V434/100)*AB435</f>
        <v>0</v>
      </c>
      <c r="Y434">
        <f>U434*(X434/100)*AB435</f>
        <v>0</v>
      </c>
      <c r="AA434" t="s">
        <v>18</v>
      </c>
      <c r="AB434">
        <v>1741</v>
      </c>
      <c r="AC434" s="15"/>
    </row>
    <row r="435" spans="1:33" x14ac:dyDescent="0.35">
      <c r="A435" s="15"/>
      <c r="C435" s="8">
        <v>13.13</v>
      </c>
      <c r="D435">
        <v>55</v>
      </c>
      <c r="E435">
        <f>C435*(D435/100)*AB435</f>
        <v>146.19338953488375</v>
      </c>
      <c r="F435">
        <v>75</v>
      </c>
      <c r="G435">
        <f>C435*(F435/100)*AB435</f>
        <v>199.35462209302327</v>
      </c>
      <c r="I435" s="8">
        <v>13.13</v>
      </c>
      <c r="J435">
        <v>25</v>
      </c>
      <c r="K435">
        <f>I435*(J435/100)*AB435</f>
        <v>66.451540697674432</v>
      </c>
      <c r="L435">
        <v>15</v>
      </c>
      <c r="M435">
        <f>I435*(L435/100)*AB435</f>
        <v>39.870924418604652</v>
      </c>
      <c r="O435" s="8">
        <v>13.13</v>
      </c>
      <c r="P435">
        <v>55</v>
      </c>
      <c r="Q435">
        <f>O435*(P435/100)*AB435</f>
        <v>146.19338953488375</v>
      </c>
      <c r="R435">
        <v>75</v>
      </c>
      <c r="S435">
        <f>O435*(R435/100)*AB435</f>
        <v>199.35462209302327</v>
      </c>
      <c r="U435" s="8">
        <v>13.13</v>
      </c>
      <c r="W435">
        <f>U435*(V435/100)*AB435</f>
        <v>0</v>
      </c>
      <c r="X435">
        <v>15</v>
      </c>
      <c r="Y435">
        <f>U435*(X435/100)*AB435</f>
        <v>39.870924418604652</v>
      </c>
      <c r="AA435" t="s">
        <v>13</v>
      </c>
      <c r="AB435">
        <f>AB434/86</f>
        <v>20.244186046511629</v>
      </c>
      <c r="AC435" s="15"/>
    </row>
    <row r="436" spans="1:33" ht="72.5" x14ac:dyDescent="0.35">
      <c r="A436" s="15"/>
      <c r="C436" s="9">
        <v>4.58</v>
      </c>
      <c r="D436">
        <v>45</v>
      </c>
      <c r="E436">
        <f>C436*(D436/100)*AB435</f>
        <v>41.723267441860465</v>
      </c>
      <c r="F436">
        <v>5.5</v>
      </c>
      <c r="G436">
        <f>C436*(F436/100)*AB435</f>
        <v>5.0995104651162793</v>
      </c>
      <c r="I436" s="9">
        <v>4.58</v>
      </c>
      <c r="J436">
        <v>5.5</v>
      </c>
      <c r="K436">
        <f>I436*(J436/100)*AB435</f>
        <v>5.0995104651162793</v>
      </c>
      <c r="M436">
        <f>I436*(L436/100)*AB435</f>
        <v>0</v>
      </c>
      <c r="O436" s="9">
        <v>4.58</v>
      </c>
      <c r="P436">
        <v>45</v>
      </c>
      <c r="Q436">
        <f>O436*(P436/100)*AB435</f>
        <v>41.723267441860465</v>
      </c>
      <c r="R436">
        <v>5.5</v>
      </c>
      <c r="S436">
        <f>O436*(R436/100)*AB435</f>
        <v>5.0995104651162793</v>
      </c>
      <c r="U436" s="9">
        <v>4.58</v>
      </c>
      <c r="V436">
        <v>15</v>
      </c>
      <c r="W436">
        <f>U436*(V436/100)*AB435</f>
        <v>13.907755813953488</v>
      </c>
      <c r="X436">
        <v>15</v>
      </c>
      <c r="Y436">
        <f>U436*(X436/100)*AB435</f>
        <v>13.907755813953488</v>
      </c>
      <c r="AC436" s="15"/>
      <c r="AF436" s="10" t="s">
        <v>22</v>
      </c>
      <c r="AG436">
        <f xml:space="preserve"> (AG432/(AG433-AG430))*100</f>
        <v>58.672513580334851</v>
      </c>
    </row>
    <row r="437" spans="1:33" ht="43.5" x14ac:dyDescent="0.35">
      <c r="A437" s="15"/>
      <c r="C437" t="s">
        <v>14</v>
      </c>
      <c r="D437" s="1"/>
      <c r="E437">
        <f>SUM(E429:E436)</f>
        <v>187.91665697674421</v>
      </c>
      <c r="G437">
        <f>SUM(G429:G436)</f>
        <v>315.18983023255817</v>
      </c>
      <c r="I437" t="s">
        <v>14</v>
      </c>
      <c r="J437" s="1"/>
      <c r="K437">
        <f>SUM(K429:K436)</f>
        <v>399.31454534883721</v>
      </c>
      <c r="M437">
        <f>SUM(M429:M436)</f>
        <v>450.4766645348837</v>
      </c>
      <c r="O437" t="s">
        <v>14</v>
      </c>
      <c r="P437" s="1"/>
      <c r="Q437">
        <f>SUM(Q429:Q436)</f>
        <v>187.91665697674421</v>
      </c>
      <c r="S437">
        <f>SUM(S429:S436)</f>
        <v>315.18983023255817</v>
      </c>
      <c r="U437" t="s">
        <v>14</v>
      </c>
      <c r="V437" s="1"/>
      <c r="W437">
        <f>SUM(W429:W436)</f>
        <v>13.907755813953488</v>
      </c>
      <c r="Y437">
        <f>SUM(Y429:Y436)</f>
        <v>53.778680232558138</v>
      </c>
      <c r="AA437" s="10" t="s">
        <v>22</v>
      </c>
      <c r="AB437">
        <f xml:space="preserve"> (AB433/(AB434-AB431))*100</f>
        <v>36.302476867752247</v>
      </c>
      <c r="AC437" s="15"/>
      <c r="AF437" t="s">
        <v>21</v>
      </c>
    </row>
    <row r="438" spans="1:33" x14ac:dyDescent="0.35">
      <c r="A438" s="15"/>
      <c r="AA438" t="s">
        <v>21</v>
      </c>
      <c r="AB438">
        <f xml:space="preserve"> (AB433/AB434)*100</f>
        <v>19.849476744186056</v>
      </c>
      <c r="AC438" s="15"/>
    </row>
    <row r="439" spans="1:33" x14ac:dyDescent="0.35">
      <c r="C439" t="s">
        <v>0</v>
      </c>
      <c r="D439" s="1"/>
      <c r="I439" t="s">
        <v>1</v>
      </c>
      <c r="O439" t="s">
        <v>2</v>
      </c>
      <c r="U439" t="s">
        <v>3</v>
      </c>
    </row>
    <row r="440" spans="1:33" x14ac:dyDescent="0.35">
      <c r="A440" s="16" t="s">
        <v>4</v>
      </c>
      <c r="B440" t="s">
        <v>5</v>
      </c>
      <c r="C440" t="s">
        <v>6</v>
      </c>
      <c r="D440" t="s">
        <v>7</v>
      </c>
      <c r="E440" t="s">
        <v>8</v>
      </c>
      <c r="F440" t="s">
        <v>9</v>
      </c>
      <c r="G440" t="s">
        <v>10</v>
      </c>
      <c r="I440" t="s">
        <v>6</v>
      </c>
      <c r="J440" t="s">
        <v>7</v>
      </c>
      <c r="K440" t="s">
        <v>8</v>
      </c>
      <c r="L440" t="s">
        <v>9</v>
      </c>
      <c r="M440" t="s">
        <v>10</v>
      </c>
      <c r="O440" t="s">
        <v>6</v>
      </c>
      <c r="P440" t="s">
        <v>7</v>
      </c>
      <c r="Q440" t="s">
        <v>8</v>
      </c>
      <c r="R440" t="s">
        <v>9</v>
      </c>
      <c r="S440" t="s">
        <v>10</v>
      </c>
      <c r="U440" t="s">
        <v>6</v>
      </c>
      <c r="V440" t="s">
        <v>7</v>
      </c>
      <c r="W440" t="s">
        <v>8</v>
      </c>
      <c r="X440" t="s">
        <v>9</v>
      </c>
      <c r="Y440" t="s">
        <v>10</v>
      </c>
      <c r="AC440" s="16" t="s">
        <v>4</v>
      </c>
      <c r="AD440" t="s">
        <v>5</v>
      </c>
    </row>
    <row r="441" spans="1:33" x14ac:dyDescent="0.35">
      <c r="A441" s="16" t="s">
        <v>57</v>
      </c>
      <c r="B441" t="s">
        <v>58</v>
      </c>
      <c r="C441" s="2">
        <v>65.63</v>
      </c>
      <c r="E441">
        <f>C441*(D441/100)*AB447</f>
        <v>0</v>
      </c>
      <c r="G441">
        <f>C441*(F441/100)*AB447</f>
        <v>0</v>
      </c>
      <c r="I441" s="2">
        <v>65.63</v>
      </c>
      <c r="K441">
        <f>I441*(J441/100)*AB447</f>
        <v>0</v>
      </c>
      <c r="M441">
        <f>I441*(L441/100)*AB447</f>
        <v>0</v>
      </c>
      <c r="O441" s="2">
        <v>65.63</v>
      </c>
      <c r="Q441">
        <f>O441*(P441/100)*AB447</f>
        <v>0</v>
      </c>
      <c r="S441">
        <f>O441*(R441/100)*AB447</f>
        <v>0</v>
      </c>
      <c r="U441" s="2">
        <v>65.63</v>
      </c>
      <c r="W441">
        <f>U441*(V441/100)*AB447</f>
        <v>0</v>
      </c>
      <c r="Y441">
        <f>U441*(X441/100)*AB447</f>
        <v>0</v>
      </c>
      <c r="AC441" s="16" t="s">
        <v>57</v>
      </c>
      <c r="AD441" t="s">
        <v>58</v>
      </c>
    </row>
    <row r="442" spans="1:33" x14ac:dyDescent="0.35">
      <c r="A442" s="16"/>
      <c r="C442" s="3">
        <v>56.88</v>
      </c>
      <c r="E442">
        <f>C442*(D442/100)*AB447</f>
        <v>0</v>
      </c>
      <c r="G442">
        <f>C442*(F442/100)*AB447</f>
        <v>0</v>
      </c>
      <c r="I442" s="3">
        <v>56.88</v>
      </c>
      <c r="K442">
        <f>I442*(J442/100)*AB447</f>
        <v>0</v>
      </c>
      <c r="M442">
        <f>I442*(L442/100)*AB447</f>
        <v>0</v>
      </c>
      <c r="O442" s="3">
        <v>56.88</v>
      </c>
      <c r="Q442">
        <f>O442*(P442/100)*AB447</f>
        <v>0</v>
      </c>
      <c r="S442">
        <f>O442*(R442/100)*AB447</f>
        <v>0</v>
      </c>
      <c r="U442" s="3">
        <v>56.88</v>
      </c>
      <c r="W442">
        <f>U442*(V442/100)*AB447</f>
        <v>0</v>
      </c>
      <c r="Y442">
        <f>U442*(X442/100)*AB447</f>
        <v>0</v>
      </c>
      <c r="AC442" s="16"/>
    </row>
    <row r="443" spans="1:33" x14ac:dyDescent="0.35">
      <c r="A443" s="16"/>
      <c r="C443" s="4">
        <v>48.13</v>
      </c>
      <c r="E443">
        <f>C443*(D443/100)*AB447</f>
        <v>0</v>
      </c>
      <c r="F443">
        <v>15</v>
      </c>
      <c r="G443">
        <f>C443*(F443/100)*AB447</f>
        <v>62.792860465116277</v>
      </c>
      <c r="I443" s="4">
        <v>48.13</v>
      </c>
      <c r="J443">
        <v>15</v>
      </c>
      <c r="K443">
        <f>I443*(J443/100)*AB447</f>
        <v>62.792860465116277</v>
      </c>
      <c r="M443">
        <f>I443*(L443/100)*AB447</f>
        <v>0</v>
      </c>
      <c r="O443" s="4">
        <v>48.13</v>
      </c>
      <c r="Q443">
        <f>O443*(P443/100)*AB447</f>
        <v>0</v>
      </c>
      <c r="R443">
        <v>15</v>
      </c>
      <c r="S443">
        <f>O443*(R443/100)*AB447</f>
        <v>62.792860465116277</v>
      </c>
      <c r="U443" s="4">
        <v>48.13</v>
      </c>
      <c r="W443">
        <f>U443*(V443/100)*AB447</f>
        <v>0</v>
      </c>
      <c r="Y443">
        <f>U443*(X443/100)*AB447</f>
        <v>0</v>
      </c>
      <c r="AA443" t="s">
        <v>15</v>
      </c>
      <c r="AB443">
        <f xml:space="preserve"> (E449+K449+Q449+W449)</f>
        <v>475.02261860465114</v>
      </c>
      <c r="AC443" s="16"/>
    </row>
    <row r="444" spans="1:33" x14ac:dyDescent="0.35">
      <c r="A444" s="16"/>
      <c r="C444" s="5">
        <v>39.380000000000003</v>
      </c>
      <c r="E444">
        <f>C444*(D444/100)*AB447</f>
        <v>0</v>
      </c>
      <c r="F444">
        <v>45</v>
      </c>
      <c r="G444">
        <f>C444*(F444/100)*AB447</f>
        <v>154.131488372093</v>
      </c>
      <c r="I444" s="5">
        <v>39.380000000000003</v>
      </c>
      <c r="J444">
        <v>25</v>
      </c>
      <c r="K444">
        <f>I444*(J444/100)*AB447</f>
        <v>85.628604651162789</v>
      </c>
      <c r="M444">
        <f>I444*(L444/100)*AB447</f>
        <v>0</v>
      </c>
      <c r="O444" s="5">
        <v>39.380000000000003</v>
      </c>
      <c r="Q444">
        <f>O444*(P444/100)*AB447</f>
        <v>0</v>
      </c>
      <c r="R444">
        <v>45</v>
      </c>
      <c r="S444">
        <f>O444*(R444/100)*AB447</f>
        <v>154.131488372093</v>
      </c>
      <c r="U444" s="5">
        <v>39.380000000000003</v>
      </c>
      <c r="W444">
        <f>U444*(V444/100)*AB447</f>
        <v>0</v>
      </c>
      <c r="Y444">
        <f>U444*(X444/100)*AB447</f>
        <v>0</v>
      </c>
      <c r="AA444" t="s">
        <v>16</v>
      </c>
      <c r="AB444">
        <f>G449+M449+S449+Y449</f>
        <v>568.74484418604641</v>
      </c>
      <c r="AC444" s="16"/>
    </row>
    <row r="445" spans="1:33" x14ac:dyDescent="0.35">
      <c r="A445" s="16"/>
      <c r="C445" s="6">
        <v>30.63</v>
      </c>
      <c r="E445">
        <f>C445*(D445/100)*AB447</f>
        <v>0</v>
      </c>
      <c r="F445">
        <v>15</v>
      </c>
      <c r="G445">
        <f>C445*(F445/100)*AB447</f>
        <v>39.961465116279065</v>
      </c>
      <c r="I445" s="6">
        <v>30.63</v>
      </c>
      <c r="J445">
        <v>35</v>
      </c>
      <c r="K445">
        <f>I445*(J445/100)*AB447</f>
        <v>93.243418604651154</v>
      </c>
      <c r="M445">
        <f>I445*(L445/100)*AB447</f>
        <v>0</v>
      </c>
      <c r="O445" s="6">
        <v>30.63</v>
      </c>
      <c r="Q445">
        <f>O445*(P445/100)*AB447</f>
        <v>0</v>
      </c>
      <c r="R445">
        <v>5.5</v>
      </c>
      <c r="S445">
        <f>O445*(R445/100)*AB447</f>
        <v>14.652537209302325</v>
      </c>
      <c r="U445" s="6">
        <v>30.63</v>
      </c>
      <c r="W445">
        <f>U445*(V445/100)*AB447</f>
        <v>0</v>
      </c>
      <c r="Y445">
        <f>U445*(X445/100)*AB447</f>
        <v>0</v>
      </c>
      <c r="AA445" t="s">
        <v>17</v>
      </c>
      <c r="AB445">
        <f xml:space="preserve"> AB444-AB443</f>
        <v>93.722225581395264</v>
      </c>
      <c r="AC445" s="16"/>
    </row>
    <row r="446" spans="1:33" x14ac:dyDescent="0.35">
      <c r="A446" s="16"/>
      <c r="C446" s="7">
        <v>21.88</v>
      </c>
      <c r="D446">
        <v>25</v>
      </c>
      <c r="E446">
        <f>C446*(D446/100)*AB447</f>
        <v>47.576279069767438</v>
      </c>
      <c r="G446">
        <f>C446*(F446/100)*AB447</f>
        <v>0</v>
      </c>
      <c r="I446" s="7">
        <v>21.88</v>
      </c>
      <c r="J446">
        <v>15</v>
      </c>
      <c r="K446">
        <f>I446*(J446/100)*AB447</f>
        <v>28.545767441860459</v>
      </c>
      <c r="M446">
        <f>I446*(L446/100)*AB447</f>
        <v>0</v>
      </c>
      <c r="O446" s="7">
        <v>21.88</v>
      </c>
      <c r="P446">
        <v>35</v>
      </c>
      <c r="Q446">
        <f>O446*(P446/100)*AB447</f>
        <v>66.606790697674413</v>
      </c>
      <c r="S446">
        <f>O446*(R446/100)*AB447</f>
        <v>0</v>
      </c>
      <c r="U446" s="7">
        <v>21.88</v>
      </c>
      <c r="W446">
        <f>U446*(V446/100)*AB447</f>
        <v>0</v>
      </c>
      <c r="Y446">
        <f>U446*(X446/100)*AB447</f>
        <v>0</v>
      </c>
      <c r="AA446" t="s">
        <v>18</v>
      </c>
      <c r="AB446">
        <v>748</v>
      </c>
      <c r="AC446" s="16"/>
    </row>
    <row r="447" spans="1:33" x14ac:dyDescent="0.35">
      <c r="A447" s="16"/>
      <c r="C447" s="8">
        <v>13.13</v>
      </c>
      <c r="D447">
        <v>25</v>
      </c>
      <c r="E447">
        <f>C447*(D447/100)*AB447</f>
        <v>28.550116279069769</v>
      </c>
      <c r="F447">
        <v>5.5</v>
      </c>
      <c r="G447">
        <f>C447*(F447/100)*AB447</f>
        <v>6.2810255813953493</v>
      </c>
      <c r="I447" s="8">
        <v>13.13</v>
      </c>
      <c r="K447">
        <f>I447*(J447/100)*AB447</f>
        <v>0</v>
      </c>
      <c r="M447">
        <f>I447*(L447/100)*AB447</f>
        <v>0</v>
      </c>
      <c r="O447" s="8">
        <v>13.13</v>
      </c>
      <c r="P447">
        <v>35</v>
      </c>
      <c r="Q447">
        <f>O447*(P447/100)*AB447</f>
        <v>39.970162790697678</v>
      </c>
      <c r="R447">
        <v>5.5</v>
      </c>
      <c r="S447">
        <f>O447*(R447/100)*AB447</f>
        <v>6.2810255813953493</v>
      </c>
      <c r="U447" s="8">
        <v>13.13</v>
      </c>
      <c r="W447">
        <f>U447*(V447/100)*AB447</f>
        <v>0</v>
      </c>
      <c r="Y447">
        <f>U447*(X447/100)*AB447</f>
        <v>0</v>
      </c>
      <c r="AA447" t="s">
        <v>13</v>
      </c>
      <c r="AB447">
        <f>AB446/86</f>
        <v>8.6976744186046506</v>
      </c>
      <c r="AC447" s="16"/>
    </row>
    <row r="448" spans="1:33" x14ac:dyDescent="0.35">
      <c r="A448" s="16"/>
      <c r="C448" s="9">
        <v>4.58</v>
      </c>
      <c r="D448">
        <v>25</v>
      </c>
      <c r="E448">
        <f>C448*(D448/100)*AB447</f>
        <v>9.9588372093023256</v>
      </c>
      <c r="F448">
        <v>15</v>
      </c>
      <c r="G448">
        <f>C448*(F448/100)*AB447</f>
        <v>5.9753023255813948</v>
      </c>
      <c r="I448" s="9">
        <v>4.58</v>
      </c>
      <c r="K448">
        <f>I448*(J448/100)*AB447</f>
        <v>0</v>
      </c>
      <c r="L448">
        <v>95</v>
      </c>
      <c r="M448">
        <f>I448*(L448/100)*AB447</f>
        <v>37.843581395348835</v>
      </c>
      <c r="O448" s="9">
        <v>4.58</v>
      </c>
      <c r="P448">
        <v>25</v>
      </c>
      <c r="Q448">
        <f>O448*(P448/100)*AB447</f>
        <v>9.9588372093023256</v>
      </c>
      <c r="R448">
        <v>15</v>
      </c>
      <c r="S448">
        <f>O448*(R448/100)*AB447</f>
        <v>5.9753023255813948</v>
      </c>
      <c r="U448" s="9">
        <v>4.58</v>
      </c>
      <c r="V448">
        <v>5.5</v>
      </c>
      <c r="W448">
        <f>U448*(V448/100)*AB447</f>
        <v>2.1909441860465115</v>
      </c>
      <c r="X448">
        <v>45</v>
      </c>
      <c r="Y448">
        <f>U448*(X448/100)*AB447</f>
        <v>17.925906976744184</v>
      </c>
      <c r="AC448" s="16"/>
    </row>
    <row r="449" spans="1:30" ht="43.5" x14ac:dyDescent="0.35">
      <c r="A449" s="16"/>
      <c r="C449" t="s">
        <v>14</v>
      </c>
      <c r="D449" s="1"/>
      <c r="E449">
        <f>SUM(E441:E448)</f>
        <v>86.085232558139538</v>
      </c>
      <c r="G449">
        <f>SUM(G441:G448)</f>
        <v>269.14214186046502</v>
      </c>
      <c r="I449" t="s">
        <v>14</v>
      </c>
      <c r="J449" s="1"/>
      <c r="K449">
        <f>SUM(K441:K448)</f>
        <v>270.21065116279067</v>
      </c>
      <c r="M449">
        <f>SUM(M441:M448)</f>
        <v>37.843581395348835</v>
      </c>
      <c r="O449" t="s">
        <v>14</v>
      </c>
      <c r="P449" s="1"/>
      <c r="Q449">
        <f>SUM(Q441:Q448)</f>
        <v>116.53579069767441</v>
      </c>
      <c r="S449">
        <f>SUM(S441:S448)</f>
        <v>243.83321395348833</v>
      </c>
      <c r="U449" t="s">
        <v>14</v>
      </c>
      <c r="V449" s="1"/>
      <c r="W449">
        <f>SUM(W441:W448)</f>
        <v>2.1909441860465115</v>
      </c>
      <c r="Y449">
        <f>SUM(Y441:Y448)</f>
        <v>17.925906976744184</v>
      </c>
      <c r="AA449" s="10" t="s">
        <v>22</v>
      </c>
      <c r="AB449">
        <f xml:space="preserve"> (AB445/(AB446-AB443))*100</f>
        <v>34.333330147107986</v>
      </c>
      <c r="AC449" s="16"/>
    </row>
    <row r="450" spans="1:30" x14ac:dyDescent="0.35">
      <c r="A450" s="16"/>
      <c r="AA450" t="s">
        <v>21</v>
      </c>
      <c r="AB450">
        <f xml:space="preserve"> (AB445/AB446)*100</f>
        <v>12.529709302325569</v>
      </c>
      <c r="AC450" s="16"/>
    </row>
    <row r="451" spans="1:30" x14ac:dyDescent="0.35">
      <c r="A451" s="16"/>
      <c r="C451" t="s">
        <v>0</v>
      </c>
      <c r="D451" s="1"/>
      <c r="I451" t="s">
        <v>1</v>
      </c>
      <c r="O451" t="s">
        <v>2</v>
      </c>
      <c r="U451" t="s">
        <v>3</v>
      </c>
      <c r="AC451" s="16"/>
    </row>
    <row r="452" spans="1:30" x14ac:dyDescent="0.35">
      <c r="A452" s="16" t="s">
        <v>4</v>
      </c>
      <c r="B452" t="s">
        <v>5</v>
      </c>
      <c r="C452" t="s">
        <v>6</v>
      </c>
      <c r="D452" t="s">
        <v>7</v>
      </c>
      <c r="E452" t="s">
        <v>8</v>
      </c>
      <c r="F452" t="s">
        <v>9</v>
      </c>
      <c r="G452" t="s">
        <v>10</v>
      </c>
      <c r="I452" t="s">
        <v>6</v>
      </c>
      <c r="J452" t="s">
        <v>7</v>
      </c>
      <c r="K452" t="s">
        <v>8</v>
      </c>
      <c r="L452" t="s">
        <v>9</v>
      </c>
      <c r="M452" t="s">
        <v>10</v>
      </c>
      <c r="O452" t="s">
        <v>6</v>
      </c>
      <c r="P452" t="s">
        <v>7</v>
      </c>
      <c r="Q452" t="s">
        <v>8</v>
      </c>
      <c r="R452" t="s">
        <v>9</v>
      </c>
      <c r="S452" t="s">
        <v>10</v>
      </c>
      <c r="U452" t="s">
        <v>6</v>
      </c>
      <c r="V452" t="s">
        <v>7</v>
      </c>
      <c r="W452" t="s">
        <v>8</v>
      </c>
      <c r="X452" t="s">
        <v>9</v>
      </c>
      <c r="Y452" t="s">
        <v>10</v>
      </c>
      <c r="AC452" s="16" t="s">
        <v>4</v>
      </c>
      <c r="AD452" t="s">
        <v>5</v>
      </c>
    </row>
    <row r="453" spans="1:30" x14ac:dyDescent="0.35">
      <c r="A453" s="16" t="s">
        <v>57</v>
      </c>
      <c r="B453" t="s">
        <v>59</v>
      </c>
      <c r="C453" s="2">
        <v>65.63</v>
      </c>
      <c r="E453">
        <f>C453*(D453/100)*AB459</f>
        <v>0</v>
      </c>
      <c r="G453">
        <f>C453*(F453/100)*AB459</f>
        <v>0</v>
      </c>
      <c r="I453" s="2">
        <v>65.63</v>
      </c>
      <c r="K453">
        <f>I453*(J453/100)*AB459</f>
        <v>0</v>
      </c>
      <c r="M453">
        <f>I453*(L453/100)*AB459</f>
        <v>0</v>
      </c>
      <c r="O453" s="2">
        <v>65.63</v>
      </c>
      <c r="Q453">
        <f>O453*(P453/100)*AB459</f>
        <v>0</v>
      </c>
      <c r="S453">
        <f>O453*(R453/100)*AB459</f>
        <v>0</v>
      </c>
      <c r="U453" s="2">
        <v>65.63</v>
      </c>
      <c r="W453">
        <f>U453*(V453/100)*AB459</f>
        <v>0</v>
      </c>
      <c r="Y453">
        <f>U453*(X453/100)*AB459</f>
        <v>0</v>
      </c>
      <c r="AC453" s="16" t="s">
        <v>57</v>
      </c>
      <c r="AD453" t="s">
        <v>59</v>
      </c>
    </row>
    <row r="454" spans="1:30" x14ac:dyDescent="0.35">
      <c r="A454" s="16"/>
      <c r="C454" s="3">
        <v>56.88</v>
      </c>
      <c r="E454">
        <f>C454*(D454/100)*AB459</f>
        <v>0</v>
      </c>
      <c r="G454">
        <f>C454*(F454/100)*AB459</f>
        <v>0</v>
      </c>
      <c r="I454" s="3">
        <v>56.88</v>
      </c>
      <c r="K454">
        <f>I454*(J454/100)*AB459</f>
        <v>0</v>
      </c>
      <c r="M454">
        <f>I454*(L454/100)*AB459</f>
        <v>0</v>
      </c>
      <c r="O454" s="3">
        <v>56.88</v>
      </c>
      <c r="Q454">
        <f>O454*(P454/100)*AB459</f>
        <v>0</v>
      </c>
      <c r="S454">
        <f>O454*(R454/100)*AB459</f>
        <v>0</v>
      </c>
      <c r="U454" s="3">
        <v>56.88</v>
      </c>
      <c r="W454">
        <f>U454*(V454/100)*AB459</f>
        <v>0</v>
      </c>
      <c r="Y454">
        <f>U454*(X454/100)*AB459</f>
        <v>0</v>
      </c>
      <c r="AC454" s="16"/>
    </row>
    <row r="455" spans="1:30" x14ac:dyDescent="0.35">
      <c r="A455" s="16"/>
      <c r="C455" s="4">
        <v>48.13</v>
      </c>
      <c r="E455">
        <f>C455*(D455/100)*AB459</f>
        <v>0</v>
      </c>
      <c r="F455">
        <v>5.5</v>
      </c>
      <c r="G455">
        <f>C455*(F455/100)*AB459</f>
        <v>59.160724418604659</v>
      </c>
      <c r="I455" s="4">
        <v>48.13</v>
      </c>
      <c r="J455">
        <v>5.5</v>
      </c>
      <c r="K455">
        <f>I455*(J455/100)*AB459</f>
        <v>59.160724418604659</v>
      </c>
      <c r="M455">
        <f>I455*(L455/100)*AB459</f>
        <v>0</v>
      </c>
      <c r="O455" s="4">
        <v>48.13</v>
      </c>
      <c r="Q455">
        <f>O455*(P455/100)*AB459</f>
        <v>0</v>
      </c>
      <c r="R455">
        <v>15</v>
      </c>
      <c r="S455">
        <f>O455*(R455/100)*AB459</f>
        <v>161.34743023255814</v>
      </c>
      <c r="U455" s="4">
        <v>48.13</v>
      </c>
      <c r="W455">
        <f>U455*(V455/100)*AB459</f>
        <v>0</v>
      </c>
      <c r="Y455">
        <f>U455*(X455/100)*AB459</f>
        <v>0</v>
      </c>
      <c r="AA455" t="s">
        <v>15</v>
      </c>
      <c r="AB455">
        <f xml:space="preserve"> (E461+K461+Q461+W461)</f>
        <v>1251.1214302325579</v>
      </c>
      <c r="AC455" s="16"/>
    </row>
    <row r="456" spans="1:30" x14ac:dyDescent="0.35">
      <c r="A456" s="16"/>
      <c r="C456" s="5">
        <v>39.380000000000003</v>
      </c>
      <c r="E456">
        <f>C456*(D456/100)*AB459</f>
        <v>0</v>
      </c>
      <c r="F456">
        <v>35</v>
      </c>
      <c r="G456">
        <f>C456*(F456/100)*AB459</f>
        <v>308.03402325581391</v>
      </c>
      <c r="I456" s="5">
        <v>39.380000000000003</v>
      </c>
      <c r="J456">
        <v>25</v>
      </c>
      <c r="K456">
        <f>I456*(J456/100)*AB459</f>
        <v>220.0243023255814</v>
      </c>
      <c r="M456">
        <f>I456*(L456/100)*AB459</f>
        <v>0</v>
      </c>
      <c r="O456" s="5">
        <v>39.380000000000003</v>
      </c>
      <c r="Q456">
        <f>O456*(P456/100)*AB459</f>
        <v>0</v>
      </c>
      <c r="R456">
        <v>45</v>
      </c>
      <c r="S456">
        <f>O456*(R456/100)*AB459</f>
        <v>396.04374418604647</v>
      </c>
      <c r="U456" s="5">
        <v>39.380000000000003</v>
      </c>
      <c r="W456">
        <f>U456*(V456/100)*AB459</f>
        <v>0</v>
      </c>
      <c r="Y456">
        <f>U456*(X456/100)*AB459</f>
        <v>0</v>
      </c>
      <c r="AA456" t="s">
        <v>16</v>
      </c>
      <c r="AB456">
        <f>G461+M461+S461+Y461</f>
        <v>1530.4405499999996</v>
      </c>
      <c r="AC456" s="16"/>
    </row>
    <row r="457" spans="1:30" x14ac:dyDescent="0.35">
      <c r="A457" s="16"/>
      <c r="C457" s="6">
        <v>30.63</v>
      </c>
      <c r="E457">
        <f>C457*(D457/100)*AB459</f>
        <v>0</v>
      </c>
      <c r="F457">
        <v>5.5</v>
      </c>
      <c r="G457">
        <f>C457*(F457/100)*AB459</f>
        <v>37.649968604651157</v>
      </c>
      <c r="I457" s="6">
        <v>30.63</v>
      </c>
      <c r="J457">
        <v>15</v>
      </c>
      <c r="K457">
        <f>I457*(J457/100)*AB459</f>
        <v>102.68173255813953</v>
      </c>
      <c r="M457">
        <f>I457*(L457/100)*AB459</f>
        <v>0</v>
      </c>
      <c r="O457" s="6">
        <v>30.63</v>
      </c>
      <c r="Q457">
        <f>O457*(P457/100)*AB459</f>
        <v>0</v>
      </c>
      <c r="R457">
        <v>15</v>
      </c>
      <c r="S457">
        <f>O457*(R457/100)*AB459</f>
        <v>102.68173255813953</v>
      </c>
      <c r="U457" s="6">
        <v>30.63</v>
      </c>
      <c r="W457">
        <f>U457*(V457/100)*AB459</f>
        <v>0</v>
      </c>
      <c r="Y457">
        <f>U457*(X457/100)*AB459</f>
        <v>0</v>
      </c>
      <c r="AA457" t="s">
        <v>17</v>
      </c>
      <c r="AB457">
        <f xml:space="preserve"> AB456-AB455</f>
        <v>279.31911976744163</v>
      </c>
      <c r="AC457" s="16"/>
    </row>
    <row r="458" spans="1:30" x14ac:dyDescent="0.35">
      <c r="A458" s="16"/>
      <c r="C458" s="7">
        <v>21.88</v>
      </c>
      <c r="D458">
        <v>45</v>
      </c>
      <c r="E458">
        <f>C458*(D458/100)*AB459</f>
        <v>220.04665116279068</v>
      </c>
      <c r="F458">
        <v>15</v>
      </c>
      <c r="G458">
        <f>C458*(F458/100)*AB459</f>
        <v>73.348883720930218</v>
      </c>
      <c r="I458" s="7">
        <v>21.88</v>
      </c>
      <c r="J458">
        <v>15</v>
      </c>
      <c r="K458">
        <f>I458*(J458/100)*AB459</f>
        <v>73.348883720930218</v>
      </c>
      <c r="M458">
        <f>I458*(L458/100)*AB459</f>
        <v>0</v>
      </c>
      <c r="O458" s="7">
        <v>21.88</v>
      </c>
      <c r="P458">
        <v>45</v>
      </c>
      <c r="Q458">
        <f>O458*(P458/100)*AB459</f>
        <v>220.04665116279068</v>
      </c>
      <c r="R458">
        <v>15</v>
      </c>
      <c r="S458">
        <f>O458*(R458/100)*AB459</f>
        <v>73.348883720930218</v>
      </c>
      <c r="U458" s="7">
        <v>21.88</v>
      </c>
      <c r="W458">
        <f>U458*(V458/100)*AB459</f>
        <v>0</v>
      </c>
      <c r="Y458">
        <f>U458*(X458/100)*AB459</f>
        <v>0</v>
      </c>
      <c r="AA458" t="s">
        <v>18</v>
      </c>
      <c r="AB458">
        <v>1922</v>
      </c>
      <c r="AC458" s="16"/>
    </row>
    <row r="459" spans="1:30" x14ac:dyDescent="0.35">
      <c r="A459" s="16"/>
      <c r="C459" s="8">
        <v>13.13</v>
      </c>
      <c r="D459">
        <v>55</v>
      </c>
      <c r="E459">
        <f>C459*(D459/100)*AB459</f>
        <v>161.39212790697675</v>
      </c>
      <c r="F459">
        <v>5.5</v>
      </c>
      <c r="G459">
        <f>C459*(F459/100)*AB459</f>
        <v>16.139212790697677</v>
      </c>
      <c r="I459" s="8">
        <v>13.13</v>
      </c>
      <c r="J459">
        <v>5.5</v>
      </c>
      <c r="K459">
        <f>I459*(J459/100)*AB459</f>
        <v>16.139212790697677</v>
      </c>
      <c r="L459">
        <v>85</v>
      </c>
      <c r="M459">
        <f>I459*(L459/100)*AB459</f>
        <v>249.42419767441862</v>
      </c>
      <c r="O459" s="8">
        <v>13.13</v>
      </c>
      <c r="P459">
        <v>55</v>
      </c>
      <c r="Q459">
        <f>O459*(P459/100)*AB459</f>
        <v>161.39212790697675</v>
      </c>
      <c r="R459">
        <v>5.5</v>
      </c>
      <c r="S459">
        <f>O459*(R459/100)*AB459</f>
        <v>16.139212790697677</v>
      </c>
      <c r="U459" s="8">
        <v>13.13</v>
      </c>
      <c r="W459">
        <f>U459*(V459/100)*AB459</f>
        <v>0</v>
      </c>
      <c r="X459">
        <v>5.5</v>
      </c>
      <c r="Y459">
        <f>U459*(X459/100)*AB459</f>
        <v>16.139212790697677</v>
      </c>
      <c r="AA459" t="s">
        <v>13</v>
      </c>
      <c r="AB459">
        <f>AB458/86</f>
        <v>22.348837209302324</v>
      </c>
      <c r="AC459" s="16"/>
    </row>
    <row r="460" spans="1:30" x14ac:dyDescent="0.35">
      <c r="A460" s="16"/>
      <c r="C460" s="9">
        <v>4.58</v>
      </c>
      <c r="D460">
        <v>5.5</v>
      </c>
      <c r="E460">
        <f>C460*(D460/100)*AB459</f>
        <v>5.629672093023256</v>
      </c>
      <c r="G460">
        <f>C460*(F460/100)*AB459</f>
        <v>0</v>
      </c>
      <c r="I460" s="9">
        <v>4.58</v>
      </c>
      <c r="K460">
        <f>I460*(J460/100)*AB459</f>
        <v>0</v>
      </c>
      <c r="L460">
        <v>15</v>
      </c>
      <c r="M460">
        <f>I460*(L460/100)*AB459</f>
        <v>15.353651162790696</v>
      </c>
      <c r="O460" s="9">
        <v>4.58</v>
      </c>
      <c r="P460">
        <v>5.5</v>
      </c>
      <c r="Q460">
        <f>O460*(P460/100)*AB459</f>
        <v>5.629672093023256</v>
      </c>
      <c r="S460">
        <f>O460*(R460/100)*AB459</f>
        <v>0</v>
      </c>
      <c r="U460" s="9">
        <v>4.58</v>
      </c>
      <c r="V460">
        <v>5.5</v>
      </c>
      <c r="W460">
        <f>U460*(V460/100)*AB459</f>
        <v>5.629672093023256</v>
      </c>
      <c r="X460">
        <v>5.5</v>
      </c>
      <c r="Y460">
        <f>U460*(X460/100)*AB459</f>
        <v>5.629672093023256</v>
      </c>
      <c r="AC460" s="16"/>
    </row>
    <row r="461" spans="1:30" ht="43.5" x14ac:dyDescent="0.35">
      <c r="A461" s="16"/>
      <c r="C461" t="s">
        <v>14</v>
      </c>
      <c r="D461" s="1"/>
      <c r="E461">
        <f>SUM(E453:E460)</f>
        <v>387.06845116279067</v>
      </c>
      <c r="G461">
        <f>SUM(G453:G460)</f>
        <v>494.33281279069763</v>
      </c>
      <c r="I461" t="s">
        <v>14</v>
      </c>
      <c r="J461" s="1"/>
      <c r="K461">
        <f>SUM(K453:K460)</f>
        <v>471.35485581395346</v>
      </c>
      <c r="M461">
        <f>SUM(M453:M460)</f>
        <v>264.77784883720932</v>
      </c>
      <c r="O461" t="s">
        <v>14</v>
      </c>
      <c r="P461" s="1"/>
      <c r="Q461">
        <f>SUM(Q453:Q460)</f>
        <v>387.06845116279067</v>
      </c>
      <c r="S461">
        <f>SUM(S453:S460)</f>
        <v>749.56100348837197</v>
      </c>
      <c r="U461" t="s">
        <v>14</v>
      </c>
      <c r="V461" s="1"/>
      <c r="W461">
        <f>SUM(W453:W460)</f>
        <v>5.629672093023256</v>
      </c>
      <c r="Y461">
        <f>SUM(Y453:Y460)</f>
        <v>21.768884883720933</v>
      </c>
      <c r="AA461" s="10" t="s">
        <v>22</v>
      </c>
      <c r="AB461">
        <f xml:space="preserve"> (AB457/(AB458-AB455))*100</f>
        <v>41.634825191132094</v>
      </c>
      <c r="AC461" s="16"/>
    </row>
    <row r="462" spans="1:30" x14ac:dyDescent="0.35">
      <c r="A462" s="16"/>
      <c r="AA462" t="s">
        <v>21</v>
      </c>
      <c r="AB462">
        <f xml:space="preserve"> (AB457/AB458)*100</f>
        <v>14.532732558139525</v>
      </c>
      <c r="AC462" s="16"/>
    </row>
    <row r="463" spans="1:30" x14ac:dyDescent="0.35">
      <c r="A463" s="16"/>
      <c r="C463" t="s">
        <v>0</v>
      </c>
      <c r="D463" s="1"/>
      <c r="I463" t="s">
        <v>1</v>
      </c>
      <c r="O463" t="s">
        <v>2</v>
      </c>
      <c r="U463" t="s">
        <v>3</v>
      </c>
      <c r="AC463" s="16"/>
    </row>
    <row r="464" spans="1:30" x14ac:dyDescent="0.35">
      <c r="A464" s="16" t="s">
        <v>4</v>
      </c>
      <c r="B464" t="s">
        <v>5</v>
      </c>
      <c r="C464" t="s">
        <v>6</v>
      </c>
      <c r="D464" t="s">
        <v>7</v>
      </c>
      <c r="E464" t="s">
        <v>8</v>
      </c>
      <c r="F464" t="s">
        <v>9</v>
      </c>
      <c r="G464" t="s">
        <v>10</v>
      </c>
      <c r="I464" t="s">
        <v>6</v>
      </c>
      <c r="J464" t="s">
        <v>7</v>
      </c>
      <c r="K464" t="s">
        <v>8</v>
      </c>
      <c r="L464" t="s">
        <v>9</v>
      </c>
      <c r="M464" t="s">
        <v>10</v>
      </c>
      <c r="O464" t="s">
        <v>6</v>
      </c>
      <c r="P464" t="s">
        <v>7</v>
      </c>
      <c r="Q464" t="s">
        <v>8</v>
      </c>
      <c r="R464" t="s">
        <v>9</v>
      </c>
      <c r="S464" t="s">
        <v>10</v>
      </c>
      <c r="U464" t="s">
        <v>6</v>
      </c>
      <c r="V464" t="s">
        <v>7</v>
      </c>
      <c r="W464" t="s">
        <v>8</v>
      </c>
      <c r="X464" t="s">
        <v>9</v>
      </c>
      <c r="Y464" t="s">
        <v>10</v>
      </c>
      <c r="AC464" s="16" t="s">
        <v>4</v>
      </c>
      <c r="AD464" t="s">
        <v>5</v>
      </c>
    </row>
    <row r="465" spans="1:30" x14ac:dyDescent="0.35">
      <c r="A465" s="16" t="s">
        <v>57</v>
      </c>
      <c r="B465" t="s">
        <v>60</v>
      </c>
      <c r="C465" s="2">
        <v>65.63</v>
      </c>
      <c r="E465">
        <f>C465*(D465/100)*AB471</f>
        <v>0</v>
      </c>
      <c r="G465">
        <f>C465*(F465/100)*AB471</f>
        <v>0</v>
      </c>
      <c r="I465" s="2">
        <v>65.63</v>
      </c>
      <c r="K465">
        <f>I465*(J465/100)*AB471</f>
        <v>0</v>
      </c>
      <c r="M465">
        <f>I465*(L465/100)*AB471</f>
        <v>0</v>
      </c>
      <c r="O465" s="2">
        <v>65.63</v>
      </c>
      <c r="Q465">
        <f>O465*(P465/100)*AB471</f>
        <v>0</v>
      </c>
      <c r="S465">
        <f>O465*(R465/100)*AB471</f>
        <v>0</v>
      </c>
      <c r="U465" s="2">
        <v>65.63</v>
      </c>
      <c r="W465">
        <f>U465*(V465/100)*AB471</f>
        <v>0</v>
      </c>
      <c r="Y465">
        <f>U465*(X465/100)*AB471</f>
        <v>0</v>
      </c>
      <c r="AC465" s="16" t="s">
        <v>57</v>
      </c>
      <c r="AD465" t="s">
        <v>60</v>
      </c>
    </row>
    <row r="466" spans="1:30" x14ac:dyDescent="0.35">
      <c r="A466" s="16"/>
      <c r="C466" s="3">
        <v>56.88</v>
      </c>
      <c r="E466">
        <f>C466*(D466/100)*AB471</f>
        <v>0</v>
      </c>
      <c r="G466">
        <f>C466*(F466/100)*AB471</f>
        <v>0</v>
      </c>
      <c r="I466" s="3">
        <v>56.88</v>
      </c>
      <c r="K466">
        <f>I466*(J466/100)*AB471</f>
        <v>0</v>
      </c>
      <c r="M466">
        <f>I466*(L466/100)*AB471</f>
        <v>0</v>
      </c>
      <c r="O466" s="3">
        <v>56.88</v>
      </c>
      <c r="Q466">
        <f>O466*(P466/100)*AB471</f>
        <v>0</v>
      </c>
      <c r="S466">
        <f>O466*(R466/100)*AB471</f>
        <v>0</v>
      </c>
      <c r="U466" s="3">
        <v>56.88</v>
      </c>
      <c r="W466">
        <f>U466*(V466/100)*AB471</f>
        <v>0</v>
      </c>
      <c r="Y466">
        <f>U466*(X466/100)*AB471</f>
        <v>0</v>
      </c>
      <c r="AC466" s="16"/>
    </row>
    <row r="467" spans="1:30" x14ac:dyDescent="0.35">
      <c r="A467" s="16"/>
      <c r="C467" s="4">
        <v>48.13</v>
      </c>
      <c r="E467">
        <f>C467*(D467/100)*AB471</f>
        <v>0</v>
      </c>
      <c r="F467">
        <v>5.5</v>
      </c>
      <c r="G467">
        <f>C467*(F467/100)*AB471</f>
        <v>46.571371511627916</v>
      </c>
      <c r="I467" s="4">
        <v>48.13</v>
      </c>
      <c r="J467">
        <v>5.5</v>
      </c>
      <c r="K467">
        <f>I467*(J467/100)*AB471</f>
        <v>46.571371511627916</v>
      </c>
      <c r="M467">
        <f>I467*(L467/100)*AB471</f>
        <v>0</v>
      </c>
      <c r="O467" s="4">
        <v>48.13</v>
      </c>
      <c r="Q467">
        <f>O467*(P467/100)*AB471</f>
        <v>0</v>
      </c>
      <c r="R467">
        <v>5.5</v>
      </c>
      <c r="S467">
        <f>O467*(R467/100)*AB471</f>
        <v>46.571371511627916</v>
      </c>
      <c r="U467" s="4">
        <v>48.13</v>
      </c>
      <c r="W467">
        <f>U467*(V467/100)*AB471</f>
        <v>0</v>
      </c>
      <c r="Y467">
        <f>U467*(X467/100)*AB471</f>
        <v>0</v>
      </c>
      <c r="AA467" t="s">
        <v>15</v>
      </c>
      <c r="AB467">
        <f xml:space="preserve"> (E473+K473+Q473+W473)</f>
        <v>619.48641453488381</v>
      </c>
      <c r="AC467" s="16"/>
    </row>
    <row r="468" spans="1:30" x14ac:dyDescent="0.35">
      <c r="A468" s="16"/>
      <c r="C468" s="5">
        <v>39.380000000000003</v>
      </c>
      <c r="E468">
        <f>C468*(D468/100)*AB471</f>
        <v>0</v>
      </c>
      <c r="F468">
        <v>5.5</v>
      </c>
      <c r="G468">
        <f>C468*(F468/100)*AB471</f>
        <v>38.104729069767444</v>
      </c>
      <c r="I468" s="5">
        <v>39.380000000000003</v>
      </c>
      <c r="J468">
        <v>5.5</v>
      </c>
      <c r="K468">
        <f>I468*(J468/100)*AB471</f>
        <v>38.104729069767444</v>
      </c>
      <c r="M468">
        <f>I468*(L468/100)*AB471</f>
        <v>0</v>
      </c>
      <c r="O468" s="5">
        <v>39.380000000000003</v>
      </c>
      <c r="Q468">
        <f>O468*(P468/100)*AB471</f>
        <v>0</v>
      </c>
      <c r="R468">
        <v>5.5</v>
      </c>
      <c r="S468">
        <f>O468*(R468/100)*AB471</f>
        <v>38.104729069767444</v>
      </c>
      <c r="U468" s="5">
        <v>39.380000000000003</v>
      </c>
      <c r="W468">
        <f>U468*(V468/100)*AB471</f>
        <v>0</v>
      </c>
      <c r="Y468">
        <f>U468*(X468/100)*AB471</f>
        <v>0</v>
      </c>
      <c r="AA468" t="s">
        <v>16</v>
      </c>
      <c r="AB468">
        <f>G473+M473+S473+Y473</f>
        <v>1051.2658267441861</v>
      </c>
      <c r="AC468" s="16"/>
    </row>
    <row r="469" spans="1:30" x14ac:dyDescent="0.35">
      <c r="A469" s="16"/>
      <c r="C469" s="6">
        <v>30.63</v>
      </c>
      <c r="E469">
        <f>C469*(D469/100)*AB471</f>
        <v>0</v>
      </c>
      <c r="F469">
        <v>55</v>
      </c>
      <c r="G469">
        <f>C469*(F469/100)*AB471</f>
        <v>296.38086627906983</v>
      </c>
      <c r="I469" s="6">
        <v>30.63</v>
      </c>
      <c r="J469">
        <v>5.5</v>
      </c>
      <c r="K469">
        <f>I469*(J469/100)*AB471</f>
        <v>29.638086627906976</v>
      </c>
      <c r="M469">
        <f>I469*(L469/100)*AB471</f>
        <v>0</v>
      </c>
      <c r="O469" s="6">
        <v>30.63</v>
      </c>
      <c r="Q469">
        <f>O469*(P469/100)*AB471</f>
        <v>0</v>
      </c>
      <c r="R469">
        <v>55</v>
      </c>
      <c r="S469">
        <f>O469*(R469/100)*AB471</f>
        <v>296.38086627906983</v>
      </c>
      <c r="U469" s="6">
        <v>30.63</v>
      </c>
      <c r="W469">
        <f>U469*(V469/100)*AB471</f>
        <v>0</v>
      </c>
      <c r="Y469">
        <f>U469*(X469/100)*AB471</f>
        <v>0</v>
      </c>
      <c r="AA469" t="s">
        <v>17</v>
      </c>
      <c r="AB469">
        <f xml:space="preserve"> AB468-AB467</f>
        <v>431.77941220930234</v>
      </c>
      <c r="AC469" s="16"/>
    </row>
    <row r="470" spans="1:30" x14ac:dyDescent="0.35">
      <c r="A470" s="16"/>
      <c r="C470" s="7">
        <v>21.88</v>
      </c>
      <c r="D470">
        <v>5.5</v>
      </c>
      <c r="E470">
        <f>C470*(D470/100)*AB471</f>
        <v>21.171444186046511</v>
      </c>
      <c r="F470">
        <v>15</v>
      </c>
      <c r="G470">
        <f>C470*(F470/100)*AB471</f>
        <v>57.740302325581389</v>
      </c>
      <c r="I470" s="7">
        <v>21.88</v>
      </c>
      <c r="J470">
        <v>5.5</v>
      </c>
      <c r="K470">
        <f>I470*(J470/100)*AB471</f>
        <v>21.171444186046511</v>
      </c>
      <c r="M470">
        <f>I470*(L470/100)*AB471</f>
        <v>0</v>
      </c>
      <c r="O470" s="7">
        <v>21.88</v>
      </c>
      <c r="P470">
        <v>5.5</v>
      </c>
      <c r="Q470">
        <f>O470*(P470/100)*AB471</f>
        <v>21.171444186046511</v>
      </c>
      <c r="R470">
        <v>15</v>
      </c>
      <c r="S470">
        <f>O470*(R470/100)*AB471</f>
        <v>57.740302325581389</v>
      </c>
      <c r="U470" s="7">
        <v>21.88</v>
      </c>
      <c r="W470">
        <f>U470*(V470/100)*AB471</f>
        <v>0</v>
      </c>
      <c r="Y470">
        <f>U470*(X470/100)*AB471</f>
        <v>0</v>
      </c>
      <c r="AA470" t="s">
        <v>18</v>
      </c>
      <c r="AB470">
        <v>1513</v>
      </c>
      <c r="AC470" s="16"/>
    </row>
    <row r="471" spans="1:30" x14ac:dyDescent="0.35">
      <c r="A471" s="16"/>
      <c r="C471" s="8">
        <v>13.13</v>
      </c>
      <c r="D471">
        <v>85</v>
      </c>
      <c r="E471">
        <f>C471*(D471/100)*AB471</f>
        <v>196.34693604651164</v>
      </c>
      <c r="F471">
        <v>15</v>
      </c>
      <c r="G471">
        <f>C471*(F471/100)*AB471</f>
        <v>34.649459302325582</v>
      </c>
      <c r="I471" s="8">
        <v>13.13</v>
      </c>
      <c r="J471">
        <v>5.5</v>
      </c>
      <c r="K471">
        <f>I471*(J471/100)*AB471</f>
        <v>12.704801744186048</v>
      </c>
      <c r="L471">
        <v>5.5</v>
      </c>
      <c r="M471">
        <f>I471*(L471/100)*AB471</f>
        <v>12.704801744186048</v>
      </c>
      <c r="O471" s="8">
        <v>13.13</v>
      </c>
      <c r="P471">
        <v>85</v>
      </c>
      <c r="Q471">
        <f>O471*(P471/100)*AB471</f>
        <v>196.34693604651164</v>
      </c>
      <c r="R471">
        <v>5.5</v>
      </c>
      <c r="S471">
        <f>O471*(R471/100)*AB471</f>
        <v>12.704801744186048</v>
      </c>
      <c r="U471" s="8">
        <v>13.13</v>
      </c>
      <c r="W471">
        <f>U471*(V471/100)*AB471</f>
        <v>0</v>
      </c>
      <c r="Y471">
        <f>U471*(X471/100)*AB471</f>
        <v>0</v>
      </c>
      <c r="AA471" t="s">
        <v>13</v>
      </c>
      <c r="AB471">
        <f>AB470/86</f>
        <v>17.593023255813954</v>
      </c>
      <c r="AC471" s="16"/>
    </row>
    <row r="472" spans="1:30" x14ac:dyDescent="0.35">
      <c r="A472" s="16"/>
      <c r="C472" s="9">
        <v>4.58</v>
      </c>
      <c r="D472">
        <v>15</v>
      </c>
      <c r="E472">
        <f>C472*(D472/100)*AB471</f>
        <v>12.086406976744184</v>
      </c>
      <c r="F472">
        <v>5.5</v>
      </c>
      <c r="G472">
        <f>C472*(F472/100)*AB471</f>
        <v>4.4316825581395349</v>
      </c>
      <c r="I472" s="9">
        <v>4.58</v>
      </c>
      <c r="K472">
        <f>I472*(J472/100)*AB471</f>
        <v>0</v>
      </c>
      <c r="L472">
        <v>95</v>
      </c>
      <c r="M472">
        <f>I472*(L472/100)*AB471</f>
        <v>76.547244186046512</v>
      </c>
      <c r="O472" s="9">
        <v>4.58</v>
      </c>
      <c r="P472">
        <v>15</v>
      </c>
      <c r="Q472">
        <f>O472*(P472/100)*AB471</f>
        <v>12.086406976744184</v>
      </c>
      <c r="R472">
        <v>5.5</v>
      </c>
      <c r="S472">
        <f>O472*(R472/100)*AB471</f>
        <v>4.4316825581395349</v>
      </c>
      <c r="U472" s="9">
        <v>4.58</v>
      </c>
      <c r="V472">
        <v>15</v>
      </c>
      <c r="W472">
        <f>U472*(V472/100)*AB471</f>
        <v>12.086406976744184</v>
      </c>
      <c r="X472">
        <v>35</v>
      </c>
      <c r="Y472">
        <f>U472*(X472/100)*AB471</f>
        <v>28.201616279069768</v>
      </c>
      <c r="AC472" s="16"/>
    </row>
    <row r="473" spans="1:30" ht="43.5" x14ac:dyDescent="0.35">
      <c r="A473" s="16"/>
      <c r="C473" t="s">
        <v>14</v>
      </c>
      <c r="D473" s="1"/>
      <c r="E473">
        <f>SUM(E465:E472)</f>
        <v>229.60478720930232</v>
      </c>
      <c r="G473">
        <f>SUM(G465:G472)</f>
        <v>477.8784110465117</v>
      </c>
      <c r="I473" t="s">
        <v>14</v>
      </c>
      <c r="J473" s="1"/>
      <c r="K473">
        <f>SUM(K465:K472)</f>
        <v>148.19043313953489</v>
      </c>
      <c r="M473">
        <f>SUM(M465:M472)</f>
        <v>89.252045930232555</v>
      </c>
      <c r="O473" t="s">
        <v>14</v>
      </c>
      <c r="P473" s="1"/>
      <c r="Q473">
        <f>SUM(Q465:Q472)</f>
        <v>229.60478720930232</v>
      </c>
      <c r="S473">
        <f>SUM(S465:S472)</f>
        <v>455.93375348837219</v>
      </c>
      <c r="U473" t="s">
        <v>14</v>
      </c>
      <c r="V473" s="1"/>
      <c r="W473">
        <f>SUM(W465:W472)</f>
        <v>12.086406976744184</v>
      </c>
      <c r="Y473">
        <f>SUM(Y465:Y472)</f>
        <v>28.201616279069768</v>
      </c>
      <c r="AA473" s="10" t="s">
        <v>22</v>
      </c>
      <c r="AB473">
        <f xml:space="preserve"> (AB469/(AB470-AB467))*100</f>
        <v>48.323765775149425</v>
      </c>
      <c r="AC473" s="16"/>
    </row>
    <row r="474" spans="1:30" x14ac:dyDescent="0.35">
      <c r="A474" s="16"/>
      <c r="AA474" t="s">
        <v>21</v>
      </c>
      <c r="AB474">
        <f xml:space="preserve"> (AB469/AB470)*100</f>
        <v>28.537965116279068</v>
      </c>
      <c r="AC474" s="16"/>
    </row>
    <row r="475" spans="1:30" x14ac:dyDescent="0.35">
      <c r="A475" s="16"/>
      <c r="C475" t="s">
        <v>0</v>
      </c>
      <c r="D475" s="1"/>
      <c r="I475" t="s">
        <v>1</v>
      </c>
      <c r="O475" t="s">
        <v>2</v>
      </c>
      <c r="U475" t="s">
        <v>3</v>
      </c>
      <c r="AC475" s="16"/>
    </row>
    <row r="476" spans="1:30" x14ac:dyDescent="0.35">
      <c r="A476" s="16" t="s">
        <v>4</v>
      </c>
      <c r="B476" t="s">
        <v>5</v>
      </c>
      <c r="C476" t="s">
        <v>6</v>
      </c>
      <c r="D476" t="s">
        <v>7</v>
      </c>
      <c r="E476" t="s">
        <v>8</v>
      </c>
      <c r="F476" t="s">
        <v>9</v>
      </c>
      <c r="G476" t="s">
        <v>10</v>
      </c>
      <c r="I476" t="s">
        <v>6</v>
      </c>
      <c r="J476" t="s">
        <v>7</v>
      </c>
      <c r="K476" t="s">
        <v>8</v>
      </c>
      <c r="L476" t="s">
        <v>9</v>
      </c>
      <c r="M476" t="s">
        <v>10</v>
      </c>
      <c r="O476" t="s">
        <v>6</v>
      </c>
      <c r="P476" t="s">
        <v>7</v>
      </c>
      <c r="Q476" t="s">
        <v>8</v>
      </c>
      <c r="R476" t="s">
        <v>9</v>
      </c>
      <c r="S476" t="s">
        <v>10</v>
      </c>
      <c r="U476" t="s">
        <v>6</v>
      </c>
      <c r="V476" t="s">
        <v>7</v>
      </c>
      <c r="W476" t="s">
        <v>8</v>
      </c>
      <c r="X476" t="s">
        <v>9</v>
      </c>
      <c r="Y476" t="s">
        <v>10</v>
      </c>
      <c r="AC476" s="16" t="s">
        <v>4</v>
      </c>
      <c r="AD476" t="s">
        <v>5</v>
      </c>
    </row>
    <row r="477" spans="1:30" x14ac:dyDescent="0.35">
      <c r="A477" s="16" t="s">
        <v>57</v>
      </c>
      <c r="B477" t="s">
        <v>61</v>
      </c>
      <c r="C477" s="2">
        <v>65.63</v>
      </c>
      <c r="E477">
        <f>C477*(D477/100)*AB483</f>
        <v>0</v>
      </c>
      <c r="G477">
        <f>C477*(F477/100)*AB483</f>
        <v>0</v>
      </c>
      <c r="I477" s="2">
        <v>65.63</v>
      </c>
      <c r="K477">
        <f>I477*(J477/100)*AB483</f>
        <v>0</v>
      </c>
      <c r="M477">
        <f>I477*(L477/100)*AB483</f>
        <v>0</v>
      </c>
      <c r="O477" s="2">
        <v>65.63</v>
      </c>
      <c r="Q477">
        <f>O477*(P477/100)*AB483</f>
        <v>0</v>
      </c>
      <c r="S477">
        <f>O477*(R477/100)*AB483</f>
        <v>0</v>
      </c>
      <c r="U477" s="2">
        <v>65.63</v>
      </c>
      <c r="W477">
        <f>U477*(V477/100)*AB483</f>
        <v>0</v>
      </c>
      <c r="Y477">
        <f>U477*(X477/100)*AB483</f>
        <v>0</v>
      </c>
      <c r="AC477" s="16" t="s">
        <v>57</v>
      </c>
      <c r="AD477" t="s">
        <v>61</v>
      </c>
    </row>
    <row r="478" spans="1:30" x14ac:dyDescent="0.35">
      <c r="A478" s="16"/>
      <c r="C478" s="3">
        <v>56.88</v>
      </c>
      <c r="E478">
        <f>C478*(D478/100)*AB483</f>
        <v>0</v>
      </c>
      <c r="G478">
        <f>C478*(F478/100)*AB483</f>
        <v>0</v>
      </c>
      <c r="I478" s="3">
        <v>56.88</v>
      </c>
      <c r="K478">
        <f>I478*(J478/100)*AB483</f>
        <v>0</v>
      </c>
      <c r="M478">
        <f>I478*(L478/100)*AB483</f>
        <v>0</v>
      </c>
      <c r="O478" s="3">
        <v>56.88</v>
      </c>
      <c r="Q478">
        <f>O478*(P478/100)*AB483</f>
        <v>0</v>
      </c>
      <c r="S478">
        <f>O478*(R478/100)*AB483</f>
        <v>0</v>
      </c>
      <c r="U478" s="3">
        <v>56.88</v>
      </c>
      <c r="W478">
        <f>U478*(V478/100)*AB483</f>
        <v>0</v>
      </c>
      <c r="Y478">
        <f>U478*(X478/100)*AB483</f>
        <v>0</v>
      </c>
      <c r="AC478" s="16"/>
    </row>
    <row r="479" spans="1:30" x14ac:dyDescent="0.35">
      <c r="A479" s="16"/>
      <c r="C479" s="4">
        <v>48.13</v>
      </c>
      <c r="E479">
        <f>C479*(D479/100)*AB483</f>
        <v>0</v>
      </c>
      <c r="F479">
        <v>65</v>
      </c>
      <c r="G479">
        <f>C479*(F479/100)*AB483</f>
        <v>655.51940697674422</v>
      </c>
      <c r="I479" s="4">
        <v>48.13</v>
      </c>
      <c r="J479">
        <v>5.5</v>
      </c>
      <c r="K479">
        <f>I479*(J479/100)*AB483</f>
        <v>55.46702674418605</v>
      </c>
      <c r="M479">
        <f>I479*(L479/100)*AB483</f>
        <v>0</v>
      </c>
      <c r="O479" s="4">
        <v>48.13</v>
      </c>
      <c r="Q479">
        <f>O479*(P479/100)*AB483</f>
        <v>0</v>
      </c>
      <c r="R479">
        <v>55</v>
      </c>
      <c r="S479">
        <f>O479*(R479/100)*AB483</f>
        <v>554.67026744186046</v>
      </c>
      <c r="U479" s="4">
        <v>48.13</v>
      </c>
      <c r="W479">
        <f>U479*(V479/100)*AB483</f>
        <v>0</v>
      </c>
      <c r="Y479">
        <f>U479*(X479/100)*AB483</f>
        <v>0</v>
      </c>
      <c r="AA479" t="s">
        <v>15</v>
      </c>
      <c r="AB479">
        <f xml:space="preserve"> (E485+K485+Q485+W485)</f>
        <v>1378.8317302325584</v>
      </c>
      <c r="AC479" s="16"/>
    </row>
    <row r="480" spans="1:30" x14ac:dyDescent="0.35">
      <c r="A480" s="16"/>
      <c r="C480" s="5">
        <v>39.380000000000003</v>
      </c>
      <c r="E480">
        <f>C480*(D480/100)*AB483</f>
        <v>0</v>
      </c>
      <c r="F480">
        <v>15</v>
      </c>
      <c r="G480">
        <f>C480*(F480/100)*AB483</f>
        <v>123.77225581395349</v>
      </c>
      <c r="I480" s="5">
        <v>39.380000000000003</v>
      </c>
      <c r="J480">
        <v>5.5</v>
      </c>
      <c r="K480">
        <f>I480*(J480/100)*AB483</f>
        <v>45.383160465116283</v>
      </c>
      <c r="M480">
        <f>I480*(L480/100)*AB483</f>
        <v>0</v>
      </c>
      <c r="O480" s="5">
        <v>39.380000000000003</v>
      </c>
      <c r="Q480">
        <f>O480*(P480/100)*AB483</f>
        <v>0</v>
      </c>
      <c r="R480">
        <v>25</v>
      </c>
      <c r="S480">
        <f>O480*(R480/100)*AB483</f>
        <v>206.28709302325584</v>
      </c>
      <c r="U480" s="5">
        <v>39.380000000000003</v>
      </c>
      <c r="W480">
        <f>U480*(V480/100)*AB483</f>
        <v>0</v>
      </c>
      <c r="Y480">
        <f>U480*(X480/100)*AB483</f>
        <v>0</v>
      </c>
      <c r="AA480" t="s">
        <v>16</v>
      </c>
      <c r="AB480">
        <f>G485+M485+S485+Y485</f>
        <v>1875.9438127906978</v>
      </c>
      <c r="AC480" s="16"/>
    </row>
    <row r="481" spans="1:30" x14ac:dyDescent="0.35">
      <c r="A481" s="16"/>
      <c r="C481" s="6">
        <v>30.63</v>
      </c>
      <c r="E481">
        <f>C481*(D481/100)*AB483</f>
        <v>0</v>
      </c>
      <c r="F481">
        <v>5.5</v>
      </c>
      <c r="G481">
        <f>C481*(F481/100)*AB483</f>
        <v>35.299294186046509</v>
      </c>
      <c r="I481" s="6">
        <v>30.63</v>
      </c>
      <c r="J481">
        <v>65</v>
      </c>
      <c r="K481">
        <f>I481*(J481/100)*AB483</f>
        <v>417.17347674418608</v>
      </c>
      <c r="M481">
        <f>I481*(L481/100)*AB483</f>
        <v>0</v>
      </c>
      <c r="O481" s="6">
        <v>30.63</v>
      </c>
      <c r="Q481">
        <f>O481*(P481/100)*AB483</f>
        <v>0</v>
      </c>
      <c r="R481">
        <v>5.5</v>
      </c>
      <c r="S481">
        <f>O481*(R481/100)*AB483</f>
        <v>35.299294186046509</v>
      </c>
      <c r="U481" s="6">
        <v>30.63</v>
      </c>
      <c r="W481">
        <f>U481*(V481/100)*AB483</f>
        <v>0</v>
      </c>
      <c r="Y481">
        <f>U481*(X481/100)*AB483</f>
        <v>0</v>
      </c>
      <c r="AA481" t="s">
        <v>17</v>
      </c>
      <c r="AB481">
        <f xml:space="preserve"> AB480-AB479</f>
        <v>497.11208255813949</v>
      </c>
      <c r="AC481" s="16"/>
    </row>
    <row r="482" spans="1:30" x14ac:dyDescent="0.35">
      <c r="A482" s="16"/>
      <c r="C482" s="7">
        <v>21.88</v>
      </c>
      <c r="D482">
        <v>65</v>
      </c>
      <c r="E482">
        <f>C482*(D482/100)*AB483</f>
        <v>298.00051162790697</v>
      </c>
      <c r="F482">
        <v>5.5</v>
      </c>
      <c r="G482">
        <f>C482*(F482/100)*AB483</f>
        <v>25.215427906976746</v>
      </c>
      <c r="I482" s="7">
        <v>21.88</v>
      </c>
      <c r="J482">
        <v>15</v>
      </c>
      <c r="K482">
        <f>I482*(J482/100)*AB483</f>
        <v>68.769348837209293</v>
      </c>
      <c r="M482">
        <f>I482*(L482/100)*AB483</f>
        <v>0</v>
      </c>
      <c r="O482" s="7">
        <v>21.88</v>
      </c>
      <c r="P482">
        <v>65</v>
      </c>
      <c r="Q482">
        <f>O482*(P482/100)*AB483</f>
        <v>298.00051162790697</v>
      </c>
      <c r="R482">
        <v>15</v>
      </c>
      <c r="S482">
        <f>O482*(R482/100)*AB483</f>
        <v>68.769348837209293</v>
      </c>
      <c r="U482" s="7">
        <v>21.88</v>
      </c>
      <c r="W482">
        <f>U482*(V482/100)*AB483</f>
        <v>0</v>
      </c>
      <c r="Y482">
        <f>U482*(X482/100)*AB483</f>
        <v>0</v>
      </c>
      <c r="AA482" t="s">
        <v>18</v>
      </c>
      <c r="AB482">
        <v>1802</v>
      </c>
      <c r="AC482" s="16"/>
    </row>
    <row r="483" spans="1:30" x14ac:dyDescent="0.35">
      <c r="A483" s="16"/>
      <c r="C483" s="8">
        <v>13.13</v>
      </c>
      <c r="D483">
        <v>25</v>
      </c>
      <c r="E483">
        <f>C483*(D483/100)*AB483</f>
        <v>68.779825581395357</v>
      </c>
      <c r="F483">
        <v>5.5</v>
      </c>
      <c r="G483">
        <f>C483*(F483/100)*AB483</f>
        <v>15.131561627906978</v>
      </c>
      <c r="I483" s="8">
        <v>13.13</v>
      </c>
      <c r="J483">
        <v>5.5</v>
      </c>
      <c r="K483">
        <f>I483*(J483/100)*AB483</f>
        <v>15.131561627906978</v>
      </c>
      <c r="L483">
        <v>5.5</v>
      </c>
      <c r="M483">
        <f>I483*(L483/100)*AB483</f>
        <v>15.131561627906978</v>
      </c>
      <c r="O483" s="8">
        <v>13.13</v>
      </c>
      <c r="P483">
        <v>35</v>
      </c>
      <c r="Q483">
        <f>O483*(P483/100)*AB483</f>
        <v>96.2917558139535</v>
      </c>
      <c r="R483">
        <v>5.5</v>
      </c>
      <c r="S483">
        <f>O483*(R483/100)*AB483</f>
        <v>15.131561627906978</v>
      </c>
      <c r="U483" s="8">
        <v>13.13</v>
      </c>
      <c r="W483">
        <f>U483*(V483/100)*AB483</f>
        <v>0</v>
      </c>
      <c r="Y483">
        <f>U483*(X483/100)*AB483</f>
        <v>0</v>
      </c>
      <c r="AA483" t="s">
        <v>13</v>
      </c>
      <c r="AB483">
        <f>AB482/86</f>
        <v>20.953488372093023</v>
      </c>
      <c r="AC483" s="16"/>
    </row>
    <row r="484" spans="1:30" x14ac:dyDescent="0.35">
      <c r="A484" s="16"/>
      <c r="C484" s="9">
        <v>4.58</v>
      </c>
      <c r="D484">
        <v>5.5</v>
      </c>
      <c r="E484">
        <f>C484*(D484/100)*AB483</f>
        <v>5.2781837209302331</v>
      </c>
      <c r="F484">
        <v>5.5</v>
      </c>
      <c r="G484">
        <f>C484*(F484/100)*AB483</f>
        <v>5.2781837209302331</v>
      </c>
      <c r="I484" s="9">
        <v>4.58</v>
      </c>
      <c r="K484">
        <f>I484*(J484/100)*AB483</f>
        <v>0</v>
      </c>
      <c r="L484">
        <v>95</v>
      </c>
      <c r="M484">
        <f>I484*(L484/100)*AB483</f>
        <v>91.168627906976738</v>
      </c>
      <c r="O484" s="9">
        <v>4.58</v>
      </c>
      <c r="P484">
        <v>5.5</v>
      </c>
      <c r="Q484">
        <f>O484*(P484/100)*AB483</f>
        <v>5.2781837209302331</v>
      </c>
      <c r="R484">
        <v>5.5</v>
      </c>
      <c r="S484">
        <f>O484*(R484/100)*AB483</f>
        <v>5.2781837209302331</v>
      </c>
      <c r="U484" s="9">
        <v>4.58</v>
      </c>
      <c r="V484">
        <v>5.5</v>
      </c>
      <c r="W484">
        <f>U484*(V484/100)*AB483</f>
        <v>5.2781837209302331</v>
      </c>
      <c r="X484">
        <v>25</v>
      </c>
      <c r="Y484">
        <f>U484*(X484/100)*AB483</f>
        <v>23.99174418604651</v>
      </c>
      <c r="AC484" s="16"/>
    </row>
    <row r="485" spans="1:30" ht="43.5" x14ac:dyDescent="0.35">
      <c r="A485" s="16"/>
      <c r="C485" t="s">
        <v>14</v>
      </c>
      <c r="D485" s="1"/>
      <c r="E485">
        <f>SUM(E477:E484)</f>
        <v>372.05852093023259</v>
      </c>
      <c r="G485">
        <f>SUM(G477:G484)</f>
        <v>860.21613023255816</v>
      </c>
      <c r="I485" t="s">
        <v>14</v>
      </c>
      <c r="J485" s="1"/>
      <c r="K485">
        <f>SUM(K477:K484)</f>
        <v>601.92457441860472</v>
      </c>
      <c r="M485">
        <f>SUM(M477:M484)</f>
        <v>106.30018953488371</v>
      </c>
      <c r="O485" t="s">
        <v>14</v>
      </c>
      <c r="P485" s="1"/>
      <c r="Q485">
        <f>SUM(Q477:Q484)</f>
        <v>399.57045116279073</v>
      </c>
      <c r="S485">
        <f>SUM(S477:S484)</f>
        <v>885.43574883720919</v>
      </c>
      <c r="U485" t="s">
        <v>14</v>
      </c>
      <c r="V485" s="1"/>
      <c r="W485">
        <f>SUM(W477:W484)</f>
        <v>5.2781837209302331</v>
      </c>
      <c r="Y485">
        <f>SUM(Y477:Y484)</f>
        <v>23.99174418604651</v>
      </c>
      <c r="AA485" s="10" t="s">
        <v>22</v>
      </c>
      <c r="AB485">
        <f xml:space="preserve"> (AB481/(AB482-AB479))*100</f>
        <v>117.47385569133874</v>
      </c>
      <c r="AC485" s="16"/>
    </row>
    <row r="486" spans="1:30" x14ac:dyDescent="0.35">
      <c r="A486" s="16"/>
      <c r="AA486" t="s">
        <v>21</v>
      </c>
      <c r="AB486">
        <f xml:space="preserve"> (AB481/AB482)*100</f>
        <v>27.586686046511627</v>
      </c>
      <c r="AC486" s="16"/>
    </row>
    <row r="487" spans="1:30" x14ac:dyDescent="0.35">
      <c r="A487" s="16"/>
      <c r="AC487" s="16"/>
    </row>
    <row r="488" spans="1:30" x14ac:dyDescent="0.35">
      <c r="A488" s="16" t="s">
        <v>4</v>
      </c>
      <c r="B488" t="s">
        <v>5</v>
      </c>
      <c r="C488" t="s">
        <v>6</v>
      </c>
      <c r="D488" t="s">
        <v>7</v>
      </c>
      <c r="E488" t="s">
        <v>8</v>
      </c>
      <c r="F488" t="s">
        <v>9</v>
      </c>
      <c r="G488" t="s">
        <v>10</v>
      </c>
      <c r="I488" t="s">
        <v>6</v>
      </c>
      <c r="J488" t="s">
        <v>7</v>
      </c>
      <c r="K488" t="s">
        <v>8</v>
      </c>
      <c r="L488" t="s">
        <v>9</v>
      </c>
      <c r="M488" t="s">
        <v>10</v>
      </c>
      <c r="O488" t="s">
        <v>6</v>
      </c>
      <c r="P488" t="s">
        <v>7</v>
      </c>
      <c r="Q488" t="s">
        <v>8</v>
      </c>
      <c r="R488" t="s">
        <v>9</v>
      </c>
      <c r="S488" t="s">
        <v>10</v>
      </c>
      <c r="U488" t="s">
        <v>6</v>
      </c>
      <c r="V488" t="s">
        <v>7</v>
      </c>
      <c r="W488" t="s">
        <v>8</v>
      </c>
      <c r="X488" t="s">
        <v>9</v>
      </c>
      <c r="Y488" t="s">
        <v>10</v>
      </c>
      <c r="AC488" s="16" t="s">
        <v>4</v>
      </c>
      <c r="AD488" t="s">
        <v>5</v>
      </c>
    </row>
    <row r="489" spans="1:30" x14ac:dyDescent="0.35">
      <c r="A489" s="16" t="s">
        <v>57</v>
      </c>
      <c r="B489" t="s">
        <v>62</v>
      </c>
      <c r="C489" s="2">
        <v>65.63</v>
      </c>
      <c r="E489">
        <f>C489*(D489/100)*AB495</f>
        <v>0</v>
      </c>
      <c r="G489">
        <f>C489*(F489/100)*AB495</f>
        <v>0</v>
      </c>
      <c r="I489" s="2">
        <v>65.63</v>
      </c>
      <c r="K489">
        <f>I489*(J489/100)*AB495</f>
        <v>0</v>
      </c>
      <c r="M489">
        <f>I489*(L489/100)*AB495</f>
        <v>0</v>
      </c>
      <c r="O489" s="2">
        <v>65.63</v>
      </c>
      <c r="Q489">
        <f>O489*(P489/100)*AB495</f>
        <v>0</v>
      </c>
      <c r="S489">
        <f>O489*(R489/100)*AB495</f>
        <v>0</v>
      </c>
      <c r="U489" s="2">
        <v>65.63</v>
      </c>
      <c r="W489">
        <f>U489*(V489/100)*AB495</f>
        <v>0</v>
      </c>
      <c r="Y489">
        <f>U489*(X489/100)*AB495</f>
        <v>0</v>
      </c>
      <c r="AC489" s="16" t="s">
        <v>57</v>
      </c>
      <c r="AD489" t="s">
        <v>62</v>
      </c>
    </row>
    <row r="490" spans="1:30" x14ac:dyDescent="0.35">
      <c r="A490" s="16"/>
      <c r="C490" s="3">
        <v>56.88</v>
      </c>
      <c r="E490">
        <f>C490*(D490/100)*AB495</f>
        <v>0</v>
      </c>
      <c r="G490">
        <f>C490*(F490/100)*AB495</f>
        <v>0</v>
      </c>
      <c r="I490" s="3">
        <v>56.88</v>
      </c>
      <c r="J490">
        <v>5.5</v>
      </c>
      <c r="K490">
        <f>I490*(J490/100)*AB495</f>
        <v>89.341283720930235</v>
      </c>
      <c r="M490">
        <f>I490*(L490/100)*AB495</f>
        <v>0</v>
      </c>
      <c r="O490" s="3">
        <v>56.88</v>
      </c>
      <c r="Q490">
        <f>O490*(P490/100)*AB495</f>
        <v>0</v>
      </c>
      <c r="S490">
        <f>O490*(R490/100)*AB495</f>
        <v>0</v>
      </c>
      <c r="U490" s="3">
        <v>56.88</v>
      </c>
      <c r="W490">
        <f>U490*(V490/100)*AB495</f>
        <v>0</v>
      </c>
      <c r="Y490">
        <f>U490*(X490/100)*AB495</f>
        <v>0</v>
      </c>
      <c r="AC490" s="16"/>
    </row>
    <row r="491" spans="1:30" x14ac:dyDescent="0.35">
      <c r="A491" s="16"/>
      <c r="C491" s="4">
        <v>48.13</v>
      </c>
      <c r="E491">
        <f>C491*(D491/100)*AB495</f>
        <v>0</v>
      </c>
      <c r="F491">
        <v>55</v>
      </c>
      <c r="G491">
        <f>C491*(F491/100)*AB495</f>
        <v>755.97679069767446</v>
      </c>
      <c r="I491" s="4">
        <v>48.13</v>
      </c>
      <c r="J491">
        <v>5.5</v>
      </c>
      <c r="K491">
        <f>I491*(J491/100)*AB495</f>
        <v>75.597679069767452</v>
      </c>
      <c r="M491">
        <f>I491*(L491/100)*AB495</f>
        <v>0</v>
      </c>
      <c r="O491" s="4">
        <v>48.13</v>
      </c>
      <c r="Q491">
        <f>O491*(P491/100)*AB495</f>
        <v>0</v>
      </c>
      <c r="R491">
        <v>45</v>
      </c>
      <c r="S491">
        <f>O491*(R491/100)*AB495</f>
        <v>618.52646511627904</v>
      </c>
      <c r="U491" s="4">
        <v>48.13</v>
      </c>
      <c r="W491">
        <f>U491*(V491/100)*AB495</f>
        <v>0</v>
      </c>
      <c r="Y491">
        <f>U491*(X491/100)*AB495</f>
        <v>0</v>
      </c>
      <c r="AA491" t="s">
        <v>15</v>
      </c>
      <c r="AB491">
        <f xml:space="preserve"> (E497+K497+Q497+W497)</f>
        <v>1684.2248465116281</v>
      </c>
      <c r="AC491" s="16"/>
    </row>
    <row r="492" spans="1:30" x14ac:dyDescent="0.35">
      <c r="A492" s="16"/>
      <c r="C492" s="5">
        <v>39.380000000000003</v>
      </c>
      <c r="E492">
        <f>C492*(D492/100)*AB495</f>
        <v>0</v>
      </c>
      <c r="F492">
        <v>15</v>
      </c>
      <c r="G492">
        <f>C492*(F492/100)*AB495</f>
        <v>168.69293023255815</v>
      </c>
      <c r="I492" s="5">
        <v>39.380000000000003</v>
      </c>
      <c r="J492">
        <v>5.5</v>
      </c>
      <c r="K492">
        <f>I492*(J492/100)*AB495</f>
        <v>61.854074418604661</v>
      </c>
      <c r="M492">
        <f>I492*(L492/100)*AB495</f>
        <v>0</v>
      </c>
      <c r="O492" s="5">
        <v>39.380000000000003</v>
      </c>
      <c r="Q492">
        <f>O492*(P492/100)*AB495</f>
        <v>0</v>
      </c>
      <c r="R492">
        <v>15</v>
      </c>
      <c r="S492">
        <f>O492*(R492/100)*AB495</f>
        <v>168.69293023255815</v>
      </c>
      <c r="U492" s="5">
        <v>39.380000000000003</v>
      </c>
      <c r="W492">
        <f>U492*(V492/100)*AB495</f>
        <v>0</v>
      </c>
      <c r="Y492">
        <f>U492*(X492/100)*AB495</f>
        <v>0</v>
      </c>
      <c r="AA492" t="s">
        <v>16</v>
      </c>
      <c r="AB492">
        <f>G497+M497+S497+Y497</f>
        <v>2451.8876279069768</v>
      </c>
      <c r="AC492" s="16"/>
    </row>
    <row r="493" spans="1:30" x14ac:dyDescent="0.35">
      <c r="A493" s="16"/>
      <c r="C493" s="6">
        <v>30.63</v>
      </c>
      <c r="E493">
        <f>C493*(D493/100)*AB495</f>
        <v>0</v>
      </c>
      <c r="F493">
        <v>15</v>
      </c>
      <c r="G493">
        <f>C493*(F493/100)*AB495</f>
        <v>131.21037209302327</v>
      </c>
      <c r="I493" s="6">
        <v>30.63</v>
      </c>
      <c r="J493">
        <v>55</v>
      </c>
      <c r="K493">
        <f>I493*(J493/100)*AB495</f>
        <v>481.10469767441867</v>
      </c>
      <c r="M493">
        <f>I493*(L493/100)*AB495</f>
        <v>0</v>
      </c>
      <c r="O493" s="6">
        <v>30.63</v>
      </c>
      <c r="Q493">
        <f>O493*(P493/100)*AB495</f>
        <v>0</v>
      </c>
      <c r="R493">
        <v>15</v>
      </c>
      <c r="S493">
        <f>O493*(R493/100)*AB495</f>
        <v>131.21037209302327</v>
      </c>
      <c r="U493" s="6">
        <v>30.63</v>
      </c>
      <c r="W493">
        <f>U493*(V493/100)*AB495</f>
        <v>0</v>
      </c>
      <c r="Y493">
        <f>U493*(X493/100)*AB495</f>
        <v>0</v>
      </c>
      <c r="AA493" t="s">
        <v>17</v>
      </c>
      <c r="AB493">
        <f xml:space="preserve"> AB492-AB491</f>
        <v>767.6627813953487</v>
      </c>
      <c r="AC493" s="16"/>
    </row>
    <row r="494" spans="1:30" x14ac:dyDescent="0.35">
      <c r="A494" s="16"/>
      <c r="C494" s="7">
        <v>21.88</v>
      </c>
      <c r="D494">
        <v>55</v>
      </c>
      <c r="E494">
        <f>C494*(D494/100)*AB495</f>
        <v>343.66865116279075</v>
      </c>
      <c r="F494">
        <v>15</v>
      </c>
      <c r="G494">
        <f>C494*(F494/100)*AB495</f>
        <v>93.727813953488365</v>
      </c>
      <c r="I494" s="7">
        <v>21.88</v>
      </c>
      <c r="J494">
        <v>5.5</v>
      </c>
      <c r="K494">
        <f>I494*(J494/100)*AB495</f>
        <v>34.366865116279072</v>
      </c>
      <c r="L494">
        <v>5.5</v>
      </c>
      <c r="M494">
        <f>I494*(L494/100)*AB495</f>
        <v>34.366865116279072</v>
      </c>
      <c r="O494" s="7">
        <v>21.88</v>
      </c>
      <c r="P494">
        <v>45</v>
      </c>
      <c r="Q494">
        <f>O494*(P494/100)*AB495</f>
        <v>281.18344186046511</v>
      </c>
      <c r="R494">
        <v>15</v>
      </c>
      <c r="S494">
        <f>O494*(R494/100)*AB495</f>
        <v>93.727813953488365</v>
      </c>
      <c r="U494" s="7">
        <v>21.88</v>
      </c>
      <c r="W494">
        <f>U494*(V494/100)*AB495</f>
        <v>0</v>
      </c>
      <c r="Y494">
        <f>U494*(X494/100)*AB495</f>
        <v>0</v>
      </c>
      <c r="AA494" t="s">
        <v>18</v>
      </c>
      <c r="AB494">
        <v>2456</v>
      </c>
      <c r="AC494" s="16"/>
    </row>
    <row r="495" spans="1:30" x14ac:dyDescent="0.35">
      <c r="A495" s="16"/>
      <c r="C495" s="8">
        <v>13.13</v>
      </c>
      <c r="D495">
        <v>35</v>
      </c>
      <c r="E495">
        <f>C495*(D495/100)*AB495</f>
        <v>131.23893023255815</v>
      </c>
      <c r="G495">
        <f>C495*(F495/100)*AB495</f>
        <v>0</v>
      </c>
      <c r="I495" s="8">
        <v>13.13</v>
      </c>
      <c r="J495">
        <v>5.5</v>
      </c>
      <c r="K495">
        <f>I495*(J495/100)*AB495</f>
        <v>20.623260465116282</v>
      </c>
      <c r="L495">
        <v>15</v>
      </c>
      <c r="M495">
        <f>I495*(L495/100)*AB495</f>
        <v>56.245255813953491</v>
      </c>
      <c r="O495" s="8">
        <v>13.13</v>
      </c>
      <c r="P495">
        <v>35</v>
      </c>
      <c r="Q495">
        <f>O495*(P495/100)*AB495</f>
        <v>131.23893023255815</v>
      </c>
      <c r="R495">
        <v>5.5</v>
      </c>
      <c r="S495">
        <f>O495*(R495/100)*AB495</f>
        <v>20.623260465116282</v>
      </c>
      <c r="U495" s="8">
        <v>13.13</v>
      </c>
      <c r="W495">
        <f>U495*(V495/100)*AB495</f>
        <v>0</v>
      </c>
      <c r="X495">
        <v>5.5</v>
      </c>
      <c r="Y495">
        <f>U495*(X495/100)*AB495</f>
        <v>20.623260465116282</v>
      </c>
      <c r="AA495" t="s">
        <v>13</v>
      </c>
      <c r="AB495">
        <f>AB494/86</f>
        <v>28.558139534883722</v>
      </c>
      <c r="AC495" s="16"/>
    </row>
    <row r="496" spans="1:30" x14ac:dyDescent="0.35">
      <c r="A496" s="16"/>
      <c r="C496" s="9">
        <v>4.58</v>
      </c>
      <c r="D496">
        <v>5.5</v>
      </c>
      <c r="E496">
        <f>C496*(D496/100)*AB495</f>
        <v>7.1937953488372095</v>
      </c>
      <c r="F496">
        <v>5.5</v>
      </c>
      <c r="G496">
        <f>C496*(F496/100)*AB495</f>
        <v>7.1937953488372095</v>
      </c>
      <c r="I496" s="9">
        <v>4.58</v>
      </c>
      <c r="K496">
        <f>I496*(J496/100)*AB495</f>
        <v>0</v>
      </c>
      <c r="L496">
        <v>85</v>
      </c>
      <c r="M496">
        <f>I496*(L496/100)*AB495</f>
        <v>111.17683720930232</v>
      </c>
      <c r="O496" s="9">
        <v>4.58</v>
      </c>
      <c r="P496">
        <v>15</v>
      </c>
      <c r="Q496">
        <f>O496*(P496/100)*AB495</f>
        <v>19.619441860465116</v>
      </c>
      <c r="R496">
        <v>5.5</v>
      </c>
      <c r="S496">
        <f>O496*(R496/100)*AB495</f>
        <v>7.1937953488372095</v>
      </c>
      <c r="U496" s="9">
        <v>4.58</v>
      </c>
      <c r="V496">
        <v>5.5</v>
      </c>
      <c r="W496">
        <f>U496*(V496/100)*AB495</f>
        <v>7.1937953488372095</v>
      </c>
      <c r="X496">
        <v>25</v>
      </c>
      <c r="Y496">
        <f>U496*(X496/100)*AB495</f>
        <v>32.699069767441863</v>
      </c>
      <c r="AC496" s="16"/>
    </row>
    <row r="497" spans="1:30" ht="43.5" x14ac:dyDescent="0.35">
      <c r="A497" s="16"/>
      <c r="C497" t="s">
        <v>14</v>
      </c>
      <c r="D497" s="1"/>
      <c r="E497">
        <f>SUM(E489:E496)</f>
        <v>482.1013767441861</v>
      </c>
      <c r="G497">
        <f>SUM(G489:G496)</f>
        <v>1156.8017023255816</v>
      </c>
      <c r="I497" t="s">
        <v>14</v>
      </c>
      <c r="J497" s="1"/>
      <c r="K497">
        <f>SUM(K489:K496)</f>
        <v>762.88786046511632</v>
      </c>
      <c r="M497">
        <f>SUM(M489:M496)</f>
        <v>201.78895813953488</v>
      </c>
      <c r="O497" t="s">
        <v>14</v>
      </c>
      <c r="P497" s="1"/>
      <c r="Q497">
        <f>SUM(Q489:Q496)</f>
        <v>432.04181395348837</v>
      </c>
      <c r="S497">
        <f>SUM(S489:S496)</f>
        <v>1039.9746372093025</v>
      </c>
      <c r="U497" t="s">
        <v>14</v>
      </c>
      <c r="V497" s="1"/>
      <c r="W497">
        <f>SUM(W489:W496)</f>
        <v>7.1937953488372095</v>
      </c>
      <c r="Y497">
        <f>SUM(Y489:Y496)</f>
        <v>53.322330232558144</v>
      </c>
      <c r="AA497" s="10" t="s">
        <v>22</v>
      </c>
      <c r="AB497">
        <f xml:space="preserve"> (AB493/(AB494-AB491))*100</f>
        <v>99.467154121969912</v>
      </c>
      <c r="AC497" s="16"/>
    </row>
    <row r="498" spans="1:30" x14ac:dyDescent="0.35">
      <c r="A498" s="16"/>
      <c r="AA498" t="s">
        <v>21</v>
      </c>
      <c r="AB498">
        <f xml:space="preserve"> (AB493/AB494)*100</f>
        <v>31.256627906976735</v>
      </c>
      <c r="AC498" s="16"/>
    </row>
    <row r="499" spans="1:30" x14ac:dyDescent="0.35">
      <c r="A499" s="16"/>
      <c r="C499" t="s">
        <v>0</v>
      </c>
      <c r="D499" s="1"/>
      <c r="I499" t="s">
        <v>1</v>
      </c>
      <c r="O499" t="s">
        <v>2</v>
      </c>
      <c r="U499" t="s">
        <v>3</v>
      </c>
      <c r="AC499" s="16"/>
    </row>
    <row r="500" spans="1:30" x14ac:dyDescent="0.35">
      <c r="A500" s="16" t="s">
        <v>4</v>
      </c>
      <c r="B500" t="s">
        <v>5</v>
      </c>
      <c r="C500" t="s">
        <v>6</v>
      </c>
      <c r="D500" t="s">
        <v>7</v>
      </c>
      <c r="E500" t="s">
        <v>8</v>
      </c>
      <c r="F500" t="s">
        <v>9</v>
      </c>
      <c r="G500" t="s">
        <v>10</v>
      </c>
      <c r="I500" t="s">
        <v>6</v>
      </c>
      <c r="J500" t="s">
        <v>7</v>
      </c>
      <c r="K500" t="s">
        <v>8</v>
      </c>
      <c r="L500" t="s">
        <v>9</v>
      </c>
      <c r="M500" t="s">
        <v>10</v>
      </c>
      <c r="O500" t="s">
        <v>6</v>
      </c>
      <c r="P500" t="s">
        <v>7</v>
      </c>
      <c r="Q500" t="s">
        <v>8</v>
      </c>
      <c r="R500" t="s">
        <v>9</v>
      </c>
      <c r="S500" t="s">
        <v>10</v>
      </c>
      <c r="U500" t="s">
        <v>6</v>
      </c>
      <c r="V500" t="s">
        <v>7</v>
      </c>
      <c r="W500" t="s">
        <v>8</v>
      </c>
      <c r="X500" t="s">
        <v>9</v>
      </c>
      <c r="Y500" t="s">
        <v>10</v>
      </c>
      <c r="AC500" s="16" t="s">
        <v>4</v>
      </c>
      <c r="AD500" t="s">
        <v>5</v>
      </c>
    </row>
    <row r="501" spans="1:30" x14ac:dyDescent="0.35">
      <c r="A501" s="16" t="s">
        <v>57</v>
      </c>
      <c r="B501" t="s">
        <v>63</v>
      </c>
      <c r="C501" s="2">
        <v>65.63</v>
      </c>
      <c r="E501">
        <f>C501*(D501/100)*AB507</f>
        <v>0</v>
      </c>
      <c r="G501">
        <f>C501*(F501/100)*AB507</f>
        <v>0</v>
      </c>
      <c r="I501" s="2">
        <v>65.63</v>
      </c>
      <c r="K501">
        <f>I501*(J501/100)*AB507</f>
        <v>0</v>
      </c>
      <c r="M501">
        <f>I501*(L501/100)*AB507</f>
        <v>0</v>
      </c>
      <c r="O501" s="2">
        <v>65.63</v>
      </c>
      <c r="Q501">
        <f>O501*(P501/100)*AB507</f>
        <v>0</v>
      </c>
      <c r="S501">
        <f>O501*(R501/100)*AB507</f>
        <v>0</v>
      </c>
      <c r="U501" s="2">
        <v>65.63</v>
      </c>
      <c r="W501">
        <f>U501*(V501/100)*AB507</f>
        <v>0</v>
      </c>
      <c r="Y501">
        <f>U501*(X501/100)*AB507</f>
        <v>0</v>
      </c>
      <c r="AC501" s="16" t="s">
        <v>57</v>
      </c>
      <c r="AD501" t="s">
        <v>63</v>
      </c>
    </row>
    <row r="502" spans="1:30" x14ac:dyDescent="0.35">
      <c r="A502" s="16"/>
      <c r="C502" s="3">
        <v>56.88</v>
      </c>
      <c r="E502">
        <f>C502*(D502/100)*AB507</f>
        <v>0</v>
      </c>
      <c r="G502">
        <f>C502*(F502/100)*AB507</f>
        <v>0</v>
      </c>
      <c r="I502" s="3">
        <v>56.88</v>
      </c>
      <c r="K502">
        <f>I502*(J502/100)*AB507</f>
        <v>0</v>
      </c>
      <c r="M502">
        <f>I502*(L502/100)*AB507</f>
        <v>0</v>
      </c>
      <c r="O502" s="3">
        <v>56.88</v>
      </c>
      <c r="Q502">
        <f>O502*(P502/100)*AB507</f>
        <v>0</v>
      </c>
      <c r="S502">
        <f>O502*(R502/100)*AB507</f>
        <v>0</v>
      </c>
      <c r="U502" s="3">
        <v>56.88</v>
      </c>
      <c r="W502">
        <f>U502*(V502/100)*AB507</f>
        <v>0</v>
      </c>
      <c r="Y502">
        <f>U502*(X502/100)*AB507</f>
        <v>0</v>
      </c>
      <c r="AC502" s="16"/>
    </row>
    <row r="503" spans="1:30" x14ac:dyDescent="0.35">
      <c r="A503" s="16"/>
      <c r="C503" s="4">
        <v>48.13</v>
      </c>
      <c r="E503">
        <f>C503*(D503/100)*AB507</f>
        <v>0</v>
      </c>
      <c r="F503">
        <v>25</v>
      </c>
      <c r="G503">
        <f>C503*(F503/100)*AB507</f>
        <v>333.69200581395353</v>
      </c>
      <c r="I503" s="4">
        <v>48.13</v>
      </c>
      <c r="J503">
        <v>25</v>
      </c>
      <c r="K503">
        <f>I503*(J503/100)*AB507</f>
        <v>333.69200581395353</v>
      </c>
      <c r="M503">
        <f>I503*(L503/100)*AB507</f>
        <v>0</v>
      </c>
      <c r="O503" s="4">
        <v>48.13</v>
      </c>
      <c r="Q503">
        <f>O503*(P503/100)*AB507</f>
        <v>0</v>
      </c>
      <c r="R503">
        <v>15</v>
      </c>
      <c r="S503">
        <f>O503*(R503/100)*AB507</f>
        <v>200.21520348837208</v>
      </c>
      <c r="U503" s="4">
        <v>48.13</v>
      </c>
      <c r="W503">
        <f>U503*(V503/100)*AB507</f>
        <v>0</v>
      </c>
      <c r="Y503">
        <f>U503*(X503/100)*AB507</f>
        <v>0</v>
      </c>
      <c r="AA503" t="s">
        <v>15</v>
      </c>
      <c r="AB503">
        <f xml:space="preserve"> (E509+K509+Q509+W509)</f>
        <v>1425.0915784883719</v>
      </c>
      <c r="AC503" s="16"/>
    </row>
    <row r="504" spans="1:30" x14ac:dyDescent="0.35">
      <c r="A504" s="16"/>
      <c r="C504" s="5">
        <v>39.380000000000003</v>
      </c>
      <c r="E504">
        <f>C504*(D504/100)*AB507</f>
        <v>0</v>
      </c>
      <c r="F504">
        <v>45</v>
      </c>
      <c r="G504">
        <f>C504*(F504/100)*AB507</f>
        <v>491.44866279069771</v>
      </c>
      <c r="I504" s="5">
        <v>39.380000000000003</v>
      </c>
      <c r="J504">
        <v>5.5</v>
      </c>
      <c r="K504">
        <f>I504*(J504/100)*AB507</f>
        <v>60.065947674418609</v>
      </c>
      <c r="M504">
        <f>I504*(L504/100)*AB507</f>
        <v>0</v>
      </c>
      <c r="O504" s="5">
        <v>39.380000000000003</v>
      </c>
      <c r="Q504">
        <f>O504*(P504/100)*AB507</f>
        <v>0</v>
      </c>
      <c r="R504">
        <v>25</v>
      </c>
      <c r="S504">
        <f>O504*(R504/100)*AB507</f>
        <v>273.02703488372094</v>
      </c>
      <c r="U504" s="5">
        <v>39.380000000000003</v>
      </c>
      <c r="W504">
        <f>U504*(V504/100)*AB507</f>
        <v>0</v>
      </c>
      <c r="Y504">
        <f>U504*(X504/100)*AB507</f>
        <v>0</v>
      </c>
      <c r="AA504" t="s">
        <v>16</v>
      </c>
      <c r="AB504">
        <f>G509+M509+S509+Y509</f>
        <v>2070.0316308139536</v>
      </c>
      <c r="AC504" s="16"/>
    </row>
    <row r="505" spans="1:30" x14ac:dyDescent="0.35">
      <c r="A505" s="16"/>
      <c r="C505" s="6">
        <v>30.63</v>
      </c>
      <c r="E505">
        <f>C505*(D505/100)*AB507</f>
        <v>0</v>
      </c>
      <c r="F505">
        <v>15</v>
      </c>
      <c r="G505">
        <f>C505*(F505/100)*AB507</f>
        <v>127.41723837209302</v>
      </c>
      <c r="I505" s="6">
        <v>30.63</v>
      </c>
      <c r="J505">
        <v>15</v>
      </c>
      <c r="K505">
        <f>I505*(J505/100)*AB507</f>
        <v>127.41723837209302</v>
      </c>
      <c r="M505">
        <f>I505*(L505/100)*AB507</f>
        <v>0</v>
      </c>
      <c r="O505" s="6">
        <v>30.63</v>
      </c>
      <c r="Q505">
        <f>O505*(P505/100)*AB507</f>
        <v>0</v>
      </c>
      <c r="R505">
        <v>25</v>
      </c>
      <c r="S505">
        <f>O505*(R505/100)*AB507</f>
        <v>212.36206395348836</v>
      </c>
      <c r="U505" s="6">
        <v>30.63</v>
      </c>
      <c r="W505">
        <f>U505*(V505/100)*AB507</f>
        <v>0</v>
      </c>
      <c r="Y505">
        <f>U505*(X505/100)*AB507</f>
        <v>0</v>
      </c>
      <c r="AA505" t="s">
        <v>17</v>
      </c>
      <c r="AB505">
        <f xml:space="preserve"> AB504-AB503</f>
        <v>644.94005232558175</v>
      </c>
      <c r="AC505" s="16"/>
    </row>
    <row r="506" spans="1:30" x14ac:dyDescent="0.35">
      <c r="A506" s="16"/>
      <c r="C506" s="7">
        <v>21.88</v>
      </c>
      <c r="D506">
        <v>45</v>
      </c>
      <c r="E506">
        <f>C506*(D506/100)*AB507</f>
        <v>273.05476744186046</v>
      </c>
      <c r="F506">
        <v>5.5</v>
      </c>
      <c r="G506">
        <f>C506*(F506/100)*AB507</f>
        <v>33.373360465116278</v>
      </c>
      <c r="I506" s="7">
        <v>21.88</v>
      </c>
      <c r="J506">
        <v>15</v>
      </c>
      <c r="K506">
        <f>I506*(J506/100)*AB507</f>
        <v>91.018255813953473</v>
      </c>
      <c r="L506">
        <v>5.5</v>
      </c>
      <c r="M506">
        <f>I506*(L506/100)*AB507</f>
        <v>33.373360465116278</v>
      </c>
      <c r="O506" s="7">
        <v>21.88</v>
      </c>
      <c r="P506">
        <v>55</v>
      </c>
      <c r="Q506">
        <f>O506*(P506/100)*AB507</f>
        <v>333.73360465116281</v>
      </c>
      <c r="R506">
        <v>15</v>
      </c>
      <c r="S506">
        <f>O506*(R506/100)*AB507</f>
        <v>91.018255813953473</v>
      </c>
      <c r="U506" s="7">
        <v>21.88</v>
      </c>
      <c r="W506">
        <f>U506*(V506/100)*AB507</f>
        <v>0</v>
      </c>
      <c r="Y506">
        <f>U506*(X506/100)*AB507</f>
        <v>0</v>
      </c>
      <c r="AA506" t="s">
        <v>18</v>
      </c>
      <c r="AB506">
        <v>2385</v>
      </c>
      <c r="AC506" s="16"/>
    </row>
    <row r="507" spans="1:30" x14ac:dyDescent="0.35">
      <c r="A507" s="16"/>
      <c r="C507" s="8">
        <v>13.13</v>
      </c>
      <c r="D507">
        <v>15</v>
      </c>
      <c r="E507">
        <f>C507*(D507/100)*AB507</f>
        <v>54.619273255813958</v>
      </c>
      <c r="F507">
        <v>5.5</v>
      </c>
      <c r="G507">
        <f>C507*(F507/100)*AB507</f>
        <v>20.027066860465119</v>
      </c>
      <c r="I507" s="8">
        <v>13.13</v>
      </c>
      <c r="J507">
        <v>5.5</v>
      </c>
      <c r="K507">
        <f>I507*(J507/100)*AB507</f>
        <v>20.027066860465119</v>
      </c>
      <c r="L507">
        <v>15</v>
      </c>
      <c r="M507">
        <f>I507*(L507/100)*AB507</f>
        <v>54.619273255813958</v>
      </c>
      <c r="O507" s="8">
        <v>13.13</v>
      </c>
      <c r="P507">
        <v>15</v>
      </c>
      <c r="Q507">
        <f>O507*(P507/100)*AB507</f>
        <v>54.619273255813958</v>
      </c>
      <c r="R507">
        <v>5.5</v>
      </c>
      <c r="S507">
        <f>O507*(R507/100)*AB507</f>
        <v>20.027066860465119</v>
      </c>
      <c r="U507" s="8">
        <v>13.13</v>
      </c>
      <c r="W507">
        <f>U507*(V507/100)*AB507</f>
        <v>0</v>
      </c>
      <c r="X507">
        <v>5.5</v>
      </c>
      <c r="Y507">
        <f>U507*(X507/100)*AB507</f>
        <v>20.027066860465119</v>
      </c>
      <c r="AA507" t="s">
        <v>13</v>
      </c>
      <c r="AB507">
        <f>AB506/86</f>
        <v>27.732558139534884</v>
      </c>
      <c r="AC507" s="16"/>
    </row>
    <row r="508" spans="1:30" x14ac:dyDescent="0.35">
      <c r="A508" s="16"/>
      <c r="C508" s="9">
        <v>4.58</v>
      </c>
      <c r="D508">
        <v>15</v>
      </c>
      <c r="E508">
        <f>C508*(D508/100)*AB507</f>
        <v>19.052267441860465</v>
      </c>
      <c r="G508">
        <f>C508*(F508/100)*AB507</f>
        <v>0</v>
      </c>
      <c r="I508" s="9">
        <v>4.58</v>
      </c>
      <c r="J508">
        <v>5.5</v>
      </c>
      <c r="K508">
        <f>I508*(J508/100)*AB507</f>
        <v>6.9858313953488373</v>
      </c>
      <c r="L508">
        <v>85</v>
      </c>
      <c r="M508">
        <f>I508*(L508/100)*AB507</f>
        <v>107.96284883720929</v>
      </c>
      <c r="O508" s="9">
        <v>4.58</v>
      </c>
      <c r="P508">
        <v>15</v>
      </c>
      <c r="Q508">
        <f>O508*(P508/100)*AB507</f>
        <v>19.052267441860465</v>
      </c>
      <c r="R508">
        <v>5.5</v>
      </c>
      <c r="S508">
        <f>O508*(R508/100)*AB507</f>
        <v>6.9858313953488373</v>
      </c>
      <c r="U508" s="9">
        <v>4.58</v>
      </c>
      <c r="V508">
        <v>25</v>
      </c>
      <c r="W508">
        <f>U508*(V508/100)*AB507</f>
        <v>31.753779069767443</v>
      </c>
      <c r="X508">
        <v>35</v>
      </c>
      <c r="Y508">
        <f>U508*(X508/100)*AB507</f>
        <v>44.455290697674421</v>
      </c>
      <c r="AC508" s="16"/>
    </row>
    <row r="509" spans="1:30" ht="43.5" x14ac:dyDescent="0.35">
      <c r="A509" s="16"/>
      <c r="C509" t="s">
        <v>14</v>
      </c>
      <c r="D509" s="1"/>
      <c r="E509">
        <f>SUM(E501:E508)</f>
        <v>346.72630813953486</v>
      </c>
      <c r="G509">
        <f>SUM(G501:G508)</f>
        <v>1005.9583343023256</v>
      </c>
      <c r="I509" t="s">
        <v>14</v>
      </c>
      <c r="J509" s="1"/>
      <c r="K509">
        <f>SUM(K501:K508)</f>
        <v>639.20634593023249</v>
      </c>
      <c r="M509">
        <f>SUM(M501:M508)</f>
        <v>195.95548255813952</v>
      </c>
      <c r="O509" t="s">
        <v>14</v>
      </c>
      <c r="P509" s="1"/>
      <c r="Q509">
        <f>SUM(Q501:Q508)</f>
        <v>407.40514534883721</v>
      </c>
      <c r="S509">
        <f>SUM(S501:S508)</f>
        <v>803.63545639534868</v>
      </c>
      <c r="U509" t="s">
        <v>14</v>
      </c>
      <c r="V509" s="1"/>
      <c r="W509">
        <f>SUM(W501:W508)</f>
        <v>31.753779069767443</v>
      </c>
      <c r="Y509">
        <f>SUM(Y501:Y508)</f>
        <v>64.48235755813954</v>
      </c>
      <c r="AA509" s="10" t="s">
        <v>22</v>
      </c>
      <c r="AB509">
        <f xml:space="preserve"> (AB505/(AB506-AB503))*100</f>
        <v>67.187664768057147</v>
      </c>
      <c r="AC509" s="16"/>
    </row>
    <row r="510" spans="1:30" x14ac:dyDescent="0.35">
      <c r="A510" s="16"/>
      <c r="AA510" t="s">
        <v>21</v>
      </c>
      <c r="AB510">
        <f xml:space="preserve"> (AB505/AB506)*100</f>
        <v>27.041511627906988</v>
      </c>
      <c r="AC510" s="16"/>
    </row>
    <row r="511" spans="1:30" x14ac:dyDescent="0.35">
      <c r="A511" s="16"/>
      <c r="C511" t="s">
        <v>0</v>
      </c>
      <c r="D511" s="1"/>
      <c r="I511" t="s">
        <v>1</v>
      </c>
      <c r="O511" t="s">
        <v>2</v>
      </c>
      <c r="U511" t="s">
        <v>3</v>
      </c>
      <c r="AC511" s="16"/>
    </row>
    <row r="512" spans="1:30" x14ac:dyDescent="0.35">
      <c r="A512" s="16" t="s">
        <v>4</v>
      </c>
      <c r="B512" t="s">
        <v>5</v>
      </c>
      <c r="C512" t="s">
        <v>6</v>
      </c>
      <c r="D512" t="s">
        <v>7</v>
      </c>
      <c r="E512" t="s">
        <v>8</v>
      </c>
      <c r="F512" t="s">
        <v>9</v>
      </c>
      <c r="G512" t="s">
        <v>10</v>
      </c>
      <c r="I512" t="s">
        <v>6</v>
      </c>
      <c r="J512" t="s">
        <v>7</v>
      </c>
      <c r="K512" t="s">
        <v>8</v>
      </c>
      <c r="L512" t="s">
        <v>9</v>
      </c>
      <c r="M512" t="s">
        <v>10</v>
      </c>
      <c r="O512" t="s">
        <v>6</v>
      </c>
      <c r="P512" t="s">
        <v>7</v>
      </c>
      <c r="Q512" t="s">
        <v>8</v>
      </c>
      <c r="R512" t="s">
        <v>9</v>
      </c>
      <c r="S512" t="s">
        <v>10</v>
      </c>
      <c r="U512" t="s">
        <v>6</v>
      </c>
      <c r="V512" t="s">
        <v>7</v>
      </c>
      <c r="W512" t="s">
        <v>8</v>
      </c>
      <c r="X512" t="s">
        <v>9</v>
      </c>
      <c r="Y512" t="s">
        <v>10</v>
      </c>
      <c r="AC512" s="16" t="s">
        <v>4</v>
      </c>
      <c r="AD512" t="s">
        <v>5</v>
      </c>
    </row>
    <row r="513" spans="1:30" x14ac:dyDescent="0.35">
      <c r="A513" s="16" t="s">
        <v>57</v>
      </c>
      <c r="B513" t="s">
        <v>64</v>
      </c>
      <c r="C513" s="2">
        <v>65.63</v>
      </c>
      <c r="E513">
        <f>C513*(D513/100)*AB519</f>
        <v>0</v>
      </c>
      <c r="G513">
        <f>C513*(F513/100)*AB519</f>
        <v>0</v>
      </c>
      <c r="I513" s="2">
        <v>65.63</v>
      </c>
      <c r="K513">
        <f>I513*(J513/100)*AB519</f>
        <v>0</v>
      </c>
      <c r="M513">
        <f>I513*(L513/100)*AB519</f>
        <v>0</v>
      </c>
      <c r="O513" s="2">
        <v>65.63</v>
      </c>
      <c r="Q513">
        <f>O513*(P513/100)*AB519</f>
        <v>0</v>
      </c>
      <c r="S513">
        <f>O513*(R513/100)*AB519</f>
        <v>0</v>
      </c>
      <c r="U513" s="2">
        <v>65.63</v>
      </c>
      <c r="W513">
        <f>U513*(V513/100)*AB519</f>
        <v>0</v>
      </c>
      <c r="Y513">
        <f>U513*(X513/100)*AB519</f>
        <v>0</v>
      </c>
      <c r="AC513" s="16" t="s">
        <v>57</v>
      </c>
      <c r="AD513" t="s">
        <v>64</v>
      </c>
    </row>
    <row r="514" spans="1:30" x14ac:dyDescent="0.35">
      <c r="A514" s="16"/>
      <c r="C514" s="3">
        <v>56.88</v>
      </c>
      <c r="E514">
        <f>C514*(D514/100)*AB519</f>
        <v>0</v>
      </c>
      <c r="G514">
        <f>C514*(F514/100)*AB519</f>
        <v>0</v>
      </c>
      <c r="I514" s="3">
        <v>56.88</v>
      </c>
      <c r="J514">
        <v>15</v>
      </c>
      <c r="K514">
        <f>I514*(J514/100)*AB519</f>
        <v>216.37548837209303</v>
      </c>
      <c r="M514">
        <f>I514*(L514/100)*AB519</f>
        <v>0</v>
      </c>
      <c r="O514" s="3">
        <v>56.88</v>
      </c>
      <c r="Q514">
        <f>O514*(P514/100)*AB519</f>
        <v>0</v>
      </c>
      <c r="S514">
        <f>O514*(R514/100)*AB519</f>
        <v>0</v>
      </c>
      <c r="U514" s="3">
        <v>56.88</v>
      </c>
      <c r="W514">
        <f>U514*(V514/100)*AB519</f>
        <v>0</v>
      </c>
      <c r="Y514">
        <f>U514*(X514/100)*AB519</f>
        <v>0</v>
      </c>
      <c r="AC514" s="16"/>
    </row>
    <row r="515" spans="1:30" x14ac:dyDescent="0.35">
      <c r="A515" s="16"/>
      <c r="C515" s="4">
        <v>48.13</v>
      </c>
      <c r="E515">
        <f>C515*(D515/100)*AB519</f>
        <v>0</v>
      </c>
      <c r="G515">
        <f>C515*(F515/100)*AB519</f>
        <v>0</v>
      </c>
      <c r="I515" s="4">
        <v>48.13</v>
      </c>
      <c r="J515">
        <v>15</v>
      </c>
      <c r="K515">
        <f>I515*(J515/100)*AB519</f>
        <v>183.08987790697674</v>
      </c>
      <c r="M515">
        <f>I515*(L515/100)*AB519</f>
        <v>0</v>
      </c>
      <c r="O515" s="4">
        <v>48.13</v>
      </c>
      <c r="Q515">
        <f>O515*(P515/100)*AB519</f>
        <v>0</v>
      </c>
      <c r="S515">
        <f>O515*(R515/100)*AB519</f>
        <v>0</v>
      </c>
      <c r="U515" s="4">
        <v>48.13</v>
      </c>
      <c r="W515">
        <f>U515*(V515/100)*AB519</f>
        <v>0</v>
      </c>
      <c r="Y515">
        <f>U515*(X515/100)*AB519</f>
        <v>0</v>
      </c>
      <c r="AA515" t="s">
        <v>15</v>
      </c>
      <c r="AB515">
        <f xml:space="preserve"> (E521+K521+Q521+W521)</f>
        <v>1153.32801627907</v>
      </c>
      <c r="AC515" s="16"/>
    </row>
    <row r="516" spans="1:30" x14ac:dyDescent="0.35">
      <c r="A516" s="16"/>
      <c r="C516" s="5">
        <v>39.380000000000003</v>
      </c>
      <c r="E516">
        <f>C516*(D516/100)*AB519</f>
        <v>0</v>
      </c>
      <c r="G516">
        <f>C516*(F516/100)*AB519</f>
        <v>0</v>
      </c>
      <c r="I516" s="5">
        <v>39.380000000000003</v>
      </c>
      <c r="K516">
        <f>I516*(J516/100)*AB519</f>
        <v>0</v>
      </c>
      <c r="M516">
        <f>I516*(L516/100)*AB519</f>
        <v>0</v>
      </c>
      <c r="O516" s="5">
        <v>39.380000000000003</v>
      </c>
      <c r="Q516">
        <f>O516*(P516/100)*AB519</f>
        <v>0</v>
      </c>
      <c r="S516">
        <f>O516*(R516/100)*AB519</f>
        <v>0</v>
      </c>
      <c r="U516" s="5">
        <v>39.380000000000003</v>
      </c>
      <c r="W516">
        <f>U516*(V516/100)*AB519</f>
        <v>0</v>
      </c>
      <c r="X516">
        <v>5.5</v>
      </c>
      <c r="Y516">
        <f>U516*(X516/100)*AB519</f>
        <v>54.928231395348838</v>
      </c>
      <c r="AA516" t="s">
        <v>16</v>
      </c>
      <c r="AB516">
        <f>G521+M521+S521+Y521</f>
        <v>1402.778623255814</v>
      </c>
      <c r="AC516" s="16"/>
    </row>
    <row r="517" spans="1:30" x14ac:dyDescent="0.35">
      <c r="A517" s="16"/>
      <c r="C517" s="6">
        <v>30.63</v>
      </c>
      <c r="E517">
        <f>C517*(D517/100)*AB519</f>
        <v>0</v>
      </c>
      <c r="F517">
        <v>15</v>
      </c>
      <c r="G517">
        <f>C517*(F517/100)*AB519</f>
        <v>116.51865697674418</v>
      </c>
      <c r="I517" s="6">
        <v>30.63</v>
      </c>
      <c r="J517">
        <v>25</v>
      </c>
      <c r="K517">
        <f>I517*(J517/100)*AB519</f>
        <v>194.19776162790697</v>
      </c>
      <c r="M517">
        <f>I517*(L517/100)*AB519</f>
        <v>0</v>
      </c>
      <c r="O517" s="6">
        <v>30.63</v>
      </c>
      <c r="Q517">
        <f>O517*(P517/100)*AB519</f>
        <v>0</v>
      </c>
      <c r="R517">
        <v>15</v>
      </c>
      <c r="S517">
        <f>O517*(R517/100)*AB519</f>
        <v>116.51865697674418</v>
      </c>
      <c r="U517" s="6">
        <v>30.63</v>
      </c>
      <c r="W517">
        <f>U517*(V517/100)*AB519</f>
        <v>0</v>
      </c>
      <c r="X517">
        <v>5.5</v>
      </c>
      <c r="Y517">
        <f>U517*(X517/100)*AB519</f>
        <v>42.723507558139531</v>
      </c>
      <c r="AA517" t="s">
        <v>17</v>
      </c>
      <c r="AB517">
        <f xml:space="preserve"> AB516-AB515</f>
        <v>249.45060697674398</v>
      </c>
      <c r="AC517" s="16"/>
    </row>
    <row r="518" spans="1:30" x14ac:dyDescent="0.35">
      <c r="A518" s="16"/>
      <c r="C518" s="7">
        <v>21.88</v>
      </c>
      <c r="E518">
        <f>C518*(D518/100)*AB519</f>
        <v>0</v>
      </c>
      <c r="F518">
        <v>45</v>
      </c>
      <c r="G518">
        <f>C518*(F518/100)*AB519</f>
        <v>249.69913953488373</v>
      </c>
      <c r="I518" s="7">
        <v>21.88</v>
      </c>
      <c r="J518">
        <v>15</v>
      </c>
      <c r="K518">
        <f>I518*(J518/100)*AB519</f>
        <v>83.23304651162789</v>
      </c>
      <c r="L518">
        <v>5.5</v>
      </c>
      <c r="M518">
        <f>I518*(L518/100)*AB519</f>
        <v>30.518783720930234</v>
      </c>
      <c r="O518" s="7">
        <v>21.88</v>
      </c>
      <c r="Q518">
        <f>O518*(P518/100)*AB519</f>
        <v>0</v>
      </c>
      <c r="R518">
        <v>45</v>
      </c>
      <c r="S518">
        <f>O518*(R518/100)*AB519</f>
        <v>249.69913953488373</v>
      </c>
      <c r="U518" s="7">
        <v>21.88</v>
      </c>
      <c r="W518">
        <f>U518*(V518/100)*AB519</f>
        <v>0</v>
      </c>
      <c r="Y518">
        <f>U518*(X518/100)*AB519</f>
        <v>0</v>
      </c>
      <c r="AA518" t="s">
        <v>18</v>
      </c>
      <c r="AB518">
        <v>2181</v>
      </c>
      <c r="AC518" s="16"/>
    </row>
    <row r="519" spans="1:30" x14ac:dyDescent="0.35">
      <c r="A519" s="16"/>
      <c r="C519" s="8">
        <v>13.13</v>
      </c>
      <c r="D519">
        <v>55</v>
      </c>
      <c r="E519">
        <f>C519*(D519/100)*AB519</f>
        <v>183.14059883720932</v>
      </c>
      <c r="F519">
        <v>25</v>
      </c>
      <c r="G519">
        <f>C519*(F519/100)*AB519</f>
        <v>83.245726744186044</v>
      </c>
      <c r="I519" s="8">
        <v>13.13</v>
      </c>
      <c r="J519">
        <v>15</v>
      </c>
      <c r="K519">
        <f>I519*(J519/100)*AB519</f>
        <v>49.947436046511626</v>
      </c>
      <c r="L519">
        <v>55</v>
      </c>
      <c r="M519">
        <f>I519*(L519/100)*AB519</f>
        <v>183.14059883720932</v>
      </c>
      <c r="O519" s="8">
        <v>13.13</v>
      </c>
      <c r="P519">
        <v>45</v>
      </c>
      <c r="Q519">
        <f>O519*(P519/100)*AB519</f>
        <v>149.84230813953488</v>
      </c>
      <c r="R519">
        <v>25</v>
      </c>
      <c r="S519">
        <f>O519*(R519/100)*AB519</f>
        <v>83.245726744186044</v>
      </c>
      <c r="U519" s="8">
        <v>13.13</v>
      </c>
      <c r="W519">
        <f>U519*(V519/100)*AB519</f>
        <v>0</v>
      </c>
      <c r="X519">
        <v>5.5</v>
      </c>
      <c r="Y519">
        <f>U519*(X519/100)*AB519</f>
        <v>18.314059883720933</v>
      </c>
      <c r="AA519" t="s">
        <v>13</v>
      </c>
      <c r="AB519">
        <f>AB518/86</f>
        <v>25.36046511627907</v>
      </c>
      <c r="AC519" s="16"/>
    </row>
    <row r="520" spans="1:30" x14ac:dyDescent="0.35">
      <c r="A520" s="16"/>
      <c r="C520" s="9">
        <v>4.58</v>
      </c>
      <c r="D520">
        <v>25</v>
      </c>
      <c r="E520">
        <f>C520*(D520/100)*AB519</f>
        <v>29.037732558139535</v>
      </c>
      <c r="F520">
        <v>15</v>
      </c>
      <c r="G520">
        <f>C520*(F520/100)*AB519</f>
        <v>17.422639534883718</v>
      </c>
      <c r="I520" s="9">
        <v>4.58</v>
      </c>
      <c r="J520">
        <v>5.5</v>
      </c>
      <c r="K520">
        <f>I520*(J520/100)*AB519</f>
        <v>6.3883011627906976</v>
      </c>
      <c r="L520">
        <v>35</v>
      </c>
      <c r="M520">
        <f>I520*(L520/100)*AB519</f>
        <v>40.652825581395348</v>
      </c>
      <c r="O520" s="9">
        <v>4.58</v>
      </c>
      <c r="P520">
        <v>25</v>
      </c>
      <c r="Q520">
        <f>O520*(P520/100)*AB519</f>
        <v>29.037732558139535</v>
      </c>
      <c r="R520">
        <v>15</v>
      </c>
      <c r="S520">
        <f>O520*(R520/100)*AB519</f>
        <v>17.422639534883718</v>
      </c>
      <c r="U520" s="9">
        <v>4.58</v>
      </c>
      <c r="V520">
        <v>25</v>
      </c>
      <c r="W520">
        <f>U520*(V520/100)*AB519</f>
        <v>29.037732558139535</v>
      </c>
      <c r="X520">
        <v>85</v>
      </c>
      <c r="Y520">
        <f>U520*(X520/100)*AB519</f>
        <v>98.72829069767441</v>
      </c>
      <c r="AC520" s="16"/>
    </row>
    <row r="521" spans="1:30" ht="43.5" x14ac:dyDescent="0.35">
      <c r="A521" s="16"/>
      <c r="C521" t="s">
        <v>14</v>
      </c>
      <c r="D521" s="1"/>
      <c r="E521">
        <f>SUM(E513:E520)</f>
        <v>212.17833139534886</v>
      </c>
      <c r="G521">
        <f>SUM(G513:G520)</f>
        <v>466.88616279069765</v>
      </c>
      <c r="I521" t="s">
        <v>14</v>
      </c>
      <c r="J521" s="1"/>
      <c r="K521">
        <f>SUM(K513:K520)</f>
        <v>733.23191162790704</v>
      </c>
      <c r="M521">
        <f>SUM(M513:M520)</f>
        <v>254.3122081395349</v>
      </c>
      <c r="O521" t="s">
        <v>14</v>
      </c>
      <c r="P521" s="1"/>
      <c r="Q521">
        <f>SUM(Q513:Q520)</f>
        <v>178.88004069767442</v>
      </c>
      <c r="S521">
        <f>SUM(S513:S520)</f>
        <v>466.88616279069765</v>
      </c>
      <c r="U521" t="s">
        <v>14</v>
      </c>
      <c r="V521" s="1"/>
      <c r="W521">
        <f>SUM(W513:W520)</f>
        <v>29.037732558139535</v>
      </c>
      <c r="Y521">
        <f>SUM(Y513:Y520)</f>
        <v>214.69408953488372</v>
      </c>
      <c r="AA521" s="10" t="s">
        <v>22</v>
      </c>
      <c r="AB521">
        <f xml:space="preserve"> (AB517/(AB518-AB515))*100</f>
        <v>24.273368441314215</v>
      </c>
      <c r="AC521" s="16"/>
    </row>
    <row r="522" spans="1:30" x14ac:dyDescent="0.35">
      <c r="A522" s="16"/>
      <c r="AA522" t="s">
        <v>21</v>
      </c>
      <c r="AB522">
        <f xml:space="preserve"> (AB517/AB518)*100</f>
        <v>11.437441860465107</v>
      </c>
      <c r="AC522" s="16"/>
    </row>
    <row r="523" spans="1:30" x14ac:dyDescent="0.35">
      <c r="A523" s="16"/>
      <c r="C523" t="s">
        <v>0</v>
      </c>
      <c r="D523" s="1"/>
      <c r="I523" t="s">
        <v>1</v>
      </c>
      <c r="O523" t="s">
        <v>2</v>
      </c>
      <c r="U523" t="s">
        <v>3</v>
      </c>
      <c r="AC523" s="16"/>
    </row>
    <row r="524" spans="1:30" x14ac:dyDescent="0.35">
      <c r="A524" s="16" t="s">
        <v>4</v>
      </c>
      <c r="B524" t="s">
        <v>5</v>
      </c>
      <c r="C524" t="s">
        <v>6</v>
      </c>
      <c r="D524" t="s">
        <v>7</v>
      </c>
      <c r="E524" t="s">
        <v>8</v>
      </c>
      <c r="F524" t="s">
        <v>9</v>
      </c>
      <c r="G524" t="s">
        <v>10</v>
      </c>
      <c r="I524" t="s">
        <v>6</v>
      </c>
      <c r="J524" t="s">
        <v>7</v>
      </c>
      <c r="K524" t="s">
        <v>8</v>
      </c>
      <c r="L524" t="s">
        <v>9</v>
      </c>
      <c r="M524" t="s">
        <v>10</v>
      </c>
      <c r="O524" t="s">
        <v>6</v>
      </c>
      <c r="P524" t="s">
        <v>7</v>
      </c>
      <c r="Q524" t="s">
        <v>8</v>
      </c>
      <c r="R524" t="s">
        <v>9</v>
      </c>
      <c r="S524" t="s">
        <v>10</v>
      </c>
      <c r="U524" t="s">
        <v>6</v>
      </c>
      <c r="V524" t="s">
        <v>7</v>
      </c>
      <c r="W524" t="s">
        <v>8</v>
      </c>
      <c r="X524" t="s">
        <v>9</v>
      </c>
      <c r="Y524" t="s">
        <v>10</v>
      </c>
      <c r="AC524" s="16" t="s">
        <v>4</v>
      </c>
      <c r="AD524" t="s">
        <v>5</v>
      </c>
    </row>
    <row r="525" spans="1:30" x14ac:dyDescent="0.35">
      <c r="A525" s="16" t="s">
        <v>57</v>
      </c>
      <c r="B525" t="s">
        <v>65</v>
      </c>
      <c r="C525" s="2">
        <v>65.63</v>
      </c>
      <c r="E525">
        <f>C525*(D525/100)*AB531</f>
        <v>0</v>
      </c>
      <c r="G525">
        <f>C525*(F525/100)*AB531</f>
        <v>0</v>
      </c>
      <c r="I525" s="2">
        <v>65.63</v>
      </c>
      <c r="K525">
        <f>I525*(J525/100)*AB531</f>
        <v>0</v>
      </c>
      <c r="M525">
        <f>I525*(L525/100)*AB531</f>
        <v>0</v>
      </c>
      <c r="O525" s="2">
        <v>65.63</v>
      </c>
      <c r="Q525">
        <f>O525*(P525/100)*AB531</f>
        <v>0</v>
      </c>
      <c r="S525">
        <f>O525*(R525/100)*AB531</f>
        <v>0</v>
      </c>
      <c r="U525" s="2">
        <v>65.63</v>
      </c>
      <c r="W525">
        <f>U525*(V525/100)*AB531</f>
        <v>0</v>
      </c>
      <c r="Y525">
        <f>U525*(X525/100)*AB531</f>
        <v>0</v>
      </c>
      <c r="AC525" s="16" t="s">
        <v>57</v>
      </c>
      <c r="AD525" t="s">
        <v>65</v>
      </c>
    </row>
    <row r="526" spans="1:30" x14ac:dyDescent="0.35">
      <c r="A526" s="16"/>
      <c r="C526" s="3">
        <v>56.88</v>
      </c>
      <c r="E526">
        <f>C526*(D526/100)*AB531</f>
        <v>0</v>
      </c>
      <c r="G526">
        <f>C526*(F526/100)*AB531</f>
        <v>0</v>
      </c>
      <c r="I526" s="3">
        <v>56.88</v>
      </c>
      <c r="J526">
        <v>25</v>
      </c>
      <c r="K526">
        <f>I526*(J526/100)*AB531</f>
        <v>238.59837209302327</v>
      </c>
      <c r="M526">
        <f>I526*(L526/100)*AB531</f>
        <v>0</v>
      </c>
      <c r="O526" s="3">
        <v>56.88</v>
      </c>
      <c r="Q526">
        <f>O526*(P526/100)*AB531</f>
        <v>0</v>
      </c>
      <c r="S526">
        <f>O526*(R526/100)*AB531</f>
        <v>0</v>
      </c>
      <c r="U526" s="3">
        <v>56.88</v>
      </c>
      <c r="W526">
        <f>U526*(V526/100)*AB531</f>
        <v>0</v>
      </c>
      <c r="Y526">
        <f>U526*(X526/100)*AB531</f>
        <v>0</v>
      </c>
      <c r="AC526" s="16"/>
    </row>
    <row r="527" spans="1:30" x14ac:dyDescent="0.35">
      <c r="A527" s="16"/>
      <c r="C527" s="4">
        <v>48.13</v>
      </c>
      <c r="E527">
        <f>C527*(D527/100)*AB531</f>
        <v>0</v>
      </c>
      <c r="G527">
        <f>C527*(F527/100)*AB531</f>
        <v>0</v>
      </c>
      <c r="I527" s="4">
        <v>48.13</v>
      </c>
      <c r="J527">
        <v>15</v>
      </c>
      <c r="K527">
        <f>I527*(J527/100)*AB531</f>
        <v>121.13649418604652</v>
      </c>
      <c r="M527">
        <f>I527*(L527/100)*AB531</f>
        <v>0</v>
      </c>
      <c r="O527" s="4">
        <v>48.13</v>
      </c>
      <c r="Q527">
        <f>O527*(P527/100)*AB531</f>
        <v>0</v>
      </c>
      <c r="S527">
        <f>O527*(R527/100)*AB531</f>
        <v>0</v>
      </c>
      <c r="U527" s="4">
        <v>48.13</v>
      </c>
      <c r="W527">
        <f>U527*(V527/100)*AB531</f>
        <v>0</v>
      </c>
      <c r="Y527">
        <f>U527*(X527/100)*AB531</f>
        <v>0</v>
      </c>
      <c r="AA527" t="s">
        <v>15</v>
      </c>
      <c r="AB527">
        <f xml:space="preserve"> (E533+K533+Q533+W533)</f>
        <v>856.49516686046513</v>
      </c>
      <c r="AC527" s="16"/>
    </row>
    <row r="528" spans="1:30" x14ac:dyDescent="0.35">
      <c r="A528" s="16"/>
      <c r="C528" s="5">
        <v>39.380000000000003</v>
      </c>
      <c r="E528">
        <f>C528*(D528/100)*AB531</f>
        <v>0</v>
      </c>
      <c r="F528">
        <v>5.5</v>
      </c>
      <c r="G528">
        <f>C528*(F528/100)*AB531</f>
        <v>36.341787209302332</v>
      </c>
      <c r="I528" s="5">
        <v>39.380000000000003</v>
      </c>
      <c r="J528">
        <v>5.5</v>
      </c>
      <c r="K528">
        <f>I528*(J528/100)*AB531</f>
        <v>36.341787209302332</v>
      </c>
      <c r="M528">
        <f>I528*(L528/100)*AB531</f>
        <v>0</v>
      </c>
      <c r="O528" s="5">
        <v>39.380000000000003</v>
      </c>
      <c r="Q528">
        <f>O528*(P528/100)*AB531</f>
        <v>0</v>
      </c>
      <c r="R528">
        <v>5.5</v>
      </c>
      <c r="S528">
        <f>O528*(R528/100)*AB531</f>
        <v>36.341787209302332</v>
      </c>
      <c r="U528" s="5">
        <v>39.380000000000003</v>
      </c>
      <c r="W528">
        <f>U528*(V528/100)*AB531</f>
        <v>0</v>
      </c>
      <c r="Y528">
        <f>U528*(X528/100)*AB531</f>
        <v>0</v>
      </c>
      <c r="AA528" t="s">
        <v>16</v>
      </c>
      <c r="AB528">
        <f>G533+M533+S533+Y533</f>
        <v>984.84666104651171</v>
      </c>
      <c r="AC528" s="16"/>
    </row>
    <row r="529" spans="1:30" x14ac:dyDescent="0.35">
      <c r="A529" s="16"/>
      <c r="C529" s="6">
        <v>30.63</v>
      </c>
      <c r="E529">
        <f>C529*(D529/100)*AB531</f>
        <v>0</v>
      </c>
      <c r="F529">
        <v>25</v>
      </c>
      <c r="G529">
        <f>C529*(F529/100)*AB531</f>
        <v>128.48572674418605</v>
      </c>
      <c r="I529" s="6">
        <v>30.63</v>
      </c>
      <c r="J529">
        <v>35</v>
      </c>
      <c r="K529">
        <f>I529*(J529/100)*AB531</f>
        <v>179.88001744186047</v>
      </c>
      <c r="M529">
        <f>I529*(L529/100)*AB531</f>
        <v>0</v>
      </c>
      <c r="O529" s="6">
        <v>30.63</v>
      </c>
      <c r="Q529">
        <f>O529*(P529/100)*AB531</f>
        <v>0</v>
      </c>
      <c r="R529">
        <v>25</v>
      </c>
      <c r="S529">
        <f>O529*(R529/100)*AB531</f>
        <v>128.48572674418605</v>
      </c>
      <c r="U529" s="6">
        <v>30.63</v>
      </c>
      <c r="W529">
        <f>U529*(V529/100)*AB531</f>
        <v>0</v>
      </c>
      <c r="Y529">
        <f>U529*(X529/100)*AB531</f>
        <v>0</v>
      </c>
      <c r="AA529" t="s">
        <v>17</v>
      </c>
      <c r="AB529">
        <f xml:space="preserve"> AB528-AB527</f>
        <v>128.35149418604658</v>
      </c>
      <c r="AC529" s="16"/>
    </row>
    <row r="530" spans="1:30" x14ac:dyDescent="0.35">
      <c r="A530" s="16"/>
      <c r="C530" s="7">
        <v>21.88</v>
      </c>
      <c r="E530">
        <f>C530*(D530/100)*AB531</f>
        <v>0</v>
      </c>
      <c r="F530">
        <v>35</v>
      </c>
      <c r="G530">
        <f>C530*(F530/100)*AB531</f>
        <v>128.49411627906977</v>
      </c>
      <c r="I530" s="7">
        <v>21.88</v>
      </c>
      <c r="J530">
        <v>5.5</v>
      </c>
      <c r="K530">
        <f>I530*(J530/100)*AB531</f>
        <v>20.191932558139534</v>
      </c>
      <c r="L530">
        <v>5.5</v>
      </c>
      <c r="M530">
        <f>I530*(L530/100)*AB531</f>
        <v>20.191932558139534</v>
      </c>
      <c r="O530" s="7">
        <v>21.88</v>
      </c>
      <c r="Q530">
        <f>O530*(P530/100)*AB531</f>
        <v>0</v>
      </c>
      <c r="R530">
        <v>35</v>
      </c>
      <c r="S530">
        <f>O530*(R530/100)*AB531</f>
        <v>128.49411627906977</v>
      </c>
      <c r="U530" s="7">
        <v>21.88</v>
      </c>
      <c r="W530">
        <f>U530*(V530/100)*AB531</f>
        <v>0</v>
      </c>
      <c r="X530">
        <v>5.5</v>
      </c>
      <c r="Y530">
        <f>U530*(X530/100)*AB531</f>
        <v>20.191932558139534</v>
      </c>
      <c r="AA530" t="s">
        <v>18</v>
      </c>
      <c r="AB530">
        <v>1443</v>
      </c>
      <c r="AC530" s="16"/>
    </row>
    <row r="531" spans="1:30" x14ac:dyDescent="0.35">
      <c r="A531" s="16"/>
      <c r="C531" s="8">
        <v>13.13</v>
      </c>
      <c r="D531">
        <v>45</v>
      </c>
      <c r="E531">
        <f>C531*(D531/100)*AB531</f>
        <v>99.139133720930232</v>
      </c>
      <c r="F531">
        <v>15</v>
      </c>
      <c r="G531">
        <f>C531*(F531/100)*AB531</f>
        <v>33.046377906976744</v>
      </c>
      <c r="I531" s="8">
        <v>13.13</v>
      </c>
      <c r="J531">
        <v>5.5</v>
      </c>
      <c r="K531">
        <f>I531*(J531/100)*AB531</f>
        <v>12.117005232558141</v>
      </c>
      <c r="L531">
        <v>95</v>
      </c>
      <c r="M531">
        <f>I531*(L531/100)*AB531</f>
        <v>209.29372674418605</v>
      </c>
      <c r="O531" s="8">
        <v>13.13</v>
      </c>
      <c r="P531">
        <v>45</v>
      </c>
      <c r="Q531">
        <f>O531*(P531/100)*AB531</f>
        <v>99.139133720930232</v>
      </c>
      <c r="R531">
        <v>15</v>
      </c>
      <c r="S531">
        <f>O531*(R531/100)*AB531</f>
        <v>33.046377906976744</v>
      </c>
      <c r="U531" s="8">
        <v>13.13</v>
      </c>
      <c r="W531">
        <f>U531*(V531/100)*AB531</f>
        <v>0</v>
      </c>
      <c r="X531">
        <v>5.5</v>
      </c>
      <c r="Y531">
        <f>U531*(X531/100)*AB531</f>
        <v>12.117005232558141</v>
      </c>
      <c r="AA531" t="s">
        <v>13</v>
      </c>
      <c r="AB531">
        <f>AB530/86</f>
        <v>16.779069767441861</v>
      </c>
      <c r="AC531" s="16"/>
    </row>
    <row r="532" spans="1:30" x14ac:dyDescent="0.35">
      <c r="A532" s="16"/>
      <c r="C532" s="9">
        <v>4.58</v>
      </c>
      <c r="D532">
        <v>15</v>
      </c>
      <c r="E532">
        <f>C532*(D532/100)*AB531</f>
        <v>11.527220930232557</v>
      </c>
      <c r="F532">
        <v>5.5</v>
      </c>
      <c r="G532">
        <f>C532*(F532/100)*AB531</f>
        <v>4.2266476744186052</v>
      </c>
      <c r="I532" s="9">
        <v>4.58</v>
      </c>
      <c r="K532">
        <f>I532*(J532/100)*AB531</f>
        <v>0</v>
      </c>
      <c r="L532">
        <v>5.5</v>
      </c>
      <c r="M532">
        <f>I532*(L532/100)*AB531</f>
        <v>4.2266476744186052</v>
      </c>
      <c r="O532" s="9">
        <v>4.58</v>
      </c>
      <c r="P532">
        <v>15</v>
      </c>
      <c r="Q532">
        <f>O532*(P532/100)*AB531</f>
        <v>11.527220930232557</v>
      </c>
      <c r="R532">
        <v>5.5</v>
      </c>
      <c r="S532">
        <f>O532*(R532/100)*AB531</f>
        <v>4.2266476744186052</v>
      </c>
      <c r="U532" s="9">
        <v>4.58</v>
      </c>
      <c r="V532">
        <v>35</v>
      </c>
      <c r="W532">
        <f>U532*(V532/100)*AB531</f>
        <v>26.896848837209301</v>
      </c>
      <c r="X532">
        <v>75</v>
      </c>
      <c r="Y532">
        <f>U532*(X532/100)*AB531</f>
        <v>57.636104651162796</v>
      </c>
      <c r="AC532" s="16"/>
    </row>
    <row r="533" spans="1:30" ht="43.5" x14ac:dyDescent="0.35">
      <c r="A533" s="16"/>
      <c r="C533" t="s">
        <v>14</v>
      </c>
      <c r="D533" s="1"/>
      <c r="E533">
        <f>SUM(E525:E532)</f>
        <v>110.66635465116279</v>
      </c>
      <c r="G533">
        <f>SUM(G525:G532)</f>
        <v>330.59465581395352</v>
      </c>
      <c r="I533" t="s">
        <v>14</v>
      </c>
      <c r="J533" s="1"/>
      <c r="K533">
        <f>SUM(K525:K532)</f>
        <v>608.26560872093023</v>
      </c>
      <c r="M533">
        <f>SUM(M525:M532)</f>
        <v>233.7123069767442</v>
      </c>
      <c r="O533" t="s">
        <v>14</v>
      </c>
      <c r="P533" s="1"/>
      <c r="Q533">
        <f>SUM(Q525:Q532)</f>
        <v>110.66635465116279</v>
      </c>
      <c r="S533">
        <f>SUM(S525:S532)</f>
        <v>330.59465581395352</v>
      </c>
      <c r="U533" t="s">
        <v>14</v>
      </c>
      <c r="V533" s="1"/>
      <c r="W533">
        <f>SUM(W525:W532)</f>
        <v>26.896848837209301</v>
      </c>
      <c r="Y533">
        <f>SUM(Y525:Y532)</f>
        <v>89.945042441860465</v>
      </c>
      <c r="AA533" s="10" t="s">
        <v>22</v>
      </c>
      <c r="AB533">
        <f xml:space="preserve"> (AB529/(AB530-AB527))*100</f>
        <v>21.884132394781236</v>
      </c>
      <c r="AC533" s="16"/>
    </row>
    <row r="534" spans="1:30" x14ac:dyDescent="0.35">
      <c r="A534" s="16"/>
      <c r="AA534" t="s">
        <v>21</v>
      </c>
      <c r="AB534">
        <f xml:space="preserve"> (AB529/AB530)*100</f>
        <v>8.8947674418604699</v>
      </c>
      <c r="AC534" s="16"/>
    </row>
    <row r="535" spans="1:30" x14ac:dyDescent="0.35">
      <c r="A535" s="16"/>
      <c r="C535" t="s">
        <v>0</v>
      </c>
      <c r="D535" s="1"/>
      <c r="I535" t="s">
        <v>1</v>
      </c>
      <c r="O535" t="s">
        <v>2</v>
      </c>
      <c r="U535" t="s">
        <v>3</v>
      </c>
      <c r="AC535" s="16"/>
    </row>
    <row r="536" spans="1:30" x14ac:dyDescent="0.35">
      <c r="A536" s="16" t="s">
        <v>4</v>
      </c>
      <c r="B536" t="s">
        <v>5</v>
      </c>
      <c r="C536" t="s">
        <v>6</v>
      </c>
      <c r="D536" t="s">
        <v>7</v>
      </c>
      <c r="E536" t="s">
        <v>8</v>
      </c>
      <c r="F536" t="s">
        <v>9</v>
      </c>
      <c r="G536" t="s">
        <v>10</v>
      </c>
      <c r="I536" t="s">
        <v>6</v>
      </c>
      <c r="J536" t="s">
        <v>7</v>
      </c>
      <c r="K536" t="s">
        <v>8</v>
      </c>
      <c r="L536" t="s">
        <v>9</v>
      </c>
      <c r="M536" t="s">
        <v>10</v>
      </c>
      <c r="O536" t="s">
        <v>6</v>
      </c>
      <c r="P536" t="s">
        <v>7</v>
      </c>
      <c r="Q536" t="s">
        <v>8</v>
      </c>
      <c r="R536" t="s">
        <v>9</v>
      </c>
      <c r="S536" t="s">
        <v>10</v>
      </c>
      <c r="U536" t="s">
        <v>6</v>
      </c>
      <c r="V536" t="s">
        <v>7</v>
      </c>
      <c r="W536" t="s">
        <v>8</v>
      </c>
      <c r="X536" t="s">
        <v>9</v>
      </c>
      <c r="Y536" t="s">
        <v>10</v>
      </c>
      <c r="AC536" s="16" t="s">
        <v>4</v>
      </c>
      <c r="AD536" t="s">
        <v>5</v>
      </c>
    </row>
    <row r="537" spans="1:30" x14ac:dyDescent="0.35">
      <c r="A537" s="16" t="s">
        <v>57</v>
      </c>
      <c r="B537" t="s">
        <v>66</v>
      </c>
      <c r="C537" s="2">
        <v>65.63</v>
      </c>
      <c r="E537">
        <f>C537*(D537/100)*AB543</f>
        <v>0</v>
      </c>
      <c r="G537">
        <f>C537*(F537/100)*AB543</f>
        <v>0</v>
      </c>
      <c r="I537" s="2">
        <v>65.63</v>
      </c>
      <c r="K537">
        <f>I537*(J537/100)*AB543</f>
        <v>0</v>
      </c>
      <c r="M537">
        <f>I537*(L537/100)*AB543</f>
        <v>0</v>
      </c>
      <c r="O537" s="2">
        <v>65.63</v>
      </c>
      <c r="Q537">
        <f>O537*(P537/100)*AB543</f>
        <v>0</v>
      </c>
      <c r="S537">
        <f>O537*(R537/100)*AB543</f>
        <v>0</v>
      </c>
      <c r="U537" s="2">
        <v>65.63</v>
      </c>
      <c r="W537">
        <f>U537*(V537/100)*AB543</f>
        <v>0</v>
      </c>
      <c r="Y537">
        <f>U537*(X537/100)*AB543</f>
        <v>0</v>
      </c>
      <c r="AC537" s="16" t="s">
        <v>57</v>
      </c>
      <c r="AD537" t="s">
        <v>66</v>
      </c>
    </row>
    <row r="538" spans="1:30" x14ac:dyDescent="0.35">
      <c r="A538" s="16"/>
      <c r="C538" s="3">
        <v>56.88</v>
      </c>
      <c r="E538">
        <f>C538*(D538/100)*AB543</f>
        <v>0</v>
      </c>
      <c r="G538">
        <f>C538*(F538/100)*AB543</f>
        <v>0</v>
      </c>
      <c r="I538" s="3">
        <v>56.88</v>
      </c>
      <c r="K538">
        <f>I538*(J538/100)*AB543</f>
        <v>0</v>
      </c>
      <c r="M538">
        <f>I538*(L538/100)*AB543</f>
        <v>0</v>
      </c>
      <c r="O538" s="3">
        <v>56.88</v>
      </c>
      <c r="Q538">
        <f>O538*(P538/100)*AB543</f>
        <v>0</v>
      </c>
      <c r="S538">
        <f>O538*(R538/100)*AB543</f>
        <v>0</v>
      </c>
      <c r="U538" s="3">
        <v>56.88</v>
      </c>
      <c r="W538">
        <f>U538*(V538/100)*AB543</f>
        <v>0</v>
      </c>
      <c r="Y538">
        <f>U538*(X538/100)*AB543</f>
        <v>0</v>
      </c>
      <c r="AC538" s="16"/>
    </row>
    <row r="539" spans="1:30" x14ac:dyDescent="0.35">
      <c r="A539" s="16"/>
      <c r="C539" s="4">
        <v>48.13</v>
      </c>
      <c r="E539">
        <f>C539*(D539/100)*AB543</f>
        <v>0</v>
      </c>
      <c r="F539">
        <v>5.5</v>
      </c>
      <c r="G539">
        <f>C539*(F539/100)*AB543</f>
        <v>54.389698255813961</v>
      </c>
      <c r="I539" s="4">
        <v>48.13</v>
      </c>
      <c r="K539">
        <f>I539*(J539/100)*AB543</f>
        <v>0</v>
      </c>
      <c r="M539">
        <f>I539*(L539/100)*AB543</f>
        <v>0</v>
      </c>
      <c r="O539" s="4">
        <v>48.13</v>
      </c>
      <c r="Q539">
        <f>O539*(P539/100)*AB543</f>
        <v>0</v>
      </c>
      <c r="R539">
        <v>5.5</v>
      </c>
      <c r="S539">
        <f>O539*(R539/100)*AB543</f>
        <v>54.389698255813961</v>
      </c>
      <c r="U539" s="4">
        <v>48.13</v>
      </c>
      <c r="W539">
        <f>U539*(V539/100)*AB543</f>
        <v>0</v>
      </c>
      <c r="Y539">
        <f>U539*(X539/100)*AB543</f>
        <v>0</v>
      </c>
      <c r="AA539" t="s">
        <v>15</v>
      </c>
      <c r="AB539">
        <f xml:space="preserve"> (E545+K545+Q545+W545)</f>
        <v>746.3510075581396</v>
      </c>
      <c r="AC539" s="16"/>
    </row>
    <row r="540" spans="1:30" x14ac:dyDescent="0.35">
      <c r="A540" s="16"/>
      <c r="C540" s="5">
        <v>39.380000000000003</v>
      </c>
      <c r="E540">
        <f>C540*(D540/100)*AB543</f>
        <v>0</v>
      </c>
      <c r="F540">
        <v>5.5</v>
      </c>
      <c r="G540">
        <f>C540*(F540/100)*AB543</f>
        <v>44.501689534883724</v>
      </c>
      <c r="I540" s="5">
        <v>39.380000000000003</v>
      </c>
      <c r="K540">
        <f>I540*(J540/100)*AB543</f>
        <v>0</v>
      </c>
      <c r="M540">
        <f>I540*(L540/100)*AB543</f>
        <v>0</v>
      </c>
      <c r="O540" s="5">
        <v>39.380000000000003</v>
      </c>
      <c r="Q540">
        <f>O540*(P540/100)*AB543</f>
        <v>0</v>
      </c>
      <c r="R540">
        <v>5.5</v>
      </c>
      <c r="S540">
        <f>O540*(R540/100)*AB543</f>
        <v>44.501689534883724</v>
      </c>
      <c r="U540" s="5">
        <v>39.380000000000003</v>
      </c>
      <c r="W540">
        <f>U540*(V540/100)*AB543</f>
        <v>0</v>
      </c>
      <c r="Y540">
        <f>U540*(X540/100)*AB543</f>
        <v>0</v>
      </c>
      <c r="AA540" t="s">
        <v>16</v>
      </c>
      <c r="AB540">
        <f>G545+M545+S545+Y545</f>
        <v>1038.8182726744185</v>
      </c>
      <c r="AC540" s="16"/>
    </row>
    <row r="541" spans="1:30" x14ac:dyDescent="0.35">
      <c r="A541" s="16"/>
      <c r="C541" s="6">
        <v>30.63</v>
      </c>
      <c r="E541">
        <f>C541*(D541/100)*AB543</f>
        <v>0</v>
      </c>
      <c r="F541">
        <v>25</v>
      </c>
      <c r="G541">
        <f>C541*(F541/100)*AB543</f>
        <v>157.33491279069767</v>
      </c>
      <c r="I541" s="6">
        <v>30.63</v>
      </c>
      <c r="J541">
        <v>5.5</v>
      </c>
      <c r="K541">
        <f>I541*(J541/100)*AB543</f>
        <v>34.613680813953486</v>
      </c>
      <c r="M541">
        <f>I541*(L541/100)*AB543</f>
        <v>0</v>
      </c>
      <c r="O541" s="6">
        <v>30.63</v>
      </c>
      <c r="Q541">
        <f>O541*(P541/100)*AB543</f>
        <v>0</v>
      </c>
      <c r="R541">
        <v>75</v>
      </c>
      <c r="S541">
        <f>O541*(R541/100)*AB543</f>
        <v>472.00473837209302</v>
      </c>
      <c r="U541" s="6">
        <v>30.63</v>
      </c>
      <c r="W541">
        <f>U541*(V541/100)*AB543</f>
        <v>0</v>
      </c>
      <c r="Y541">
        <f>U541*(X541/100)*AB543</f>
        <v>0</v>
      </c>
      <c r="AA541" t="s">
        <v>17</v>
      </c>
      <c r="AB541">
        <f xml:space="preserve"> AB540-AB539</f>
        <v>292.4672651162789</v>
      </c>
      <c r="AC541" s="16"/>
    </row>
    <row r="542" spans="1:30" x14ac:dyDescent="0.35">
      <c r="A542" s="16"/>
      <c r="C542" s="7">
        <v>21.88</v>
      </c>
      <c r="D542">
        <v>15</v>
      </c>
      <c r="E542">
        <f>C542*(D542/100)*AB543</f>
        <v>67.433651162790696</v>
      </c>
      <c r="F542">
        <v>15</v>
      </c>
      <c r="G542">
        <f>C542*(F542/100)*AB543</f>
        <v>67.433651162790696</v>
      </c>
      <c r="I542" s="7">
        <v>21.88</v>
      </c>
      <c r="J542">
        <v>15</v>
      </c>
      <c r="K542">
        <f>I542*(J542/100)*AB543</f>
        <v>67.433651162790696</v>
      </c>
      <c r="M542">
        <f>I542*(L542/100)*AB543</f>
        <v>0</v>
      </c>
      <c r="O542" s="7">
        <v>21.88</v>
      </c>
      <c r="P542">
        <v>15</v>
      </c>
      <c r="Q542">
        <f>O542*(P542/100)*AB543</f>
        <v>67.433651162790696</v>
      </c>
      <c r="S542">
        <f>O542*(R542/100)*AB543</f>
        <v>0</v>
      </c>
      <c r="U542" s="7">
        <v>21.88</v>
      </c>
      <c r="W542">
        <f>U542*(V542/100)*AB543</f>
        <v>0</v>
      </c>
      <c r="Y542">
        <f>U542*(X542/100)*AB543</f>
        <v>0</v>
      </c>
      <c r="AA542" t="s">
        <v>18</v>
      </c>
      <c r="AB542">
        <v>1767</v>
      </c>
      <c r="AC542" s="16"/>
    </row>
    <row r="543" spans="1:30" x14ac:dyDescent="0.35">
      <c r="A543" s="16"/>
      <c r="C543" s="8">
        <v>13.13</v>
      </c>
      <c r="D543">
        <v>85</v>
      </c>
      <c r="E543">
        <f>C543*(D543/100)*AB543</f>
        <v>229.30934302325582</v>
      </c>
      <c r="F543">
        <v>5.5</v>
      </c>
      <c r="G543">
        <f>C543*(F543/100)*AB543</f>
        <v>14.837663372093024</v>
      </c>
      <c r="I543" s="8">
        <v>13.13</v>
      </c>
      <c r="J543">
        <v>15</v>
      </c>
      <c r="K543">
        <f>I543*(J543/100)*AB543</f>
        <v>40.466354651162789</v>
      </c>
      <c r="L543">
        <v>5.5</v>
      </c>
      <c r="M543">
        <f>I543*(L543/100)*AB543</f>
        <v>14.837663372093024</v>
      </c>
      <c r="O543" s="8">
        <v>13.13</v>
      </c>
      <c r="P543">
        <v>85</v>
      </c>
      <c r="Q543">
        <f>O543*(P543/100)*AB543</f>
        <v>229.30934302325582</v>
      </c>
      <c r="R543">
        <v>5.5</v>
      </c>
      <c r="S543">
        <f>O543*(R543/100)*AB543</f>
        <v>14.837663372093024</v>
      </c>
      <c r="U543" s="8">
        <v>13.13</v>
      </c>
      <c r="W543">
        <f>U543*(V543/100)*AB543</f>
        <v>0</v>
      </c>
      <c r="Y543">
        <f>U543*(X543/100)*AB543</f>
        <v>0</v>
      </c>
      <c r="AA543" t="s">
        <v>13</v>
      </c>
      <c r="AB543">
        <f>AB542/86</f>
        <v>20.546511627906977</v>
      </c>
      <c r="AC543" s="16"/>
    </row>
    <row r="544" spans="1:30" x14ac:dyDescent="0.35">
      <c r="A544" s="16"/>
      <c r="C544" s="9">
        <v>4.58</v>
      </c>
      <c r="D544">
        <v>5.5</v>
      </c>
      <c r="E544">
        <f>C544*(D544/100)*AB543</f>
        <v>5.1756662790697678</v>
      </c>
      <c r="F544">
        <v>5.5</v>
      </c>
      <c r="G544">
        <f>C544*(F544/100)*AB543</f>
        <v>5.1756662790697678</v>
      </c>
      <c r="I544" s="9">
        <v>4.58</v>
      </c>
      <c r="K544">
        <f>I544*(J544/100)*AB543</f>
        <v>0</v>
      </c>
      <c r="L544">
        <v>95</v>
      </c>
      <c r="M544">
        <f>I544*(L544/100)*AB543</f>
        <v>89.397872093023253</v>
      </c>
      <c r="O544" s="9">
        <v>4.58</v>
      </c>
      <c r="P544">
        <v>5.5</v>
      </c>
      <c r="Q544">
        <f>O544*(P544/100)*AB543</f>
        <v>5.1756662790697678</v>
      </c>
      <c r="S544">
        <f>O544*(R544/100)*AB543</f>
        <v>0</v>
      </c>
      <c r="U544" s="9">
        <v>4.58</v>
      </c>
      <c r="W544">
        <f>U544*(V544/100)*AB543</f>
        <v>0</v>
      </c>
      <c r="X544">
        <v>5.5</v>
      </c>
      <c r="Y544">
        <f>U544*(X544/100)*AB543</f>
        <v>5.1756662790697678</v>
      </c>
      <c r="AC544" s="16"/>
    </row>
    <row r="545" spans="1:30" ht="43.5" x14ac:dyDescent="0.35">
      <c r="A545" s="16"/>
      <c r="C545" t="s">
        <v>14</v>
      </c>
      <c r="D545" s="1"/>
      <c r="E545">
        <f>SUM(E537:E544)</f>
        <v>301.91866046511632</v>
      </c>
      <c r="G545">
        <f>SUM(G537:G544)</f>
        <v>343.67328139534879</v>
      </c>
      <c r="I545" t="s">
        <v>14</v>
      </c>
      <c r="J545" s="1"/>
      <c r="K545">
        <f>SUM(K537:K544)</f>
        <v>142.51368662790696</v>
      </c>
      <c r="M545">
        <f>SUM(M537:M544)</f>
        <v>104.23553546511627</v>
      </c>
      <c r="O545" t="s">
        <v>14</v>
      </c>
      <c r="P545" s="1"/>
      <c r="Q545">
        <f>SUM(Q537:Q544)</f>
        <v>301.91866046511632</v>
      </c>
      <c r="S545">
        <f>SUM(S537:S544)</f>
        <v>585.73378953488373</v>
      </c>
      <c r="U545" t="s">
        <v>14</v>
      </c>
      <c r="V545" s="1"/>
      <c r="W545">
        <f>SUM(W537:W544)</f>
        <v>0</v>
      </c>
      <c r="Y545">
        <f>SUM(Y537:Y544)</f>
        <v>5.1756662790697678</v>
      </c>
      <c r="AA545" s="10" t="s">
        <v>22</v>
      </c>
      <c r="AB545">
        <f xml:space="preserve"> (AB541/(AB542-AB539))*100</f>
        <v>28.655029033689939</v>
      </c>
      <c r="AC545" s="16"/>
    </row>
    <row r="546" spans="1:30" x14ac:dyDescent="0.35">
      <c r="A546" s="16"/>
      <c r="AA546" t="s">
        <v>21</v>
      </c>
      <c r="AB546">
        <f xml:space="preserve"> (AB541/AB542)*100</f>
        <v>16.551627906976734</v>
      </c>
      <c r="AC546" s="16"/>
    </row>
    <row r="547" spans="1:30" x14ac:dyDescent="0.35">
      <c r="A547" s="16"/>
      <c r="C547" t="s">
        <v>0</v>
      </c>
      <c r="D547" s="1"/>
      <c r="I547" t="s">
        <v>1</v>
      </c>
      <c r="O547" t="s">
        <v>2</v>
      </c>
      <c r="U547" t="s">
        <v>3</v>
      </c>
      <c r="AC547" s="16"/>
    </row>
    <row r="548" spans="1:30" x14ac:dyDescent="0.35">
      <c r="A548" s="16" t="s">
        <v>4</v>
      </c>
      <c r="B548" t="s">
        <v>5</v>
      </c>
      <c r="C548" t="s">
        <v>6</v>
      </c>
      <c r="D548" t="s">
        <v>7</v>
      </c>
      <c r="E548" t="s">
        <v>8</v>
      </c>
      <c r="F548" t="s">
        <v>9</v>
      </c>
      <c r="G548" t="s">
        <v>10</v>
      </c>
      <c r="I548" t="s">
        <v>6</v>
      </c>
      <c r="J548" t="s">
        <v>7</v>
      </c>
      <c r="K548" t="s">
        <v>8</v>
      </c>
      <c r="L548" t="s">
        <v>9</v>
      </c>
      <c r="M548" t="s">
        <v>10</v>
      </c>
      <c r="O548" t="s">
        <v>6</v>
      </c>
      <c r="P548" t="s">
        <v>7</v>
      </c>
      <c r="Q548" t="s">
        <v>8</v>
      </c>
      <c r="R548" t="s">
        <v>9</v>
      </c>
      <c r="S548" t="s">
        <v>10</v>
      </c>
      <c r="U548" t="s">
        <v>6</v>
      </c>
      <c r="V548" t="s">
        <v>7</v>
      </c>
      <c r="W548" t="s">
        <v>8</v>
      </c>
      <c r="X548" t="s">
        <v>9</v>
      </c>
      <c r="Y548" t="s">
        <v>10</v>
      </c>
      <c r="AC548" s="16" t="s">
        <v>4</v>
      </c>
      <c r="AD548" t="s">
        <v>5</v>
      </c>
    </row>
    <row r="549" spans="1:30" x14ac:dyDescent="0.35">
      <c r="A549" s="16" t="s">
        <v>57</v>
      </c>
      <c r="B549" t="s">
        <v>67</v>
      </c>
      <c r="C549" s="2">
        <v>65.63</v>
      </c>
      <c r="E549">
        <f>C549*(D549/100)*AB555</f>
        <v>0</v>
      </c>
      <c r="G549">
        <f>C549*(F549/100)*AB555</f>
        <v>0</v>
      </c>
      <c r="I549" s="2">
        <v>65.63</v>
      </c>
      <c r="K549">
        <f>I549*(J549/100)*AB555</f>
        <v>0</v>
      </c>
      <c r="M549">
        <f>I549*(L549/100)*AB555</f>
        <v>0</v>
      </c>
      <c r="O549" s="2">
        <v>65.63</v>
      </c>
      <c r="Q549">
        <f>O549*(P549/100)*AB555</f>
        <v>0</v>
      </c>
      <c r="S549">
        <f>O549*(R549/100)*AB555</f>
        <v>0</v>
      </c>
      <c r="U549" s="2">
        <v>65.63</v>
      </c>
      <c r="W549">
        <f>U549*(V549/100)*AB555</f>
        <v>0</v>
      </c>
      <c r="Y549">
        <f>U549*(X549/100)*AB555</f>
        <v>0</v>
      </c>
      <c r="AC549" s="16" t="s">
        <v>57</v>
      </c>
      <c r="AD549" t="s">
        <v>67</v>
      </c>
    </row>
    <row r="550" spans="1:30" x14ac:dyDescent="0.35">
      <c r="A550" s="16"/>
      <c r="C550" s="3">
        <v>56.88</v>
      </c>
      <c r="E550">
        <f>C550*(D550/100)*AB555</f>
        <v>0</v>
      </c>
      <c r="G550">
        <f>C550*(F550/100)*AB555</f>
        <v>0</v>
      </c>
      <c r="I550" s="3">
        <v>56.88</v>
      </c>
      <c r="K550">
        <f>I550*(J550/100)*AB555</f>
        <v>0</v>
      </c>
      <c r="M550">
        <f>I550*(L550/100)*AB555</f>
        <v>0</v>
      </c>
      <c r="O550" s="3">
        <v>56.88</v>
      </c>
      <c r="Q550">
        <f>O550*(P550/100)*AB555</f>
        <v>0</v>
      </c>
      <c r="S550">
        <f>O550*(R550/100)*AB555</f>
        <v>0</v>
      </c>
      <c r="U550" s="3">
        <v>56.88</v>
      </c>
      <c r="W550">
        <f>U550*(V550/100)*AB555</f>
        <v>0</v>
      </c>
      <c r="Y550">
        <f>U550*(X550/100)*AB555</f>
        <v>0</v>
      </c>
      <c r="AC550" s="16"/>
    </row>
    <row r="551" spans="1:30" x14ac:dyDescent="0.35">
      <c r="A551" s="16"/>
      <c r="C551" s="4">
        <v>48.13</v>
      </c>
      <c r="E551">
        <f>C551*(D551/100)*AB555</f>
        <v>0</v>
      </c>
      <c r="F551">
        <v>25</v>
      </c>
      <c r="G551">
        <f>C551*(F551/100)*AB555</f>
        <v>288.78000000000003</v>
      </c>
      <c r="I551" s="4">
        <v>48.13</v>
      </c>
      <c r="J551">
        <v>15</v>
      </c>
      <c r="K551">
        <f>I551*(J551/100)*AB555</f>
        <v>173.268</v>
      </c>
      <c r="M551">
        <f>I551*(L551/100)*AB555</f>
        <v>0</v>
      </c>
      <c r="O551" s="4">
        <v>48.13</v>
      </c>
      <c r="Q551">
        <f>O551*(P551/100)*AB555</f>
        <v>0</v>
      </c>
      <c r="R551">
        <v>35</v>
      </c>
      <c r="S551">
        <f>O551*(R551/100)*AB555</f>
        <v>404.29200000000003</v>
      </c>
      <c r="U551" s="4">
        <v>48.13</v>
      </c>
      <c r="W551">
        <f>U551*(V551/100)*AB555</f>
        <v>0</v>
      </c>
      <c r="Y551">
        <f>U551*(X551/100)*AB555</f>
        <v>0</v>
      </c>
      <c r="AA551" t="s">
        <v>15</v>
      </c>
      <c r="AB551">
        <f xml:space="preserve"> (E557+K557+Q557+W557)</f>
        <v>1200.2688000000001</v>
      </c>
      <c r="AC551" s="16"/>
    </row>
    <row r="552" spans="1:30" x14ac:dyDescent="0.35">
      <c r="A552" s="16"/>
      <c r="C552" s="5">
        <v>39.380000000000003</v>
      </c>
      <c r="E552">
        <f>C552*(D552/100)*AB555</f>
        <v>0</v>
      </c>
      <c r="F552">
        <v>45</v>
      </c>
      <c r="G552">
        <f>C552*(F552/100)*AB555</f>
        <v>425.30399999999997</v>
      </c>
      <c r="I552" s="5">
        <v>39.380000000000003</v>
      </c>
      <c r="J552">
        <v>15</v>
      </c>
      <c r="K552">
        <f>I552*(J552/100)*AB555</f>
        <v>141.768</v>
      </c>
      <c r="M552">
        <f>I552*(L552/100)*AB555</f>
        <v>0</v>
      </c>
      <c r="O552" s="5">
        <v>39.380000000000003</v>
      </c>
      <c r="Q552">
        <f>O552*(P552/100)*AB555</f>
        <v>0</v>
      </c>
      <c r="R552">
        <v>45</v>
      </c>
      <c r="S552">
        <f>O552*(R552/100)*AB555</f>
        <v>425.30399999999997</v>
      </c>
      <c r="U552" s="5">
        <v>39.380000000000003</v>
      </c>
      <c r="W552">
        <f>U552*(V552/100)*AB555</f>
        <v>0</v>
      </c>
      <c r="Y552">
        <f>U552*(X552/100)*AB555</f>
        <v>0</v>
      </c>
      <c r="AA552" t="s">
        <v>16</v>
      </c>
      <c r="AB552">
        <f>G557+M557+S557+Y557</f>
        <v>2040.6240000000003</v>
      </c>
      <c r="AC552" s="16"/>
    </row>
    <row r="553" spans="1:30" x14ac:dyDescent="0.35">
      <c r="A553" s="16"/>
      <c r="C553" s="6">
        <v>30.63</v>
      </c>
      <c r="E553">
        <f>C553*(D553/100)*AB555</f>
        <v>0</v>
      </c>
      <c r="F553">
        <v>25</v>
      </c>
      <c r="G553">
        <f>C553*(F553/100)*AB555</f>
        <v>183.78</v>
      </c>
      <c r="I553" s="6">
        <v>30.63</v>
      </c>
      <c r="J553">
        <v>5.5</v>
      </c>
      <c r="K553">
        <f>I553*(J553/100)*AB555</f>
        <v>40.431600000000003</v>
      </c>
      <c r="M553">
        <f>I553*(L553/100)*AB555</f>
        <v>0</v>
      </c>
      <c r="O553" s="6">
        <v>30.63</v>
      </c>
      <c r="Q553">
        <f>O553*(P553/100)*AB555</f>
        <v>0</v>
      </c>
      <c r="R553">
        <v>15</v>
      </c>
      <c r="S553">
        <f>O553*(R553/100)*AB555</f>
        <v>110.268</v>
      </c>
      <c r="U553" s="6">
        <v>30.63</v>
      </c>
      <c r="W553">
        <f>U553*(V553/100)*AB555</f>
        <v>0</v>
      </c>
      <c r="Y553">
        <f>U553*(X553/100)*AB555</f>
        <v>0</v>
      </c>
      <c r="AA553" t="s">
        <v>17</v>
      </c>
      <c r="AB553">
        <f xml:space="preserve"> AB552-AB551</f>
        <v>840.3552000000002</v>
      </c>
      <c r="AC553" s="16"/>
    </row>
    <row r="554" spans="1:30" x14ac:dyDescent="0.35">
      <c r="A554" s="16"/>
      <c r="C554" s="7">
        <v>21.88</v>
      </c>
      <c r="D554">
        <v>45</v>
      </c>
      <c r="E554">
        <f>C554*(D554/100)*AB555</f>
        <v>236.304</v>
      </c>
      <c r="F554">
        <v>5.5</v>
      </c>
      <c r="G554">
        <f>C554*(F554/100)*AB555</f>
        <v>28.881599999999999</v>
      </c>
      <c r="I554" s="7">
        <v>21.88</v>
      </c>
      <c r="J554">
        <v>15</v>
      </c>
      <c r="K554">
        <f>I554*(J554/100)*AB555</f>
        <v>78.767999999999986</v>
      </c>
      <c r="M554">
        <f>I554*(L554/100)*AB555</f>
        <v>0</v>
      </c>
      <c r="O554" s="7">
        <v>21.88</v>
      </c>
      <c r="P554">
        <v>45</v>
      </c>
      <c r="Q554">
        <f>O554*(P554/100)*AB555</f>
        <v>236.304</v>
      </c>
      <c r="R554">
        <v>5.5</v>
      </c>
      <c r="S554">
        <f>O554*(R554/100)*AB555</f>
        <v>28.881599999999999</v>
      </c>
      <c r="U554" s="7">
        <v>21.88</v>
      </c>
      <c r="W554">
        <f>U554*(V554/100)*AB555</f>
        <v>0</v>
      </c>
      <c r="Y554">
        <f>U554*(X554/100)*AB555</f>
        <v>0</v>
      </c>
      <c r="AA554" t="s">
        <v>18</v>
      </c>
      <c r="AB554">
        <v>2064</v>
      </c>
      <c r="AC554" s="16"/>
    </row>
    <row r="555" spans="1:30" x14ac:dyDescent="0.35">
      <c r="A555" s="16"/>
      <c r="C555" s="8">
        <v>13.13</v>
      </c>
      <c r="D555">
        <v>35</v>
      </c>
      <c r="E555">
        <f>C555*(D555/100)*AB555</f>
        <v>110.292</v>
      </c>
      <c r="G555">
        <f>C555*(F555/100)*AB555</f>
        <v>0</v>
      </c>
      <c r="I555" s="8">
        <v>13.13</v>
      </c>
      <c r="J555">
        <v>5.5</v>
      </c>
      <c r="K555">
        <f>I555*(J555/100)*AB555</f>
        <v>17.331600000000002</v>
      </c>
      <c r="L555">
        <v>5.5</v>
      </c>
      <c r="M555">
        <f>I555*(L555/100)*AB555</f>
        <v>17.331600000000002</v>
      </c>
      <c r="O555" s="8">
        <v>13.13</v>
      </c>
      <c r="P555">
        <v>35</v>
      </c>
      <c r="Q555">
        <f>O555*(P555/100)*AB555</f>
        <v>110.292</v>
      </c>
      <c r="R555">
        <v>5.5</v>
      </c>
      <c r="S555">
        <f>O555*(R555/100)*AB555</f>
        <v>17.331600000000002</v>
      </c>
      <c r="U555" s="8">
        <v>13.13</v>
      </c>
      <c r="W555">
        <f>U555*(V555/100)*AB555</f>
        <v>0</v>
      </c>
      <c r="Y555">
        <f>U555*(X555/100)*AB555</f>
        <v>0</v>
      </c>
      <c r="AA555" t="s">
        <v>13</v>
      </c>
      <c r="AB555">
        <f>AB554/86</f>
        <v>24</v>
      </c>
      <c r="AC555" s="16"/>
    </row>
    <row r="556" spans="1:30" x14ac:dyDescent="0.35">
      <c r="A556" s="16"/>
      <c r="C556" s="9">
        <v>4.58</v>
      </c>
      <c r="D556">
        <v>15</v>
      </c>
      <c r="E556">
        <f>C556*(D556/100)*AB555</f>
        <v>16.488</v>
      </c>
      <c r="G556">
        <f>C556*(F556/100)*AB555</f>
        <v>0</v>
      </c>
      <c r="I556" s="9">
        <v>4.58</v>
      </c>
      <c r="J556">
        <v>5.5</v>
      </c>
      <c r="K556">
        <f>I556*(J556/100)*AB555</f>
        <v>6.0456000000000003</v>
      </c>
      <c r="L556">
        <v>95</v>
      </c>
      <c r="M556">
        <f>I556*(L556/100)*AB555</f>
        <v>104.42400000000001</v>
      </c>
      <c r="O556" s="9">
        <v>4.58</v>
      </c>
      <c r="P556">
        <v>15</v>
      </c>
      <c r="Q556">
        <f>O556*(P556/100)*AB555</f>
        <v>16.488</v>
      </c>
      <c r="S556">
        <f>O556*(R556/100)*AB555</f>
        <v>0</v>
      </c>
      <c r="U556" s="9">
        <v>4.58</v>
      </c>
      <c r="V556">
        <v>15</v>
      </c>
      <c r="W556">
        <f>U556*(V556/100)*AB555</f>
        <v>16.488</v>
      </c>
      <c r="X556">
        <v>5.5</v>
      </c>
      <c r="Y556">
        <f>U556*(X556/100)*AB555</f>
        <v>6.0456000000000003</v>
      </c>
      <c r="AC556" s="16"/>
    </row>
    <row r="557" spans="1:30" ht="43.5" x14ac:dyDescent="0.35">
      <c r="A557" s="16"/>
      <c r="C557" t="s">
        <v>14</v>
      </c>
      <c r="D557" s="1"/>
      <c r="E557">
        <f>SUM(E549:E556)</f>
        <v>363.084</v>
      </c>
      <c r="G557">
        <f>SUM(G549:G556)</f>
        <v>926.74560000000008</v>
      </c>
      <c r="I557" t="s">
        <v>14</v>
      </c>
      <c r="J557" s="1"/>
      <c r="K557">
        <f>SUM(K549:K556)</f>
        <v>457.61279999999994</v>
      </c>
      <c r="M557">
        <f>SUM(M549:M556)</f>
        <v>121.75560000000002</v>
      </c>
      <c r="O557" t="s">
        <v>14</v>
      </c>
      <c r="P557" s="1"/>
      <c r="Q557">
        <f>SUM(Q549:Q556)</f>
        <v>363.084</v>
      </c>
      <c r="S557">
        <f>SUM(S549:S556)</f>
        <v>986.07720000000006</v>
      </c>
      <c r="U557" t="s">
        <v>14</v>
      </c>
      <c r="V557" s="1"/>
      <c r="W557">
        <f>SUM(W549:W556)</f>
        <v>16.488</v>
      </c>
      <c r="Y557">
        <f>SUM(Y549:Y556)</f>
        <v>6.0456000000000003</v>
      </c>
      <c r="AA557" s="10" t="s">
        <v>22</v>
      </c>
      <c r="AB557">
        <f xml:space="preserve"> (AB553/(AB554-AB551))*100</f>
        <v>97.293602454096856</v>
      </c>
      <c r="AC557" s="16"/>
    </row>
    <row r="558" spans="1:30" x14ac:dyDescent="0.35">
      <c r="A558" s="16"/>
      <c r="AA558" t="s">
        <v>21</v>
      </c>
      <c r="AB558">
        <f xml:space="preserve"> (AB553/AB554)*100</f>
        <v>40.714883720930239</v>
      </c>
      <c r="AC558" s="16"/>
    </row>
    <row r="559" spans="1:30" x14ac:dyDescent="0.35">
      <c r="A559" s="16"/>
      <c r="C559" t="s">
        <v>0</v>
      </c>
      <c r="D559" s="1"/>
      <c r="I559" t="s">
        <v>1</v>
      </c>
      <c r="O559" t="s">
        <v>2</v>
      </c>
      <c r="U559" t="s">
        <v>3</v>
      </c>
      <c r="AC559" s="16"/>
    </row>
    <row r="560" spans="1:30" x14ac:dyDescent="0.35">
      <c r="A560" s="16" t="s">
        <v>4</v>
      </c>
      <c r="B560" t="s">
        <v>5</v>
      </c>
      <c r="C560" t="s">
        <v>6</v>
      </c>
      <c r="D560" t="s">
        <v>7</v>
      </c>
      <c r="E560" t="s">
        <v>8</v>
      </c>
      <c r="F560" t="s">
        <v>9</v>
      </c>
      <c r="G560" t="s">
        <v>10</v>
      </c>
      <c r="I560" t="s">
        <v>6</v>
      </c>
      <c r="J560" t="s">
        <v>7</v>
      </c>
      <c r="K560" t="s">
        <v>8</v>
      </c>
      <c r="L560" t="s">
        <v>9</v>
      </c>
      <c r="M560" t="s">
        <v>10</v>
      </c>
      <c r="O560" t="s">
        <v>6</v>
      </c>
      <c r="P560" t="s">
        <v>7</v>
      </c>
      <c r="Q560" t="s">
        <v>8</v>
      </c>
      <c r="R560" t="s">
        <v>9</v>
      </c>
      <c r="S560" t="s">
        <v>10</v>
      </c>
      <c r="U560" t="s">
        <v>6</v>
      </c>
      <c r="V560" t="s">
        <v>7</v>
      </c>
      <c r="W560" t="s">
        <v>8</v>
      </c>
      <c r="X560" t="s">
        <v>9</v>
      </c>
      <c r="Y560" t="s">
        <v>10</v>
      </c>
      <c r="AC560" s="16" t="s">
        <v>4</v>
      </c>
      <c r="AD560" t="s">
        <v>5</v>
      </c>
    </row>
    <row r="561" spans="1:33" x14ac:dyDescent="0.35">
      <c r="A561" s="16" t="s">
        <v>57</v>
      </c>
      <c r="B561" t="s">
        <v>72</v>
      </c>
      <c r="C561" s="2">
        <v>65.63</v>
      </c>
      <c r="E561">
        <f>C561*(D561/100)*AB567</f>
        <v>0</v>
      </c>
      <c r="G561">
        <f>C561*(F561/100)*AB567</f>
        <v>0</v>
      </c>
      <c r="I561" s="2">
        <v>65.63</v>
      </c>
      <c r="K561">
        <f>I561*(J561/100)*AB567</f>
        <v>0</v>
      </c>
      <c r="M561">
        <f>I561*(L561/100)*AB567</f>
        <v>0</v>
      </c>
      <c r="O561" s="2">
        <v>65.63</v>
      </c>
      <c r="Q561">
        <f>O561*(P561/100)*AB567</f>
        <v>0</v>
      </c>
      <c r="S561">
        <f>O561*(R561/100)*AB567</f>
        <v>0</v>
      </c>
      <c r="U561" s="2">
        <v>65.63</v>
      </c>
      <c r="W561">
        <f>U561*(V561/100)*AB567</f>
        <v>0</v>
      </c>
      <c r="Y561">
        <f>U561*(X561/100)*AB567</f>
        <v>0</v>
      </c>
      <c r="AC561" s="16" t="s">
        <v>57</v>
      </c>
      <c r="AD561" t="s">
        <v>72</v>
      </c>
    </row>
    <row r="562" spans="1:33" x14ac:dyDescent="0.35">
      <c r="A562" s="16"/>
      <c r="C562" s="3">
        <v>56.88</v>
      </c>
      <c r="E562">
        <f>C562*(D562/100)*AB567</f>
        <v>0</v>
      </c>
      <c r="G562">
        <f>C562*(F562/100)*AB567</f>
        <v>0</v>
      </c>
      <c r="I562" s="3">
        <v>56.88</v>
      </c>
      <c r="K562">
        <f>I562*(J562/100)*AB567</f>
        <v>0</v>
      </c>
      <c r="M562">
        <f>I562*(L562/100)*AB567</f>
        <v>0</v>
      </c>
      <c r="O562" s="3">
        <v>56.88</v>
      </c>
      <c r="Q562">
        <f>O562*(P562/100)*AB567</f>
        <v>0</v>
      </c>
      <c r="S562">
        <f>O562*(R562/100)*AB567</f>
        <v>0</v>
      </c>
      <c r="U562" s="3">
        <v>56.88</v>
      </c>
      <c r="W562">
        <f>U562*(V562/100)*AB567</f>
        <v>0</v>
      </c>
      <c r="Y562">
        <f>U562*(X562/100)*AB567</f>
        <v>0</v>
      </c>
      <c r="AC562" s="16"/>
    </row>
    <row r="563" spans="1:33" x14ac:dyDescent="0.35">
      <c r="A563" s="16"/>
      <c r="C563" s="4">
        <v>48.13</v>
      </c>
      <c r="E563">
        <f>C563*(D563/100)*AB567</f>
        <v>0</v>
      </c>
      <c r="F563">
        <v>35</v>
      </c>
      <c r="G563">
        <f>C563*(F563/100)*AB567</f>
        <v>311.44587209302324</v>
      </c>
      <c r="I563" s="4">
        <v>48.13</v>
      </c>
      <c r="J563">
        <v>25</v>
      </c>
      <c r="K563">
        <f>I563*(J563/100)*AB567</f>
        <v>222.46133720930231</v>
      </c>
      <c r="M563">
        <f>I563*(L563/100)*AB567</f>
        <v>0</v>
      </c>
      <c r="O563" s="4">
        <v>48.13</v>
      </c>
      <c r="Q563">
        <f>O563*(P563/100)*AB567</f>
        <v>0</v>
      </c>
      <c r="R563">
        <v>35</v>
      </c>
      <c r="S563">
        <f>O563*(R563/100)*AB567</f>
        <v>311.44587209302324</v>
      </c>
      <c r="U563" s="4">
        <v>48.13</v>
      </c>
      <c r="W563">
        <f>U563*(V563/100)*AB567</f>
        <v>0</v>
      </c>
      <c r="Y563">
        <f>U563*(X563/100)*AB567</f>
        <v>0</v>
      </c>
      <c r="AA563" t="s">
        <v>15</v>
      </c>
      <c r="AB563">
        <f xml:space="preserve"> (E569+K569+Q569+W569)</f>
        <v>956.94612209302329</v>
      </c>
      <c r="AC563" s="16"/>
    </row>
    <row r="564" spans="1:33" x14ac:dyDescent="0.35">
      <c r="A564" s="16"/>
      <c r="C564" s="5">
        <v>39.380000000000003</v>
      </c>
      <c r="E564">
        <f>C564*(D564/100)*AB567</f>
        <v>0</v>
      </c>
      <c r="F564">
        <v>25</v>
      </c>
      <c r="G564">
        <f>C564*(F564/100)*AB567</f>
        <v>182.01802325581394</v>
      </c>
      <c r="I564" s="5">
        <v>39.380000000000003</v>
      </c>
      <c r="J564">
        <v>25</v>
      </c>
      <c r="K564">
        <f>I564*(J564/100)*AB567</f>
        <v>182.01802325581394</v>
      </c>
      <c r="M564">
        <f>I564*(L564/100)*AB567</f>
        <v>0</v>
      </c>
      <c r="O564" s="5">
        <v>39.380000000000003</v>
      </c>
      <c r="Q564">
        <f>O564*(P564/100)*AB567</f>
        <v>0</v>
      </c>
      <c r="R564">
        <v>25</v>
      </c>
      <c r="S564">
        <f>O564*(R564/100)*AB567</f>
        <v>182.01802325581394</v>
      </c>
      <c r="U564" s="5">
        <v>39.380000000000003</v>
      </c>
      <c r="W564">
        <f>U564*(V564/100)*AB567</f>
        <v>0</v>
      </c>
      <c r="Y564">
        <f>U564*(X564/100)*AB567</f>
        <v>0</v>
      </c>
      <c r="AA564" t="s">
        <v>16</v>
      </c>
      <c r="AB564">
        <f>G569+M569+S569+Y569</f>
        <v>1443.7495813953487</v>
      </c>
      <c r="AC564" s="16"/>
      <c r="AF564" t="s">
        <v>111</v>
      </c>
      <c r="AG564">
        <f>AB575+AB551+AB527+AB515+AB503+AB491+AB455</f>
        <v>8533.1911476744172</v>
      </c>
    </row>
    <row r="565" spans="1:33" x14ac:dyDescent="0.35">
      <c r="A565" s="16"/>
      <c r="C565" s="6">
        <v>30.63</v>
      </c>
      <c r="E565">
        <f>C565*(D565/100)*AB567</f>
        <v>0</v>
      </c>
      <c r="F565">
        <v>15</v>
      </c>
      <c r="G565">
        <f>C565*(F565/100)*AB567</f>
        <v>84.944825581395349</v>
      </c>
      <c r="I565" s="6">
        <v>30.63</v>
      </c>
      <c r="J565">
        <v>25</v>
      </c>
      <c r="K565">
        <f>I565*(J565/100)*AB567</f>
        <v>141.57470930232557</v>
      </c>
      <c r="M565">
        <f>I565*(L565/100)*AB567</f>
        <v>0</v>
      </c>
      <c r="O565" s="6">
        <v>30.63</v>
      </c>
      <c r="Q565">
        <f>O565*(P565/100)*AB567</f>
        <v>0</v>
      </c>
      <c r="R565">
        <v>15</v>
      </c>
      <c r="S565">
        <f>O565*(R565/100)*AB567</f>
        <v>84.944825581395349</v>
      </c>
      <c r="U565" s="6">
        <v>30.63</v>
      </c>
      <c r="W565">
        <f>U565*(V565/100)*AB567</f>
        <v>0</v>
      </c>
      <c r="Y565">
        <f>U565*(X565/100)*AB567</f>
        <v>0</v>
      </c>
      <c r="AA565" t="s">
        <v>17</v>
      </c>
      <c r="AB565">
        <f xml:space="preserve"> AB564-AB563</f>
        <v>486.80345930232545</v>
      </c>
      <c r="AC565" s="16"/>
      <c r="AG565">
        <f>AB576+AB552+AB528+AB516+AB504+AB492+AB456</f>
        <v>11772.935486627906</v>
      </c>
    </row>
    <row r="566" spans="1:33" x14ac:dyDescent="0.35">
      <c r="A566" s="16"/>
      <c r="C566" s="7">
        <v>21.88</v>
      </c>
      <c r="D566">
        <v>25</v>
      </c>
      <c r="E566">
        <f>C566*(D566/100)*AB567</f>
        <v>101.1313953488372</v>
      </c>
      <c r="F566">
        <v>15</v>
      </c>
      <c r="G566">
        <f>C566*(F566/100)*AB567</f>
        <v>60.678837209302316</v>
      </c>
      <c r="I566" s="7">
        <v>21.88</v>
      </c>
      <c r="J566">
        <v>5.5</v>
      </c>
      <c r="K566">
        <f>I566*(J566/100)*AB567</f>
        <v>22.248906976744184</v>
      </c>
      <c r="M566">
        <f>I566*(L566/100)*AB567</f>
        <v>0</v>
      </c>
      <c r="O566" s="7">
        <v>21.88</v>
      </c>
      <c r="P566">
        <v>25</v>
      </c>
      <c r="Q566">
        <f>O566*(P566/100)*AB567</f>
        <v>101.1313953488372</v>
      </c>
      <c r="R566">
        <v>15</v>
      </c>
      <c r="S566">
        <f>O566*(R566/100)*AB567</f>
        <v>60.678837209302316</v>
      </c>
      <c r="U566" s="7">
        <v>21.88</v>
      </c>
      <c r="W566">
        <f>U566*(V566/100)*AB567</f>
        <v>0</v>
      </c>
      <c r="Y566">
        <f>U566*(X566/100)*AB567</f>
        <v>0</v>
      </c>
      <c r="AA566" t="s">
        <v>18</v>
      </c>
      <c r="AB566">
        <v>1590</v>
      </c>
      <c r="AC566" s="16"/>
      <c r="AG566">
        <f xml:space="preserve"> AG565-AG564</f>
        <v>3239.7443389534892</v>
      </c>
    </row>
    <row r="567" spans="1:33" x14ac:dyDescent="0.35">
      <c r="A567" s="16"/>
      <c r="C567" s="8">
        <v>13.13</v>
      </c>
      <c r="D567">
        <v>25</v>
      </c>
      <c r="E567">
        <f>C567*(D567/100)*AB567</f>
        <v>60.688081395348838</v>
      </c>
      <c r="F567">
        <v>5.5</v>
      </c>
      <c r="G567">
        <f>C567*(F567/100)*AB567</f>
        <v>13.351377906976746</v>
      </c>
      <c r="I567" s="8">
        <v>13.13</v>
      </c>
      <c r="J567">
        <v>5.5</v>
      </c>
      <c r="K567">
        <f>I567*(J567/100)*AB567</f>
        <v>13.351377906976746</v>
      </c>
      <c r="L567">
        <v>15</v>
      </c>
      <c r="M567">
        <f>I567*(L567/100)*AB567</f>
        <v>36.412848837209303</v>
      </c>
      <c r="O567" s="8">
        <v>13.13</v>
      </c>
      <c r="P567">
        <v>25</v>
      </c>
      <c r="Q567">
        <f>O567*(P567/100)*AB567</f>
        <v>60.688081395348838</v>
      </c>
      <c r="R567">
        <v>5.5</v>
      </c>
      <c r="S567">
        <f>O567*(R567/100)*AB567</f>
        <v>13.351377906976746</v>
      </c>
      <c r="U567" s="8">
        <v>13.13</v>
      </c>
      <c r="W567">
        <f>U567*(V567/100)*AB567</f>
        <v>0</v>
      </c>
      <c r="Y567">
        <f>U567*(X567/100)*AB567</f>
        <v>0</v>
      </c>
      <c r="AA567" t="s">
        <v>13</v>
      </c>
      <c r="AB567">
        <f>AB566/86</f>
        <v>18.488372093023255</v>
      </c>
      <c r="AC567" s="16"/>
      <c r="AG567">
        <f>AB578+AB554+AB530+AB518+AB506+AB494+AB458</f>
        <v>13670</v>
      </c>
    </row>
    <row r="568" spans="1:33" x14ac:dyDescent="0.35">
      <c r="A568" s="16"/>
      <c r="C568" s="9">
        <v>4.58</v>
      </c>
      <c r="D568">
        <v>15</v>
      </c>
      <c r="E568">
        <f>C568*(D568/100)*AB567</f>
        <v>12.701511627906974</v>
      </c>
      <c r="F568">
        <v>5.5</v>
      </c>
      <c r="G568">
        <f>C568*(F568/100)*AB567</f>
        <v>4.6572209302325582</v>
      </c>
      <c r="I568" s="9">
        <v>4.58</v>
      </c>
      <c r="J568">
        <v>5.5</v>
      </c>
      <c r="K568">
        <f>I568*(J568/100)*AB567</f>
        <v>4.6572209302325582</v>
      </c>
      <c r="L568">
        <v>85</v>
      </c>
      <c r="M568">
        <f>I568*(L568/100)*AB567</f>
        <v>71.975232558139524</v>
      </c>
      <c r="O568" s="9">
        <v>4.58</v>
      </c>
      <c r="P568">
        <v>35</v>
      </c>
      <c r="Q568">
        <f>O568*(P568/100)*AB567</f>
        <v>29.636860465116278</v>
      </c>
      <c r="R568">
        <v>5.5</v>
      </c>
      <c r="S568">
        <f>O568*(R568/100)*AB567</f>
        <v>4.6572209302325582</v>
      </c>
      <c r="U568" s="9">
        <v>4.58</v>
      </c>
      <c r="V568">
        <v>5.5</v>
      </c>
      <c r="W568">
        <f>U568*(V568/100)*AB567</f>
        <v>4.6572209302325582</v>
      </c>
      <c r="X568">
        <v>25</v>
      </c>
      <c r="Y568">
        <f>U568*(X568/100)*AB567</f>
        <v>21.169186046511626</v>
      </c>
      <c r="AC568" s="16"/>
    </row>
    <row r="569" spans="1:33" ht="43.5" x14ac:dyDescent="0.35">
      <c r="A569" s="16"/>
      <c r="C569" t="s">
        <v>14</v>
      </c>
      <c r="D569" s="1"/>
      <c r="E569">
        <f>SUM(E561:E568)</f>
        <v>174.520988372093</v>
      </c>
      <c r="G569">
        <f>SUM(G561:G568)</f>
        <v>657.09615697674417</v>
      </c>
      <c r="I569" t="s">
        <v>14</v>
      </c>
      <c r="J569" s="1"/>
      <c r="K569">
        <f>SUM(K561:K568)</f>
        <v>586.31157558139535</v>
      </c>
      <c r="M569">
        <f>SUM(M561:M568)</f>
        <v>108.38808139534882</v>
      </c>
      <c r="O569" t="s">
        <v>14</v>
      </c>
      <c r="P569" s="1"/>
      <c r="Q569">
        <f>SUM(Q561:Q568)</f>
        <v>191.45633720930232</v>
      </c>
      <c r="S569">
        <f>SUM(S561:S568)</f>
        <v>657.09615697674417</v>
      </c>
      <c r="U569" t="s">
        <v>14</v>
      </c>
      <c r="V569" s="1"/>
      <c r="W569">
        <f>SUM(W561:W568)</f>
        <v>4.6572209302325582</v>
      </c>
      <c r="Y569">
        <f>SUM(Y561:Y568)</f>
        <v>21.169186046511626</v>
      </c>
      <c r="AA569" s="10" t="s">
        <v>22</v>
      </c>
      <c r="AB569">
        <f xml:space="preserve"> (AB565/(AB566-AB563))*100</f>
        <v>76.897634828778067</v>
      </c>
      <c r="AC569" s="16"/>
    </row>
    <row r="570" spans="1:33" x14ac:dyDescent="0.35">
      <c r="A570" s="16"/>
      <c r="AA570" t="s">
        <v>21</v>
      </c>
      <c r="AB570">
        <f xml:space="preserve"> (AB565/AB566)*100</f>
        <v>30.616569767441852</v>
      </c>
      <c r="AC570" s="16"/>
      <c r="AG570">
        <f xml:space="preserve"> (AG566/(AG567-AG564))*100</f>
        <v>63.069201757171925</v>
      </c>
    </row>
    <row r="571" spans="1:33" x14ac:dyDescent="0.35">
      <c r="A571" s="16"/>
      <c r="C571" t="s">
        <v>0</v>
      </c>
      <c r="D571" s="1"/>
      <c r="I571" t="s">
        <v>1</v>
      </c>
      <c r="O571" t="s">
        <v>2</v>
      </c>
      <c r="U571" t="s">
        <v>3</v>
      </c>
      <c r="AC571" s="16"/>
    </row>
    <row r="572" spans="1:33" x14ac:dyDescent="0.35">
      <c r="A572" s="16" t="s">
        <v>4</v>
      </c>
      <c r="B572" t="s">
        <v>5</v>
      </c>
      <c r="C572" t="s">
        <v>6</v>
      </c>
      <c r="D572" t="s">
        <v>7</v>
      </c>
      <c r="E572" t="s">
        <v>8</v>
      </c>
      <c r="F572" t="s">
        <v>9</v>
      </c>
      <c r="G572" t="s">
        <v>10</v>
      </c>
      <c r="I572" t="s">
        <v>6</v>
      </c>
      <c r="J572" t="s">
        <v>7</v>
      </c>
      <c r="K572" t="s">
        <v>8</v>
      </c>
      <c r="L572" t="s">
        <v>9</v>
      </c>
      <c r="M572" t="s">
        <v>10</v>
      </c>
      <c r="O572" t="s">
        <v>6</v>
      </c>
      <c r="P572" t="s">
        <v>7</v>
      </c>
      <c r="Q572" t="s">
        <v>8</v>
      </c>
      <c r="R572" t="s">
        <v>9</v>
      </c>
      <c r="S572" t="s">
        <v>10</v>
      </c>
      <c r="U572" t="s">
        <v>6</v>
      </c>
      <c r="V572" t="s">
        <v>7</v>
      </c>
      <c r="W572" t="s">
        <v>8</v>
      </c>
      <c r="X572" t="s">
        <v>9</v>
      </c>
      <c r="Y572" t="s">
        <v>10</v>
      </c>
      <c r="AC572" s="16" t="s">
        <v>4</v>
      </c>
      <c r="AD572" t="s">
        <v>5</v>
      </c>
    </row>
    <row r="573" spans="1:33" x14ac:dyDescent="0.35">
      <c r="A573" s="16" t="s">
        <v>57</v>
      </c>
      <c r="B573" t="s">
        <v>73</v>
      </c>
      <c r="C573" s="2">
        <v>65.63</v>
      </c>
      <c r="E573">
        <f>C573*(D573/100)*AB579</f>
        <v>0</v>
      </c>
      <c r="G573">
        <f>C573*(F573/100)*AB579</f>
        <v>0</v>
      </c>
      <c r="I573" s="2">
        <v>65.63</v>
      </c>
      <c r="K573">
        <f>I573*(J573/100)*AB579</f>
        <v>0</v>
      </c>
      <c r="M573">
        <f>I573*(L573/100)*AB579</f>
        <v>0</v>
      </c>
      <c r="O573" s="2">
        <v>65.63</v>
      </c>
      <c r="Q573">
        <f>O573*(P573/100)*AB579</f>
        <v>0</v>
      </c>
      <c r="S573">
        <f>O573*(R573/100)*AB579</f>
        <v>0</v>
      </c>
      <c r="U573" s="2">
        <v>65.63</v>
      </c>
      <c r="W573">
        <f>U573*(V573/100)*AB579</f>
        <v>0</v>
      </c>
      <c r="Y573">
        <f>U573*(X573/100)*AB579</f>
        <v>0</v>
      </c>
      <c r="AC573" s="16" t="s">
        <v>57</v>
      </c>
      <c r="AD573" t="s">
        <v>73</v>
      </c>
      <c r="AF573" t="s">
        <v>105</v>
      </c>
    </row>
    <row r="574" spans="1:33" x14ac:dyDescent="0.35">
      <c r="A574" s="16"/>
      <c r="C574" s="3">
        <v>56.88</v>
      </c>
      <c r="E574">
        <f>C574*(D574/100)*AB579</f>
        <v>0</v>
      </c>
      <c r="G574">
        <f>C574*(F574/100)*AB579</f>
        <v>0</v>
      </c>
      <c r="I574" s="3">
        <v>56.88</v>
      </c>
      <c r="K574">
        <f>I574*(J574/100)*AB579</f>
        <v>0</v>
      </c>
      <c r="M574">
        <f>I574*(L574/100)*AB579</f>
        <v>0</v>
      </c>
      <c r="O574" s="3">
        <v>56.88</v>
      </c>
      <c r="Q574">
        <f>O574*(P574/100)*AB579</f>
        <v>0</v>
      </c>
      <c r="S574">
        <f>O574*(R574/100)*AB579</f>
        <v>0</v>
      </c>
      <c r="U574" s="3">
        <v>56.88</v>
      </c>
      <c r="W574">
        <f>U574*(V574/100)*AB579</f>
        <v>0</v>
      </c>
      <c r="Y574">
        <f>U574*(X574/100)*AB579</f>
        <v>0</v>
      </c>
      <c r="AC574" s="16"/>
      <c r="AF574" t="s">
        <v>106</v>
      </c>
      <c r="AG574">
        <f>AB443+AB455+AB467+AB479+AB491+AB503+AB515+AB527+AB551+AB563+AB575+AB539</f>
        <v>12709.829040697674</v>
      </c>
    </row>
    <row r="575" spans="1:33" x14ac:dyDescent="0.35">
      <c r="A575" s="16"/>
      <c r="C575" s="4">
        <v>48.13</v>
      </c>
      <c r="E575">
        <f>C575*(D575/100)*AB579</f>
        <v>0</v>
      </c>
      <c r="F575">
        <v>35</v>
      </c>
      <c r="G575">
        <f>C575*(F575/100)*AB579</f>
        <v>238.77516860465118</v>
      </c>
      <c r="I575" s="4">
        <v>48.13</v>
      </c>
      <c r="J575">
        <v>5.5</v>
      </c>
      <c r="K575">
        <f>I575*(J575/100)*AB579</f>
        <v>37.521812209302325</v>
      </c>
      <c r="M575">
        <f>I575*(L575/100)*AB579</f>
        <v>0</v>
      </c>
      <c r="O575" s="4">
        <v>48.13</v>
      </c>
      <c r="Q575">
        <f>O575*(P575/100)*AB579</f>
        <v>0</v>
      </c>
      <c r="R575">
        <v>25</v>
      </c>
      <c r="S575">
        <f>O575*(R575/100)*AB579</f>
        <v>170.55369186046511</v>
      </c>
      <c r="U575" s="4">
        <v>48.13</v>
      </c>
      <c r="W575">
        <f>U575*(V575/100)*AB579</f>
        <v>0</v>
      </c>
      <c r="Y575">
        <f>U575*(X575/100)*AB579</f>
        <v>0</v>
      </c>
      <c r="AA575" t="s">
        <v>15</v>
      </c>
      <c r="AB575">
        <f xml:space="preserve"> (E581+K581+Q581+W581)</f>
        <v>962.66130930232555</v>
      </c>
      <c r="AC575" s="16"/>
      <c r="AF575" t="s">
        <v>107</v>
      </c>
      <c r="AG575">
        <f>AB444+AB456+AB468+AB480+AB492+AB504+AB516+AB528+AB552+AB564+AB576+AB540</f>
        <v>17751.457824418605</v>
      </c>
    </row>
    <row r="576" spans="1:33" x14ac:dyDescent="0.35">
      <c r="A576" s="16"/>
      <c r="C576" s="5">
        <v>39.380000000000003</v>
      </c>
      <c r="E576">
        <f>C576*(D576/100)*AB579</f>
        <v>0</v>
      </c>
      <c r="F576">
        <v>65</v>
      </c>
      <c r="G576">
        <f>C576*(F576/100)*AB579</f>
        <v>362.82259302325582</v>
      </c>
      <c r="I576" s="5">
        <v>39.380000000000003</v>
      </c>
      <c r="J576">
        <v>55</v>
      </c>
      <c r="K576">
        <f>I576*(J576/100)*AB579</f>
        <v>307.00373255813957</v>
      </c>
      <c r="M576">
        <f>I576*(L576/100)*AB579</f>
        <v>0</v>
      </c>
      <c r="O576" s="5">
        <v>39.380000000000003</v>
      </c>
      <c r="Q576">
        <f>O576*(P576/100)*AB579</f>
        <v>0</v>
      </c>
      <c r="R576">
        <v>65</v>
      </c>
      <c r="S576">
        <f>O576*(R576/100)*AB579</f>
        <v>362.82259302325582</v>
      </c>
      <c r="U576" s="5">
        <v>39.380000000000003</v>
      </c>
      <c r="W576">
        <f>U576*(V576/100)*AB579</f>
        <v>0</v>
      </c>
      <c r="Y576">
        <f>U576*(X576/100)*AB579</f>
        <v>0</v>
      </c>
      <c r="AA576" t="s">
        <v>16</v>
      </c>
      <c r="AB576">
        <f>G581+M581+S581+Y581</f>
        <v>1292.326393604651</v>
      </c>
      <c r="AC576" s="16"/>
      <c r="AF576" t="s">
        <v>17</v>
      </c>
      <c r="AG576">
        <f xml:space="preserve"> AG575-AG574</f>
        <v>5041.6287837209311</v>
      </c>
    </row>
    <row r="577" spans="1:33" x14ac:dyDescent="0.35">
      <c r="A577" s="16"/>
      <c r="C577" s="6">
        <v>30.63</v>
      </c>
      <c r="E577">
        <f>C577*(D577/100)*AB579</f>
        <v>0</v>
      </c>
      <c r="F577">
        <v>5.5</v>
      </c>
      <c r="G577">
        <f>C577*(F577/100)*AB579</f>
        <v>23.878934302325579</v>
      </c>
      <c r="I577" s="6">
        <v>30.63</v>
      </c>
      <c r="J577">
        <v>5.5</v>
      </c>
      <c r="K577">
        <f>I577*(J577/100)*AB579</f>
        <v>23.878934302325579</v>
      </c>
      <c r="M577">
        <f>I577*(L577/100)*AB579</f>
        <v>0</v>
      </c>
      <c r="O577" s="6">
        <v>30.63</v>
      </c>
      <c r="Q577">
        <f>O577*(P577/100)*AB579</f>
        <v>0</v>
      </c>
      <c r="R577">
        <v>5.5</v>
      </c>
      <c r="S577">
        <f>O577*(R577/100)*AB579</f>
        <v>23.878934302325579</v>
      </c>
      <c r="U577" s="6">
        <v>30.63</v>
      </c>
      <c r="W577">
        <f>U577*(V577/100)*AB579</f>
        <v>0</v>
      </c>
      <c r="Y577">
        <f>U577*(X577/100)*AB579</f>
        <v>0</v>
      </c>
      <c r="AA577" t="s">
        <v>17</v>
      </c>
      <c r="AB577">
        <f xml:space="preserve"> AB576-AB575</f>
        <v>329.66508430232545</v>
      </c>
      <c r="AC577" s="16"/>
      <c r="AF577" t="s">
        <v>108</v>
      </c>
      <c r="AG577">
        <f>AB446+AB458+AB470+AB482+AB494+AB506+AB518+AB530+AB554+AB566+AB578+AB542</f>
        <v>21090</v>
      </c>
    </row>
    <row r="578" spans="1:33" x14ac:dyDescent="0.35">
      <c r="A578" s="16"/>
      <c r="C578" s="7">
        <v>21.88</v>
      </c>
      <c r="D578">
        <v>65</v>
      </c>
      <c r="E578">
        <f>C578*(D578/100)*AB579</f>
        <v>201.58858139534883</v>
      </c>
      <c r="F578">
        <v>5.5</v>
      </c>
      <c r="G578">
        <f>C578*(F578/100)*AB579</f>
        <v>17.057495348837207</v>
      </c>
      <c r="I578" s="7">
        <v>21.88</v>
      </c>
      <c r="J578">
        <v>15</v>
      </c>
      <c r="K578">
        <f>I578*(J578/100)*AB579</f>
        <v>46.520441860465105</v>
      </c>
      <c r="M578">
        <f>I578*(L578/100)*AB579</f>
        <v>0</v>
      </c>
      <c r="O578" s="7">
        <v>21.88</v>
      </c>
      <c r="P578">
        <v>65</v>
      </c>
      <c r="Q578">
        <f>O578*(P578/100)*AB579</f>
        <v>201.58858139534883</v>
      </c>
      <c r="R578">
        <v>5.5</v>
      </c>
      <c r="S578">
        <f>O578*(R578/100)*AB579</f>
        <v>17.057495348837207</v>
      </c>
      <c r="U578" s="7">
        <v>21.88</v>
      </c>
      <c r="W578">
        <f>U578*(V578/100)*AB579</f>
        <v>0</v>
      </c>
      <c r="Y578">
        <f>U578*(X578/100)*AB579</f>
        <v>0</v>
      </c>
      <c r="AA578" t="s">
        <v>18</v>
      </c>
      <c r="AB578">
        <v>1219</v>
      </c>
      <c r="AC578" s="16"/>
    </row>
    <row r="579" spans="1:33" x14ac:dyDescent="0.35">
      <c r="A579" s="16"/>
      <c r="C579" s="8">
        <v>13.13</v>
      </c>
      <c r="D579">
        <v>35</v>
      </c>
      <c r="E579">
        <f>C579*(D579/100)*AB579</f>
        <v>65.138540697674415</v>
      </c>
      <c r="G579">
        <f>C579*(F579/100)*AB579</f>
        <v>0</v>
      </c>
      <c r="I579" s="8">
        <v>13.13</v>
      </c>
      <c r="K579">
        <f>I579*(J579/100)*AB579</f>
        <v>0</v>
      </c>
      <c r="L579">
        <v>5.5</v>
      </c>
      <c r="M579">
        <f>I579*(L579/100)*AB579</f>
        <v>10.236056395348838</v>
      </c>
      <c r="O579" s="8">
        <v>13.13</v>
      </c>
      <c r="P579">
        <v>35</v>
      </c>
      <c r="Q579">
        <f>O579*(P579/100)*AB579</f>
        <v>65.138540697674415</v>
      </c>
      <c r="S579">
        <f>O579*(R579/100)*AB579</f>
        <v>0</v>
      </c>
      <c r="U579" s="8">
        <v>13.13</v>
      </c>
      <c r="W579">
        <f>U579*(V579/100)*AB579</f>
        <v>0</v>
      </c>
      <c r="Y579">
        <f>U579*(X579/100)*AB579</f>
        <v>0</v>
      </c>
      <c r="AA579" t="s">
        <v>13</v>
      </c>
      <c r="AB579">
        <f>AB578/86</f>
        <v>14.174418604651162</v>
      </c>
      <c r="AC579" s="16"/>
    </row>
    <row r="580" spans="1:33" ht="72.5" x14ac:dyDescent="0.35">
      <c r="A580" s="16"/>
      <c r="C580" s="9">
        <v>4.58</v>
      </c>
      <c r="D580">
        <v>5.5</v>
      </c>
      <c r="E580">
        <f>C580*(D580/100)*AB579</f>
        <v>3.570536046511628</v>
      </c>
      <c r="G580">
        <f>C580*(F580/100)*AB579</f>
        <v>0</v>
      </c>
      <c r="I580" s="9">
        <v>4.58</v>
      </c>
      <c r="J580">
        <v>5.5</v>
      </c>
      <c r="K580">
        <f>I580*(J580/100)*AB579</f>
        <v>3.570536046511628</v>
      </c>
      <c r="L580">
        <v>95</v>
      </c>
      <c r="M580">
        <f>I580*(L580/100)*AB579</f>
        <v>61.672895348837208</v>
      </c>
      <c r="O580" s="9">
        <v>4.58</v>
      </c>
      <c r="P580">
        <v>5.5</v>
      </c>
      <c r="Q580">
        <f>O580*(P580/100)*AB579</f>
        <v>3.570536046511628</v>
      </c>
      <c r="S580">
        <f>O580*(R580/100)*AB579</f>
        <v>0</v>
      </c>
      <c r="U580" s="9">
        <v>4.58</v>
      </c>
      <c r="V580">
        <v>5.5</v>
      </c>
      <c r="W580">
        <f>U580*(V580/100)*AB579</f>
        <v>3.570536046511628</v>
      </c>
      <c r="X580">
        <v>5.5</v>
      </c>
      <c r="Y580">
        <f>U580*(X580/100)*AB579</f>
        <v>3.570536046511628</v>
      </c>
      <c r="AC580" s="16"/>
      <c r="AF580" s="10" t="s">
        <v>22</v>
      </c>
      <c r="AG580">
        <f xml:space="preserve"> (AG576/(AG577-AG574))*100</f>
        <v>60.161407305474135</v>
      </c>
    </row>
    <row r="581" spans="1:33" ht="43.5" x14ac:dyDescent="0.35">
      <c r="A581" s="16"/>
      <c r="C581" t="s">
        <v>14</v>
      </c>
      <c r="D581" s="1"/>
      <c r="E581">
        <f>SUM(E573:E580)</f>
        <v>270.29765813953486</v>
      </c>
      <c r="G581">
        <f>SUM(G573:G580)</f>
        <v>642.53419127906966</v>
      </c>
      <c r="I581" t="s">
        <v>14</v>
      </c>
      <c r="J581" s="1"/>
      <c r="K581">
        <f>SUM(K573:K580)</f>
        <v>418.49545697674421</v>
      </c>
      <c r="M581">
        <f>SUM(M573:M580)</f>
        <v>71.908951744186041</v>
      </c>
      <c r="O581" t="s">
        <v>14</v>
      </c>
      <c r="P581" s="1"/>
      <c r="Q581">
        <f>SUM(Q573:Q580)</f>
        <v>270.29765813953486</v>
      </c>
      <c r="S581">
        <f>SUM(S573:S580)</f>
        <v>574.31271453488364</v>
      </c>
      <c r="U581" t="s">
        <v>14</v>
      </c>
      <c r="V581" s="1"/>
      <c r="W581">
        <f>SUM(W573:W580)</f>
        <v>3.570536046511628</v>
      </c>
      <c r="Y581">
        <f>SUM(Y573:Y580)</f>
        <v>3.570536046511628</v>
      </c>
      <c r="AA581" s="10" t="s">
        <v>22</v>
      </c>
      <c r="AB581">
        <f xml:space="preserve"> (AB577/(AB578-AB575))*100</f>
        <v>128.60527741835588</v>
      </c>
      <c r="AC581" s="16"/>
      <c r="AF581" t="s">
        <v>21</v>
      </c>
    </row>
    <row r="582" spans="1:33" x14ac:dyDescent="0.35">
      <c r="A582" s="16"/>
      <c r="AA582" t="s">
        <v>21</v>
      </c>
      <c r="AB582">
        <f xml:space="preserve"> (AB577/AB578)*100</f>
        <v>27.0438953488372</v>
      </c>
      <c r="AC582" s="16"/>
    </row>
    <row r="584" spans="1:33" x14ac:dyDescent="0.35">
      <c r="A584" s="17"/>
      <c r="C584" t="s">
        <v>0</v>
      </c>
      <c r="D584" s="1"/>
      <c r="I584" t="s">
        <v>1</v>
      </c>
      <c r="O584" t="s">
        <v>2</v>
      </c>
      <c r="U584" t="s">
        <v>3</v>
      </c>
      <c r="AC584" s="17"/>
    </row>
    <row r="585" spans="1:33" x14ac:dyDescent="0.35">
      <c r="A585" s="17" t="s">
        <v>4</v>
      </c>
      <c r="B585" t="s">
        <v>5</v>
      </c>
      <c r="C585" t="s">
        <v>6</v>
      </c>
      <c r="D585" t="s">
        <v>7</v>
      </c>
      <c r="E585" t="s">
        <v>8</v>
      </c>
      <c r="F585" t="s">
        <v>9</v>
      </c>
      <c r="G585" t="s">
        <v>10</v>
      </c>
      <c r="I585" t="s">
        <v>6</v>
      </c>
      <c r="J585" t="s">
        <v>7</v>
      </c>
      <c r="K585" t="s">
        <v>8</v>
      </c>
      <c r="L585" t="s">
        <v>9</v>
      </c>
      <c r="M585" t="s">
        <v>10</v>
      </c>
      <c r="O585" t="s">
        <v>6</v>
      </c>
      <c r="P585" t="s">
        <v>7</v>
      </c>
      <c r="Q585" t="s">
        <v>8</v>
      </c>
      <c r="R585" t="s">
        <v>9</v>
      </c>
      <c r="S585" t="s">
        <v>10</v>
      </c>
      <c r="U585" t="s">
        <v>6</v>
      </c>
      <c r="V585" t="s">
        <v>7</v>
      </c>
      <c r="W585" t="s">
        <v>8</v>
      </c>
      <c r="X585" t="s">
        <v>9</v>
      </c>
      <c r="Y585" t="s">
        <v>10</v>
      </c>
      <c r="AC585" s="17" t="s">
        <v>4</v>
      </c>
      <c r="AD585" t="s">
        <v>5</v>
      </c>
    </row>
    <row r="586" spans="1:33" x14ac:dyDescent="0.35">
      <c r="A586" s="17" t="s">
        <v>68</v>
      </c>
      <c r="B586" t="s">
        <v>69</v>
      </c>
      <c r="C586" s="2">
        <v>65.63</v>
      </c>
      <c r="E586">
        <f>C586*(D586/100)*AB592</f>
        <v>0</v>
      </c>
      <c r="G586">
        <f>C586*(F586/100)*AB592</f>
        <v>0</v>
      </c>
      <c r="I586" s="2">
        <v>65.63</v>
      </c>
      <c r="K586">
        <f>I586*(J586/100)*AB592</f>
        <v>0</v>
      </c>
      <c r="M586">
        <f>I586*(L586/100)*AB592</f>
        <v>0</v>
      </c>
      <c r="O586" s="2">
        <v>65.63</v>
      </c>
      <c r="Q586">
        <f>O586*(P586/100)*AB592</f>
        <v>0</v>
      </c>
      <c r="S586">
        <f>O586*(R586/100)*AB592</f>
        <v>0</v>
      </c>
      <c r="U586" s="2">
        <v>65.63</v>
      </c>
      <c r="W586">
        <f>U586*(V586/100)*AB592</f>
        <v>0</v>
      </c>
      <c r="Y586">
        <f>U586*(X586/100)*AB592</f>
        <v>0</v>
      </c>
      <c r="AC586" s="17" t="s">
        <v>68</v>
      </c>
      <c r="AD586" t="s">
        <v>69</v>
      </c>
    </row>
    <row r="587" spans="1:33" x14ac:dyDescent="0.35">
      <c r="A587" s="17"/>
      <c r="C587" s="3">
        <v>56.88</v>
      </c>
      <c r="E587">
        <f>C587*(D587/100)*AB592</f>
        <v>0</v>
      </c>
      <c r="G587">
        <f>C587*(F587/100)*AB592</f>
        <v>0</v>
      </c>
      <c r="I587" s="3">
        <v>56.88</v>
      </c>
      <c r="K587">
        <f>I587*(J587/100)*AB592</f>
        <v>0</v>
      </c>
      <c r="M587">
        <f>I587*(L587/100)*AB592</f>
        <v>0</v>
      </c>
      <c r="O587" s="3">
        <v>56.88</v>
      </c>
      <c r="Q587">
        <f>O587*(P587/100)*AB592</f>
        <v>0</v>
      </c>
      <c r="S587">
        <f>O587*(R587/100)*AB592</f>
        <v>0</v>
      </c>
      <c r="U587" s="3">
        <v>56.88</v>
      </c>
      <c r="W587">
        <f>U587*(V587/100)*AB592</f>
        <v>0</v>
      </c>
      <c r="Y587">
        <f>U587*(X587/100)*AB592</f>
        <v>0</v>
      </c>
      <c r="AC587" s="17"/>
    </row>
    <row r="588" spans="1:33" x14ac:dyDescent="0.35">
      <c r="A588" s="17"/>
      <c r="C588" s="4">
        <v>48.13</v>
      </c>
      <c r="E588">
        <f>C588*(D588/100)*AB592</f>
        <v>0</v>
      </c>
      <c r="F588">
        <v>5.5</v>
      </c>
      <c r="G588">
        <f>C588*(F588/100)*AB592</f>
        <v>72.211789534883735</v>
      </c>
      <c r="I588" s="4">
        <v>48.13</v>
      </c>
      <c r="K588">
        <f>I588*(J588/100)*AB592</f>
        <v>0</v>
      </c>
      <c r="M588">
        <f>I588*(L588/100)*AB592</f>
        <v>0</v>
      </c>
      <c r="O588" s="4">
        <v>48.13</v>
      </c>
      <c r="Q588">
        <f>O588*(P588/100)*AB592</f>
        <v>0</v>
      </c>
      <c r="R588">
        <v>5.5</v>
      </c>
      <c r="S588">
        <f>O588*(R588/100)*AB592</f>
        <v>72.211789534883735</v>
      </c>
      <c r="U588" s="4">
        <v>48.13</v>
      </c>
      <c r="W588">
        <f>U588*(V588/100)*AB592</f>
        <v>0</v>
      </c>
      <c r="Y588">
        <f>U588*(X588/100)*AB592</f>
        <v>0</v>
      </c>
      <c r="AA588" t="s">
        <v>15</v>
      </c>
      <c r="AB588">
        <f xml:space="preserve"> (E594+K594+Q594+W594)</f>
        <v>1006.6058581395348</v>
      </c>
      <c r="AC588" s="17"/>
    </row>
    <row r="589" spans="1:33" x14ac:dyDescent="0.35">
      <c r="A589" s="17"/>
      <c r="C589" s="5">
        <v>39.380000000000003</v>
      </c>
      <c r="E589">
        <f>C589*(D589/100)*AB592</f>
        <v>0</v>
      </c>
      <c r="F589">
        <v>15</v>
      </c>
      <c r="G589">
        <f>C589*(F589/100)*AB592</f>
        <v>161.13746511627906</v>
      </c>
      <c r="I589" s="5">
        <v>39.380000000000003</v>
      </c>
      <c r="K589">
        <f>I589*(J589/100)*AB592</f>
        <v>0</v>
      </c>
      <c r="M589">
        <f>I589*(L589/100)*AB592</f>
        <v>0</v>
      </c>
      <c r="O589" s="5">
        <v>39.380000000000003</v>
      </c>
      <c r="Q589">
        <f>O589*(P589/100)*AB592</f>
        <v>0</v>
      </c>
      <c r="R589">
        <v>15</v>
      </c>
      <c r="S589">
        <f>O589*(R589/100)*AB592</f>
        <v>161.13746511627906</v>
      </c>
      <c r="U589" s="5">
        <v>39.380000000000003</v>
      </c>
      <c r="W589">
        <f>U589*(V589/100)*AB592</f>
        <v>0</v>
      </c>
      <c r="Y589">
        <f>U589*(X589/100)*AB592</f>
        <v>0</v>
      </c>
      <c r="AA589" t="s">
        <v>16</v>
      </c>
      <c r="AB589">
        <f>G594+M594+S594+Y594</f>
        <v>2080.4246162790701</v>
      </c>
      <c r="AC589" s="17"/>
    </row>
    <row r="590" spans="1:33" x14ac:dyDescent="0.35">
      <c r="A590" s="17"/>
      <c r="C590" s="6">
        <v>30.63</v>
      </c>
      <c r="E590">
        <f>C590*(D590/100)*AB592</f>
        <v>0</v>
      </c>
      <c r="F590">
        <v>55</v>
      </c>
      <c r="G590">
        <f>C590*(F590/100)*AB592</f>
        <v>459.55684883720937</v>
      </c>
      <c r="I590" s="6">
        <v>30.63</v>
      </c>
      <c r="K590">
        <f>I590*(J590/100)*AB592</f>
        <v>0</v>
      </c>
      <c r="M590">
        <f>I590*(L590/100)*AB592</f>
        <v>0</v>
      </c>
      <c r="O590" s="6">
        <v>30.63</v>
      </c>
      <c r="Q590">
        <f>O590*(P590/100)*AB592</f>
        <v>0</v>
      </c>
      <c r="R590">
        <v>55</v>
      </c>
      <c r="S590">
        <f>O590*(R590/100)*AB592</f>
        <v>459.55684883720937</v>
      </c>
      <c r="U590" s="6">
        <v>30.63</v>
      </c>
      <c r="W590">
        <f>U590*(V590/100)*AB592</f>
        <v>0</v>
      </c>
      <c r="X590">
        <v>5.5</v>
      </c>
      <c r="Y590">
        <f>U590*(X590/100)*AB592</f>
        <v>45.955684883720927</v>
      </c>
      <c r="AA590" t="s">
        <v>17</v>
      </c>
      <c r="AB590">
        <f xml:space="preserve"> AB589-AB588</f>
        <v>1073.8187581395352</v>
      </c>
      <c r="AC590" s="17"/>
    </row>
    <row r="591" spans="1:33" x14ac:dyDescent="0.35">
      <c r="A591" s="17"/>
      <c r="C591" s="7">
        <v>21.88</v>
      </c>
      <c r="D591">
        <v>15</v>
      </c>
      <c r="E591">
        <f>C591*(D591/100)*AB592</f>
        <v>89.529906976744172</v>
      </c>
      <c r="F591">
        <v>15</v>
      </c>
      <c r="G591">
        <f>C591*(F591/100)*AB592</f>
        <v>89.529906976744172</v>
      </c>
      <c r="I591" s="7">
        <v>21.88</v>
      </c>
      <c r="K591">
        <f>I591*(J591/100)*AB592</f>
        <v>0</v>
      </c>
      <c r="L591">
        <v>5.5</v>
      </c>
      <c r="M591">
        <f>I591*(L591/100)*AB592</f>
        <v>32.827632558139534</v>
      </c>
      <c r="O591" s="7">
        <v>21.88</v>
      </c>
      <c r="P591">
        <v>15</v>
      </c>
      <c r="Q591">
        <f>O591*(P591/100)*AB592</f>
        <v>89.529906976744172</v>
      </c>
      <c r="R591">
        <v>15</v>
      </c>
      <c r="S591">
        <f>O591*(R591/100)*AB592</f>
        <v>89.529906976744172</v>
      </c>
      <c r="U591" s="7">
        <v>21.88</v>
      </c>
      <c r="W591">
        <f>U591*(V591/100)*AB592</f>
        <v>0</v>
      </c>
      <c r="X591">
        <v>5.5</v>
      </c>
      <c r="Y591">
        <f>U591*(X591/100)*AB592</f>
        <v>32.827632558139534</v>
      </c>
      <c r="AA591" t="s">
        <v>18</v>
      </c>
      <c r="AB591">
        <v>2346</v>
      </c>
      <c r="AC591" s="17"/>
    </row>
    <row r="592" spans="1:33" x14ac:dyDescent="0.35">
      <c r="A592" s="17"/>
      <c r="C592" s="8">
        <v>13.13</v>
      </c>
      <c r="D592">
        <v>75</v>
      </c>
      <c r="E592">
        <f>C592*(D592/100)*AB592</f>
        <v>268.63063953488376</v>
      </c>
      <c r="F592">
        <v>5.5</v>
      </c>
      <c r="G592">
        <f>C592*(F592/100)*AB592</f>
        <v>19.699580232558141</v>
      </c>
      <c r="I592" s="8">
        <v>13.13</v>
      </c>
      <c r="J592">
        <v>65</v>
      </c>
      <c r="K592">
        <f>I592*(J592/100)*AB592</f>
        <v>232.8132209302326</v>
      </c>
      <c r="L592">
        <v>75</v>
      </c>
      <c r="M592">
        <f>I592*(L592/100)*AB592</f>
        <v>268.63063953488376</v>
      </c>
      <c r="O592" s="8">
        <v>13.13</v>
      </c>
      <c r="P592">
        <v>75</v>
      </c>
      <c r="Q592">
        <f>O592*(P592/100)*AB592</f>
        <v>268.63063953488376</v>
      </c>
      <c r="R592">
        <v>5.5</v>
      </c>
      <c r="S592">
        <f>O592*(R592/100)*AB592</f>
        <v>19.699580232558141</v>
      </c>
      <c r="U592" s="8">
        <v>13.13</v>
      </c>
      <c r="W592">
        <f>U592*(V592/100)*AB592</f>
        <v>0</v>
      </c>
      <c r="X592">
        <v>5.5</v>
      </c>
      <c r="Y592">
        <f>U592*(X592/100)*AB592</f>
        <v>19.699580232558141</v>
      </c>
      <c r="AA592" t="s">
        <v>13</v>
      </c>
      <c r="AB592">
        <f>AB591/86</f>
        <v>27.279069767441861</v>
      </c>
      <c r="AC592" s="17"/>
      <c r="AD592" t="s">
        <v>121</v>
      </c>
    </row>
    <row r="593" spans="1:30" x14ac:dyDescent="0.35">
      <c r="A593" s="17"/>
      <c r="C593" s="9">
        <v>4.58</v>
      </c>
      <c r="D593">
        <v>5.5</v>
      </c>
      <c r="E593">
        <f>C593*(D593/100)*AB592</f>
        <v>6.8715976744186049</v>
      </c>
      <c r="F593">
        <v>5.5</v>
      </c>
      <c r="G593">
        <f>C593*(F593/100)*AB592</f>
        <v>6.8715976744186049</v>
      </c>
      <c r="I593" s="9">
        <v>4.58</v>
      </c>
      <c r="J593">
        <v>35</v>
      </c>
      <c r="K593">
        <f>I593*(J593/100)*AB592</f>
        <v>43.728348837209303</v>
      </c>
      <c r="L593">
        <v>15</v>
      </c>
      <c r="M593">
        <f>I593*(L593/100)*AB592</f>
        <v>18.740720930232555</v>
      </c>
      <c r="O593" s="9">
        <v>4.58</v>
      </c>
      <c r="P593">
        <v>5.5</v>
      </c>
      <c r="Q593">
        <f>O593*(P593/100)*AB592</f>
        <v>6.8715976744186049</v>
      </c>
      <c r="R593">
        <v>5.5</v>
      </c>
      <c r="S593">
        <f>O593*(R593/100)*AB592</f>
        <v>6.8715976744186049</v>
      </c>
      <c r="U593" s="9">
        <v>4.58</v>
      </c>
      <c r="W593">
        <f>U593*(V593/100)*AB592</f>
        <v>0</v>
      </c>
      <c r="X593">
        <v>35</v>
      </c>
      <c r="Y593">
        <f>U593*(X593/100)*AB592</f>
        <v>43.728348837209303</v>
      </c>
      <c r="AC593" s="17"/>
    </row>
    <row r="594" spans="1:30" ht="43.5" x14ac:dyDescent="0.35">
      <c r="A594" s="17"/>
      <c r="C594" t="s">
        <v>14</v>
      </c>
      <c r="D594" s="1"/>
      <c r="E594">
        <f>SUM(E586:E593)</f>
        <v>365.03214418604648</v>
      </c>
      <c r="G594">
        <f>SUM(G586:G593)</f>
        <v>809.00718837209308</v>
      </c>
      <c r="I594" t="s">
        <v>14</v>
      </c>
      <c r="J594" s="1"/>
      <c r="K594">
        <f>SUM(K586:K593)</f>
        <v>276.5415697674419</v>
      </c>
      <c r="M594">
        <f>SUM(M586:M593)</f>
        <v>320.19899302325587</v>
      </c>
      <c r="O594" t="s">
        <v>14</v>
      </c>
      <c r="P594" s="1"/>
      <c r="Q594">
        <f>SUM(Q586:Q593)</f>
        <v>365.03214418604648</v>
      </c>
      <c r="S594">
        <f>SUM(S586:S593)</f>
        <v>809.00718837209308</v>
      </c>
      <c r="U594" t="s">
        <v>14</v>
      </c>
      <c r="V594" s="1"/>
      <c r="W594">
        <f>SUM(W586:W593)</f>
        <v>0</v>
      </c>
      <c r="Y594">
        <f>SUM(Y586:Y593)</f>
        <v>142.21124651162791</v>
      </c>
      <c r="AA594" s="10" t="s">
        <v>22</v>
      </c>
      <c r="AB594">
        <f xml:space="preserve"> (AB590/(AB591-AB588))*100</f>
        <v>80.171976610855083</v>
      </c>
      <c r="AC594" s="17"/>
    </row>
    <row r="595" spans="1:30" x14ac:dyDescent="0.35">
      <c r="A595" s="17"/>
      <c r="AA595" t="s">
        <v>21</v>
      </c>
      <c r="AB595">
        <f xml:space="preserve"> (AB590/AB591)*100</f>
        <v>45.772325581395364</v>
      </c>
      <c r="AC595" s="17"/>
      <c r="AD595" t="s">
        <v>122</v>
      </c>
    </row>
    <row r="596" spans="1:30" x14ac:dyDescent="0.35">
      <c r="A596" s="17"/>
      <c r="C596" t="s">
        <v>0</v>
      </c>
      <c r="D596" s="1"/>
      <c r="I596" t="s">
        <v>1</v>
      </c>
      <c r="O596" t="s">
        <v>2</v>
      </c>
      <c r="U596" t="s">
        <v>3</v>
      </c>
      <c r="AC596" s="17"/>
    </row>
    <row r="597" spans="1:30" ht="43.5" x14ac:dyDescent="0.35">
      <c r="A597" s="17" t="s">
        <v>118</v>
      </c>
      <c r="B597" t="s">
        <v>119</v>
      </c>
      <c r="C597" t="s">
        <v>120</v>
      </c>
      <c r="D597" s="10" t="s">
        <v>114</v>
      </c>
      <c r="E597" t="s">
        <v>117</v>
      </c>
      <c r="F597" s="10" t="s">
        <v>115</v>
      </c>
      <c r="G597" t="s">
        <v>116</v>
      </c>
      <c r="I597" t="s">
        <v>6</v>
      </c>
      <c r="J597" t="s">
        <v>7</v>
      </c>
      <c r="K597" t="s">
        <v>8</v>
      </c>
      <c r="L597" t="s">
        <v>9</v>
      </c>
      <c r="M597" t="s">
        <v>10</v>
      </c>
      <c r="O597" t="s">
        <v>6</v>
      </c>
      <c r="P597" t="s">
        <v>7</v>
      </c>
      <c r="Q597" t="s">
        <v>8</v>
      </c>
      <c r="R597" t="s">
        <v>9</v>
      </c>
      <c r="S597" t="s">
        <v>10</v>
      </c>
      <c r="U597" t="s">
        <v>6</v>
      </c>
      <c r="V597" t="s">
        <v>7</v>
      </c>
      <c r="W597" t="s">
        <v>8</v>
      </c>
      <c r="X597" t="s">
        <v>9</v>
      </c>
      <c r="Y597" t="s">
        <v>10</v>
      </c>
      <c r="AC597" s="17" t="s">
        <v>4</v>
      </c>
      <c r="AD597" t="s">
        <v>5</v>
      </c>
    </row>
    <row r="598" spans="1:30" x14ac:dyDescent="0.35">
      <c r="A598" s="17" t="s">
        <v>68</v>
      </c>
      <c r="B598" t="s">
        <v>70</v>
      </c>
      <c r="C598" s="2">
        <v>65.63</v>
      </c>
      <c r="E598">
        <f>C598*(D598/100)*AB604</f>
        <v>0</v>
      </c>
      <c r="G598">
        <f>C598*(F598/100)*AB604</f>
        <v>0</v>
      </c>
      <c r="I598" s="2">
        <v>65.63</v>
      </c>
      <c r="K598">
        <f>I598*(J598/100)*AB604</f>
        <v>0</v>
      </c>
      <c r="M598">
        <f>I598*(L598/100)*AB604</f>
        <v>0</v>
      </c>
      <c r="O598" s="2">
        <v>65.63</v>
      </c>
      <c r="Q598">
        <f>O598*(P598/100)*AB604</f>
        <v>0</v>
      </c>
      <c r="S598">
        <f>O598*(R598/100)*AB604</f>
        <v>0</v>
      </c>
      <c r="U598" s="2">
        <v>65.63</v>
      </c>
      <c r="W598">
        <f>U598*(V598/100)*AB604</f>
        <v>0</v>
      </c>
      <c r="Y598">
        <f>U598*(X598/100)*AB604</f>
        <v>0</v>
      </c>
      <c r="AC598" s="17" t="s">
        <v>68</v>
      </c>
      <c r="AD598" t="s">
        <v>70</v>
      </c>
    </row>
    <row r="599" spans="1:30" x14ac:dyDescent="0.35">
      <c r="A599" s="17"/>
      <c r="C599" s="3">
        <v>56.88</v>
      </c>
      <c r="E599">
        <f>C599*(D599/100)*AB604</f>
        <v>0</v>
      </c>
      <c r="G599">
        <f>C599*(F599/100)*AB604</f>
        <v>0</v>
      </c>
      <c r="I599" s="3">
        <v>56.88</v>
      </c>
      <c r="K599">
        <f>I599*(J599/100)*AB604</f>
        <v>0</v>
      </c>
      <c r="M599">
        <f>I599*(L599/100)*AB604</f>
        <v>0</v>
      </c>
      <c r="O599" s="3">
        <v>56.88</v>
      </c>
      <c r="Q599">
        <f>O599*(P599/100)*AB604</f>
        <v>0</v>
      </c>
      <c r="S599">
        <f>O599*(R599/100)*AB604</f>
        <v>0</v>
      </c>
      <c r="U599" s="3">
        <v>56.88</v>
      </c>
      <c r="W599">
        <f>U599*(V599/100)*AB604</f>
        <v>0</v>
      </c>
      <c r="Y599">
        <f>U599*(X599/100)*AB604</f>
        <v>0</v>
      </c>
      <c r="AC599" s="17"/>
    </row>
    <row r="600" spans="1:30" x14ac:dyDescent="0.35">
      <c r="A600" s="17"/>
      <c r="C600" s="4">
        <v>48.13</v>
      </c>
      <c r="E600">
        <f>C600*(D600/100)*AB604</f>
        <v>0</v>
      </c>
      <c r="F600">
        <v>15</v>
      </c>
      <c r="G600">
        <f>C600*(F600/100)*AB604</f>
        <v>572.77498255813953</v>
      </c>
      <c r="I600" s="4">
        <v>48.13</v>
      </c>
      <c r="K600">
        <f>I600*(J600/100)*AB604</f>
        <v>0</v>
      </c>
      <c r="M600">
        <f>I600*(L600/100)*AB604</f>
        <v>0</v>
      </c>
      <c r="O600" s="4">
        <v>48.13</v>
      </c>
      <c r="Q600">
        <f>O600*(P600/100)*AB604</f>
        <v>0</v>
      </c>
      <c r="R600">
        <v>15</v>
      </c>
      <c r="S600">
        <f>O600*(R600/100)*AB604</f>
        <v>572.77498255813953</v>
      </c>
      <c r="U600" s="4">
        <v>48.13</v>
      </c>
      <c r="W600">
        <f>U600*(V600/100)*AB604</f>
        <v>0</v>
      </c>
      <c r="Y600">
        <f>U600*(X600/100)*AB604</f>
        <v>0</v>
      </c>
      <c r="AA600" t="s">
        <v>15</v>
      </c>
      <c r="AB600">
        <f xml:space="preserve"> (E606+K606+Q606+W606)</f>
        <v>3210.2968703488368</v>
      </c>
      <c r="AC600" s="17"/>
    </row>
    <row r="601" spans="1:30" x14ac:dyDescent="0.35">
      <c r="A601" s="17"/>
      <c r="C601" s="5">
        <v>39.380000000000003</v>
      </c>
      <c r="E601">
        <f>C601*(D601/100)*AB604</f>
        <v>0</v>
      </c>
      <c r="F601">
        <v>35</v>
      </c>
      <c r="G601">
        <f>C601*(F601/100)*AB604</f>
        <v>1093.5047558139534</v>
      </c>
      <c r="I601" s="5">
        <v>39.380000000000003</v>
      </c>
      <c r="K601">
        <f>I601*(J601/100)*AB604</f>
        <v>0</v>
      </c>
      <c r="M601">
        <f>I601*(L601/100)*AB604</f>
        <v>0</v>
      </c>
      <c r="O601" s="5">
        <v>39.380000000000003</v>
      </c>
      <c r="Q601">
        <f>O601*(P601/100)*AB604</f>
        <v>0</v>
      </c>
      <c r="R601">
        <v>35</v>
      </c>
      <c r="S601">
        <f>O601*(R601/100)*AB604</f>
        <v>1093.5047558139534</v>
      </c>
      <c r="U601" s="5">
        <v>39.380000000000003</v>
      </c>
      <c r="W601">
        <f>U601*(V601/100)*AB604</f>
        <v>0</v>
      </c>
      <c r="Y601">
        <f>U601*(X601/100)*AB604</f>
        <v>0</v>
      </c>
      <c r="AA601" t="s">
        <v>16</v>
      </c>
      <c r="AB601">
        <f>G606+M606+S606+Y606</f>
        <v>5537.7927453488364</v>
      </c>
      <c r="AC601" s="17"/>
    </row>
    <row r="602" spans="1:30" x14ac:dyDescent="0.35">
      <c r="A602" s="17"/>
      <c r="C602" s="6">
        <v>30.63</v>
      </c>
      <c r="E602">
        <f>C602*(D602/100)*AB604</f>
        <v>0</v>
      </c>
      <c r="F602">
        <v>15</v>
      </c>
      <c r="G602">
        <f>C602*(F602/100)*AB604</f>
        <v>364.51480813953486</v>
      </c>
      <c r="I602" s="6">
        <v>30.63</v>
      </c>
      <c r="K602">
        <f>I602*(J602/100)*AB604</f>
        <v>0</v>
      </c>
      <c r="M602">
        <f>I602*(L602/100)*AB604</f>
        <v>0</v>
      </c>
      <c r="O602" s="6">
        <v>30.63</v>
      </c>
      <c r="Q602">
        <f>O602*(P602/100)*AB604</f>
        <v>0</v>
      </c>
      <c r="R602">
        <v>35</v>
      </c>
      <c r="S602">
        <f>O602*(R602/100)*AB604</f>
        <v>850.53455232558133</v>
      </c>
      <c r="U602" s="6">
        <v>30.63</v>
      </c>
      <c r="W602">
        <f>U602*(V602/100)*AB604</f>
        <v>0</v>
      </c>
      <c r="Y602">
        <f>U602*(X602/100)*AB604</f>
        <v>0</v>
      </c>
      <c r="AA602" t="s">
        <v>17</v>
      </c>
      <c r="AB602">
        <f xml:space="preserve"> AB601-AB600</f>
        <v>2327.4958749999996</v>
      </c>
      <c r="AC602" s="17"/>
    </row>
    <row r="603" spans="1:30" x14ac:dyDescent="0.35">
      <c r="A603" s="17"/>
      <c r="C603" s="7">
        <v>21.88</v>
      </c>
      <c r="D603">
        <v>65</v>
      </c>
      <c r="E603">
        <f>C603*(D603/100)*AB604</f>
        <v>1128.3337906976742</v>
      </c>
      <c r="F603">
        <v>5.5</v>
      </c>
      <c r="G603">
        <f>C603*(F603/100)*AB604</f>
        <v>95.474397674418597</v>
      </c>
      <c r="I603" s="7">
        <v>21.88</v>
      </c>
      <c r="K603">
        <f>I603*(J603/100)*AB604</f>
        <v>0</v>
      </c>
      <c r="M603">
        <f>I603*(L603/100)*AB604</f>
        <v>0</v>
      </c>
      <c r="O603" s="7">
        <v>21.88</v>
      </c>
      <c r="P603">
        <v>65</v>
      </c>
      <c r="Q603">
        <f>O603*(P603/100)*AB604</f>
        <v>1128.3337906976742</v>
      </c>
      <c r="R603">
        <v>15</v>
      </c>
      <c r="S603">
        <f>O603*(R603/100)*AB604</f>
        <v>260.3847209302325</v>
      </c>
      <c r="U603" s="7">
        <v>21.88</v>
      </c>
      <c r="W603">
        <f>U603*(V603/100)*AB604</f>
        <v>0</v>
      </c>
      <c r="Y603">
        <f>U603*(X603/100)*AB604</f>
        <v>0</v>
      </c>
      <c r="AA603" t="s">
        <v>18</v>
      </c>
      <c r="AB603">
        <v>6823</v>
      </c>
      <c r="AC603" s="17"/>
    </row>
    <row r="604" spans="1:30" x14ac:dyDescent="0.35">
      <c r="A604" s="17"/>
      <c r="C604" s="8">
        <v>13.13</v>
      </c>
      <c r="D604">
        <v>35</v>
      </c>
      <c r="E604">
        <f>C604*(D604/100)*AB604</f>
        <v>364.59414534883723</v>
      </c>
      <c r="F604">
        <v>5.5</v>
      </c>
      <c r="G604">
        <f>C604*(F604/100)*AB604</f>
        <v>57.293365697674417</v>
      </c>
      <c r="I604" s="8">
        <v>13.13</v>
      </c>
      <c r="J604">
        <v>5.5</v>
      </c>
      <c r="K604">
        <f>I604*(J604/100)*AB604</f>
        <v>57.293365697674417</v>
      </c>
      <c r="L604">
        <v>5.5</v>
      </c>
      <c r="M604">
        <f>I604*(L604/100)*AB604</f>
        <v>57.293365697674417</v>
      </c>
      <c r="O604" s="8">
        <v>13.13</v>
      </c>
      <c r="P604">
        <v>35</v>
      </c>
      <c r="Q604">
        <f>O604*(P604/100)*AB604</f>
        <v>364.59414534883723</v>
      </c>
      <c r="R604">
        <v>5.5</v>
      </c>
      <c r="S604">
        <f>O604*(R604/100)*AB604</f>
        <v>57.293365697674417</v>
      </c>
      <c r="U604" s="8">
        <v>13.13</v>
      </c>
      <c r="W604">
        <f>U604*(V604/100)*AB604</f>
        <v>0</v>
      </c>
      <c r="X604">
        <v>5.5</v>
      </c>
      <c r="Y604">
        <f>U604*(X604/100)*AB604</f>
        <v>57.293365697674417</v>
      </c>
      <c r="AA604" t="s">
        <v>13</v>
      </c>
      <c r="AB604">
        <f>AB603/86</f>
        <v>79.337209302325576</v>
      </c>
      <c r="AC604" s="17"/>
    </row>
    <row r="605" spans="1:30" x14ac:dyDescent="0.35">
      <c r="A605" s="17"/>
      <c r="C605" s="9">
        <v>4.58</v>
      </c>
      <c r="D605">
        <v>5.5</v>
      </c>
      <c r="E605">
        <f>C605*(D605/100)*AB604</f>
        <v>19.985043023255812</v>
      </c>
      <c r="F605">
        <v>5.5</v>
      </c>
      <c r="G605">
        <f>C605*(F605/100)*AB604</f>
        <v>19.985043023255812</v>
      </c>
      <c r="I605" s="9">
        <v>4.58</v>
      </c>
      <c r="J605">
        <v>35</v>
      </c>
      <c r="K605">
        <f>I605*(J605/100)*AB604</f>
        <v>127.1775465116279</v>
      </c>
      <c r="L605">
        <v>95</v>
      </c>
      <c r="M605">
        <f>I605*(L605/100)*AB604</f>
        <v>345.19619767441856</v>
      </c>
      <c r="O605" s="9">
        <v>4.58</v>
      </c>
      <c r="P605">
        <v>5.5</v>
      </c>
      <c r="Q605">
        <f>O605*(P605/100)*AB604</f>
        <v>19.985043023255812</v>
      </c>
      <c r="R605">
        <v>5.5</v>
      </c>
      <c r="S605">
        <f>O605*(R605/100)*AB604</f>
        <v>19.985043023255812</v>
      </c>
      <c r="U605" s="9">
        <v>4.58</v>
      </c>
      <c r="W605">
        <f>U605*(V605/100)*AB604</f>
        <v>0</v>
      </c>
      <c r="X605">
        <v>5.5</v>
      </c>
      <c r="Y605">
        <f>U605*(X605/100)*AB604</f>
        <v>19.985043023255812</v>
      </c>
      <c r="AC605" s="17"/>
    </row>
    <row r="606" spans="1:30" ht="43.5" x14ac:dyDescent="0.35">
      <c r="A606" s="17"/>
      <c r="C606" t="s">
        <v>14</v>
      </c>
      <c r="D606" s="1"/>
      <c r="E606">
        <f>SUM(E598:E605)</f>
        <v>1512.9129790697673</v>
      </c>
      <c r="G606">
        <f>SUM(G598:G605)</f>
        <v>2203.5473529069764</v>
      </c>
      <c r="I606" t="s">
        <v>14</v>
      </c>
      <c r="J606" s="1"/>
      <c r="K606">
        <f>SUM(K598:K605)</f>
        <v>184.4709122093023</v>
      </c>
      <c r="M606">
        <f>SUM(M598:M605)</f>
        <v>402.48956337209296</v>
      </c>
      <c r="O606" t="s">
        <v>14</v>
      </c>
      <c r="P606" s="1"/>
      <c r="Q606">
        <f>SUM(Q598:Q605)</f>
        <v>1512.9129790697673</v>
      </c>
      <c r="S606">
        <f>SUM(S598:S605)</f>
        <v>2854.4774203488369</v>
      </c>
      <c r="U606" t="s">
        <v>14</v>
      </c>
      <c r="V606" s="1"/>
      <c r="W606">
        <f>SUM(W598:W605)</f>
        <v>0</v>
      </c>
      <c r="Y606">
        <f>SUM(Y598:Y605)</f>
        <v>77.27840872093023</v>
      </c>
      <c r="AA606" s="10" t="s">
        <v>22</v>
      </c>
      <c r="AB606">
        <f xml:space="preserve"> (AB602/(AB603-AB600))*100</f>
        <v>64.425328942672877</v>
      </c>
      <c r="AC606" s="17"/>
    </row>
    <row r="607" spans="1:30" x14ac:dyDescent="0.35">
      <c r="A607" s="17"/>
      <c r="AA607" t="s">
        <v>21</v>
      </c>
      <c r="AB607">
        <f xml:space="preserve"> (AB602/AB603)*100</f>
        <v>34.112499999999997</v>
      </c>
      <c r="AC607" s="17"/>
    </row>
    <row r="608" spans="1:30" x14ac:dyDescent="0.35">
      <c r="A608" s="17"/>
      <c r="AC608" s="17"/>
    </row>
    <row r="609" spans="1:32" x14ac:dyDescent="0.35">
      <c r="A609" s="17"/>
      <c r="C609" t="s">
        <v>0</v>
      </c>
      <c r="D609" s="1"/>
      <c r="I609" t="s">
        <v>1</v>
      </c>
      <c r="O609" t="s">
        <v>2</v>
      </c>
      <c r="U609" t="s">
        <v>3</v>
      </c>
      <c r="AC609" s="17"/>
    </row>
    <row r="610" spans="1:32" x14ac:dyDescent="0.35">
      <c r="A610" s="17" t="s">
        <v>4</v>
      </c>
      <c r="B610" t="s">
        <v>5</v>
      </c>
      <c r="C610" t="s">
        <v>6</v>
      </c>
      <c r="D610" t="s">
        <v>7</v>
      </c>
      <c r="E610" t="s">
        <v>8</v>
      </c>
      <c r="F610" t="s">
        <v>9</v>
      </c>
      <c r="G610" t="s">
        <v>10</v>
      </c>
      <c r="I610" t="s">
        <v>6</v>
      </c>
      <c r="J610" t="s">
        <v>7</v>
      </c>
      <c r="K610" t="s">
        <v>8</v>
      </c>
      <c r="L610" t="s">
        <v>9</v>
      </c>
      <c r="M610" t="s">
        <v>10</v>
      </c>
      <c r="O610" t="s">
        <v>6</v>
      </c>
      <c r="P610" t="s">
        <v>7</v>
      </c>
      <c r="Q610" t="s">
        <v>8</v>
      </c>
      <c r="R610" t="s">
        <v>9</v>
      </c>
      <c r="S610" t="s">
        <v>10</v>
      </c>
      <c r="U610" t="s">
        <v>6</v>
      </c>
      <c r="V610" t="s">
        <v>7</v>
      </c>
      <c r="W610" t="s">
        <v>8</v>
      </c>
      <c r="X610" t="s">
        <v>9</v>
      </c>
      <c r="Y610" t="s">
        <v>10</v>
      </c>
      <c r="AC610" s="17" t="s">
        <v>4</v>
      </c>
      <c r="AD610" t="s">
        <v>5</v>
      </c>
    </row>
    <row r="611" spans="1:32" x14ac:dyDescent="0.35">
      <c r="A611" s="17" t="s">
        <v>68</v>
      </c>
      <c r="B611" t="s">
        <v>71</v>
      </c>
      <c r="C611" s="2">
        <v>65.63</v>
      </c>
      <c r="E611">
        <f>C611*(D611/100)*AB617</f>
        <v>0</v>
      </c>
      <c r="G611">
        <f>C611*(F611/100)*AB617</f>
        <v>0</v>
      </c>
      <c r="I611" s="2">
        <v>65.63</v>
      </c>
      <c r="K611">
        <f>I611*(J611/100)*AB617</f>
        <v>0</v>
      </c>
      <c r="M611">
        <f>I611*(L611/100)*AB617</f>
        <v>0</v>
      </c>
      <c r="O611" s="2">
        <v>65.63</v>
      </c>
      <c r="Q611">
        <f>O611*(P611/100)*AB617</f>
        <v>0</v>
      </c>
      <c r="S611">
        <f>O611*(R611/100)*AB617</f>
        <v>0</v>
      </c>
      <c r="U611" s="2">
        <v>65.63</v>
      </c>
      <c r="W611">
        <f>U611*(V611/100)*AB617</f>
        <v>0</v>
      </c>
      <c r="Y611">
        <f>U611*(X611/100)*AB617</f>
        <v>0</v>
      </c>
      <c r="AC611" s="17" t="s">
        <v>68</v>
      </c>
      <c r="AD611" t="s">
        <v>71</v>
      </c>
    </row>
    <row r="612" spans="1:32" x14ac:dyDescent="0.35">
      <c r="A612" s="17"/>
      <c r="C612" s="3">
        <v>56.88</v>
      </c>
      <c r="E612">
        <f>C612*(D612/100)*AB617</f>
        <v>0</v>
      </c>
      <c r="G612">
        <f>C612*(F612/100)*AB617</f>
        <v>0</v>
      </c>
      <c r="I612" s="3">
        <v>56.88</v>
      </c>
      <c r="K612">
        <f>I612*(J612/100)*AB617</f>
        <v>0</v>
      </c>
      <c r="M612">
        <f>I612*(L612/100)*AB617</f>
        <v>0</v>
      </c>
      <c r="O612" s="3">
        <v>56.88</v>
      </c>
      <c r="Q612">
        <f>O612*(P612/100)*AB617</f>
        <v>0</v>
      </c>
      <c r="S612">
        <f>O612*(R612/100)*AB617</f>
        <v>0</v>
      </c>
      <c r="U612" s="3">
        <v>56.88</v>
      </c>
      <c r="W612">
        <f>U612*(V612/100)*AB617</f>
        <v>0</v>
      </c>
      <c r="Y612">
        <f>U612*(X612/100)*AB617</f>
        <v>0</v>
      </c>
      <c r="AC612" s="17"/>
    </row>
    <row r="613" spans="1:32" x14ac:dyDescent="0.35">
      <c r="A613" s="17"/>
      <c r="C613" s="4">
        <v>48.13</v>
      </c>
      <c r="E613">
        <f>C613*(D613/100)*AB617</f>
        <v>0</v>
      </c>
      <c r="F613">
        <v>15</v>
      </c>
      <c r="G613">
        <f>C613*(F613/100)*AB617</f>
        <v>257.38356976744188</v>
      </c>
      <c r="I613" s="4">
        <v>48.13</v>
      </c>
      <c r="K613">
        <f>I613*(J613/100)*AB617</f>
        <v>0</v>
      </c>
      <c r="M613">
        <f>I613*(L613/100)*AB617</f>
        <v>0</v>
      </c>
      <c r="O613" s="4">
        <v>48.13</v>
      </c>
      <c r="Q613">
        <f>O613*(P613/100)*AB617</f>
        <v>0</v>
      </c>
      <c r="R613">
        <v>15</v>
      </c>
      <c r="S613">
        <f>O613*(R613/100)*AB617</f>
        <v>257.38356976744188</v>
      </c>
      <c r="U613" s="4">
        <v>48.13</v>
      </c>
      <c r="W613">
        <f>U613*(V613/100)*AB617</f>
        <v>0</v>
      </c>
      <c r="Y613">
        <f>U613*(X613/100)*AB617</f>
        <v>0</v>
      </c>
      <c r="AA613" t="s">
        <v>15</v>
      </c>
      <c r="AB613">
        <f xml:space="preserve"> (E619+K619+Q619+W619)</f>
        <v>1393.4720441860463</v>
      </c>
      <c r="AC613" s="17"/>
    </row>
    <row r="614" spans="1:32" x14ac:dyDescent="0.35">
      <c r="A614" s="17"/>
      <c r="C614" s="5">
        <v>39.380000000000003</v>
      </c>
      <c r="E614">
        <f>C614*(D614/100)*AB617</f>
        <v>0</v>
      </c>
      <c r="F614">
        <v>15</v>
      </c>
      <c r="G614">
        <f>C614*(F614/100)*AB617</f>
        <v>210.59141860465118</v>
      </c>
      <c r="I614" s="5">
        <v>39.380000000000003</v>
      </c>
      <c r="K614">
        <f>I614*(J614/100)*AB617</f>
        <v>0</v>
      </c>
      <c r="M614">
        <f>I614*(L614/100)*AB617</f>
        <v>0</v>
      </c>
      <c r="O614" s="5">
        <v>39.380000000000003</v>
      </c>
      <c r="Q614">
        <f>O614*(P614/100)*AB617</f>
        <v>0</v>
      </c>
      <c r="R614">
        <v>15</v>
      </c>
      <c r="S614">
        <f>O614*(R614/100)*AB617</f>
        <v>210.59141860465118</v>
      </c>
      <c r="U614" s="5">
        <v>39.380000000000003</v>
      </c>
      <c r="W614">
        <f>U614*(V614/100)*AB617</f>
        <v>0</v>
      </c>
      <c r="Y614">
        <f>U614*(X614/100)*AB617</f>
        <v>0</v>
      </c>
      <c r="AA614" t="s">
        <v>16</v>
      </c>
      <c r="AB614">
        <f>G619+M619+S619+Y619</f>
        <v>2866.8080406976746</v>
      </c>
      <c r="AC614" s="17"/>
    </row>
    <row r="615" spans="1:32" x14ac:dyDescent="0.35">
      <c r="A615" s="17"/>
      <c r="C615" s="6">
        <v>30.63</v>
      </c>
      <c r="E615">
        <f>C615*(D615/100)*AB617</f>
        <v>0</v>
      </c>
      <c r="F615">
        <v>45</v>
      </c>
      <c r="G615">
        <f>C615*(F615/100)*AB617</f>
        <v>491.39780232558144</v>
      </c>
      <c r="I615" s="6">
        <v>30.63</v>
      </c>
      <c r="K615">
        <f>I615*(J615/100)*AB617</f>
        <v>0</v>
      </c>
      <c r="M615">
        <f>I615*(L615/100)*AB617</f>
        <v>0</v>
      </c>
      <c r="O615" s="6">
        <v>30.63</v>
      </c>
      <c r="Q615">
        <f>O615*(P615/100)*AB617</f>
        <v>0</v>
      </c>
      <c r="R615">
        <v>45</v>
      </c>
      <c r="S615">
        <f>O615*(R615/100)*AB617</f>
        <v>491.39780232558144</v>
      </c>
      <c r="U615" s="6">
        <v>30.63</v>
      </c>
      <c r="W615">
        <f>U615*(V615/100)*AB617</f>
        <v>0</v>
      </c>
      <c r="X615">
        <v>5.5</v>
      </c>
      <c r="Y615">
        <f>U615*(X615/100)*AB617</f>
        <v>60.059731395348841</v>
      </c>
      <c r="AA615" t="s">
        <v>17</v>
      </c>
      <c r="AB615">
        <f xml:space="preserve"> AB614-AB613</f>
        <v>1473.3359965116283</v>
      </c>
      <c r="AC615" s="17"/>
    </row>
    <row r="616" spans="1:32" x14ac:dyDescent="0.35">
      <c r="A616" s="17"/>
      <c r="C616" s="7">
        <v>21.88</v>
      </c>
      <c r="D616">
        <v>55</v>
      </c>
      <c r="E616">
        <f>C616*(D616/100)*AB617</f>
        <v>429.02609302325584</v>
      </c>
      <c r="F616">
        <v>15</v>
      </c>
      <c r="G616">
        <f>C616*(F616/100)*AB617</f>
        <v>117.00711627906976</v>
      </c>
      <c r="I616" s="7">
        <v>21.88</v>
      </c>
      <c r="K616">
        <f>I616*(J616/100)*AB617</f>
        <v>0</v>
      </c>
      <c r="L616">
        <v>15</v>
      </c>
      <c r="M616">
        <f>I616*(L616/100)*AB617</f>
        <v>117.00711627906976</v>
      </c>
      <c r="O616" s="7">
        <v>21.88</v>
      </c>
      <c r="P616">
        <v>45</v>
      </c>
      <c r="Q616">
        <f>O616*(P616/100)*AB617</f>
        <v>351.0213488372093</v>
      </c>
      <c r="R616">
        <v>15</v>
      </c>
      <c r="S616">
        <f>O616*(R616/100)*AB617</f>
        <v>117.00711627906976</v>
      </c>
      <c r="U616" s="7">
        <v>21.88</v>
      </c>
      <c r="W616">
        <f>U616*(V616/100)*AB617</f>
        <v>0</v>
      </c>
      <c r="X616">
        <v>15</v>
      </c>
      <c r="Y616">
        <f>U616*(X616/100)*AB617</f>
        <v>117.00711627906976</v>
      </c>
      <c r="AA616" t="s">
        <v>18</v>
      </c>
      <c r="AB616">
        <v>3066</v>
      </c>
      <c r="AC616" s="17"/>
    </row>
    <row r="617" spans="1:32" x14ac:dyDescent="0.35">
      <c r="A617" s="17"/>
      <c r="C617" s="8">
        <v>13.13</v>
      </c>
      <c r="D617">
        <v>45</v>
      </c>
      <c r="E617">
        <f>C617*(D617/100)*AB617</f>
        <v>210.64489534883722</v>
      </c>
      <c r="F617">
        <v>5.5</v>
      </c>
      <c r="G617">
        <f>C617*(F617/100)*AB617</f>
        <v>25.745487209302329</v>
      </c>
      <c r="I617" s="8">
        <v>13.13</v>
      </c>
      <c r="J617">
        <v>25</v>
      </c>
      <c r="K617">
        <f>I617*(J617/100)*AB617</f>
        <v>117.02494186046513</v>
      </c>
      <c r="L617">
        <v>25</v>
      </c>
      <c r="M617">
        <f>I617*(L617/100)*AB617</f>
        <v>117.02494186046513</v>
      </c>
      <c r="O617" s="8">
        <v>13.13</v>
      </c>
      <c r="P617">
        <v>45</v>
      </c>
      <c r="Q617">
        <f>O617*(P617/100)*AB617</f>
        <v>210.64489534883722</v>
      </c>
      <c r="R617">
        <v>5.5</v>
      </c>
      <c r="S617">
        <f>O617*(R617/100)*AB617</f>
        <v>25.745487209302329</v>
      </c>
      <c r="U617" s="8">
        <v>13.13</v>
      </c>
      <c r="W617">
        <f>U617*(V617/100)*AB617</f>
        <v>0</v>
      </c>
      <c r="X617">
        <v>15</v>
      </c>
      <c r="Y617">
        <f>U617*(X617/100)*AB617</f>
        <v>70.214965116279075</v>
      </c>
      <c r="AA617" t="s">
        <v>13</v>
      </c>
      <c r="AB617">
        <f>AB616/86</f>
        <v>35.651162790697676</v>
      </c>
      <c r="AC617" s="17"/>
    </row>
    <row r="618" spans="1:32" x14ac:dyDescent="0.35">
      <c r="A618" s="17"/>
      <c r="C618" s="9">
        <v>4.58</v>
      </c>
      <c r="D618">
        <v>5.5</v>
      </c>
      <c r="E618">
        <f>C618*(D618/100)*AB617</f>
        <v>8.9805279069767447</v>
      </c>
      <c r="F618">
        <v>5.5</v>
      </c>
      <c r="G618">
        <f>C618*(F618/100)*AB617</f>
        <v>8.9805279069767447</v>
      </c>
      <c r="I618" s="9">
        <v>4.58</v>
      </c>
      <c r="J618">
        <v>35</v>
      </c>
      <c r="K618">
        <f>I618*(J618/100)*AB617</f>
        <v>57.148813953488371</v>
      </c>
      <c r="L618">
        <v>65</v>
      </c>
      <c r="M618">
        <f>I618*(L618/100)*AB617</f>
        <v>106.133511627907</v>
      </c>
      <c r="O618" s="9">
        <v>4.58</v>
      </c>
      <c r="P618">
        <v>5.5</v>
      </c>
      <c r="Q618">
        <f>O618*(P618/100)*AB617</f>
        <v>8.9805279069767447</v>
      </c>
      <c r="R618">
        <v>5.5</v>
      </c>
      <c r="S618">
        <f>O618*(R618/100)*AB617</f>
        <v>8.9805279069767447</v>
      </c>
      <c r="U618" s="9">
        <v>4.58</v>
      </c>
      <c r="W618">
        <f>U618*(V618/100)*AB617</f>
        <v>0</v>
      </c>
      <c r="X618">
        <v>35</v>
      </c>
      <c r="Y618">
        <f>U618*(X618/100)*AB617</f>
        <v>57.148813953488371</v>
      </c>
      <c r="AC618" s="17"/>
    </row>
    <row r="619" spans="1:32" ht="43.5" x14ac:dyDescent="0.35">
      <c r="A619" s="17"/>
      <c r="C619" t="s">
        <v>14</v>
      </c>
      <c r="D619" s="1"/>
      <c r="E619">
        <f>SUM(E611:E618)</f>
        <v>648.65151627906971</v>
      </c>
      <c r="G619">
        <f>SUM(G611:G618)</f>
        <v>1111.1059220930233</v>
      </c>
      <c r="I619" t="s">
        <v>14</v>
      </c>
      <c r="J619" s="1"/>
      <c r="K619">
        <f>SUM(K611:K618)</f>
        <v>174.17375581395351</v>
      </c>
      <c r="M619">
        <f>SUM(M611:M618)</f>
        <v>340.16556976744192</v>
      </c>
      <c r="O619" t="s">
        <v>14</v>
      </c>
      <c r="P619" s="1"/>
      <c r="Q619">
        <f>SUM(Q611:Q618)</f>
        <v>570.64677209302317</v>
      </c>
      <c r="S619">
        <f>SUM(S611:S618)</f>
        <v>1111.1059220930233</v>
      </c>
      <c r="U619" t="s">
        <v>14</v>
      </c>
      <c r="V619" s="1"/>
      <c r="W619">
        <f>SUM(W611:W618)</f>
        <v>0</v>
      </c>
      <c r="Y619">
        <f>SUM(Y611:Y618)</f>
        <v>304.43062674418604</v>
      </c>
      <c r="AA619" s="10" t="s">
        <v>22</v>
      </c>
      <c r="AB619">
        <f xml:space="preserve"> (AB615/(AB616-AB613))*100</f>
        <v>88.090365927223829</v>
      </c>
      <c r="AC619" s="17"/>
    </row>
    <row r="620" spans="1:32" x14ac:dyDescent="0.35">
      <c r="A620" s="17"/>
      <c r="AA620" t="s">
        <v>21</v>
      </c>
      <c r="AB620">
        <f xml:space="preserve"> (AB615/AB616)*100</f>
        <v>48.054011627906988</v>
      </c>
      <c r="AC620" s="17"/>
    </row>
    <row r="621" spans="1:32" x14ac:dyDescent="0.35">
      <c r="A621" s="17"/>
      <c r="C621" t="s">
        <v>0</v>
      </c>
      <c r="D621" s="1"/>
      <c r="I621" t="s">
        <v>1</v>
      </c>
      <c r="O621" t="s">
        <v>2</v>
      </c>
      <c r="U621" t="s">
        <v>3</v>
      </c>
      <c r="AC621" s="17"/>
    </row>
    <row r="622" spans="1:32" x14ac:dyDescent="0.35">
      <c r="A622" s="17" t="s">
        <v>4</v>
      </c>
      <c r="B622" t="s">
        <v>5</v>
      </c>
      <c r="C622" t="s">
        <v>6</v>
      </c>
      <c r="D622" t="s">
        <v>7</v>
      </c>
      <c r="E622" t="s">
        <v>8</v>
      </c>
      <c r="F622" t="s">
        <v>9</v>
      </c>
      <c r="G622" t="s">
        <v>10</v>
      </c>
      <c r="I622" t="s">
        <v>6</v>
      </c>
      <c r="J622" t="s">
        <v>7</v>
      </c>
      <c r="K622" t="s">
        <v>8</v>
      </c>
      <c r="L622" t="s">
        <v>9</v>
      </c>
      <c r="M622" t="s">
        <v>10</v>
      </c>
      <c r="O622" t="s">
        <v>6</v>
      </c>
      <c r="P622" t="s">
        <v>7</v>
      </c>
      <c r="Q622" t="s">
        <v>8</v>
      </c>
      <c r="R622" t="s">
        <v>9</v>
      </c>
      <c r="S622" t="s">
        <v>10</v>
      </c>
      <c r="U622" t="s">
        <v>6</v>
      </c>
      <c r="V622" t="s">
        <v>7</v>
      </c>
      <c r="W622" t="s">
        <v>8</v>
      </c>
      <c r="X622" t="s">
        <v>9</v>
      </c>
      <c r="Y622" t="s">
        <v>10</v>
      </c>
      <c r="AC622" s="17" t="s">
        <v>4</v>
      </c>
      <c r="AD622" t="s">
        <v>5</v>
      </c>
    </row>
    <row r="623" spans="1:32" x14ac:dyDescent="0.35">
      <c r="A623" s="17" t="s">
        <v>68</v>
      </c>
      <c r="B623" t="s">
        <v>74</v>
      </c>
      <c r="C623" s="2">
        <v>65.63</v>
      </c>
      <c r="E623">
        <f>C623*(D623/100)*AB629</f>
        <v>0</v>
      </c>
      <c r="G623">
        <f>C623*(F623/100)*AB629</f>
        <v>0</v>
      </c>
      <c r="I623" s="2">
        <v>65.63</v>
      </c>
      <c r="K623">
        <f>I623*(J623/100)*AB629</f>
        <v>0</v>
      </c>
      <c r="M623">
        <f>I623*(L623/100)*AB629</f>
        <v>0</v>
      </c>
      <c r="O623" s="2">
        <v>65.63</v>
      </c>
      <c r="Q623">
        <f>O623*(P623/100)*AB629</f>
        <v>0</v>
      </c>
      <c r="S623">
        <f>O623*(R623/100)*AB629</f>
        <v>0</v>
      </c>
      <c r="U623" s="2">
        <v>65.63</v>
      </c>
      <c r="W623">
        <f>U623*(V623/100)*AB629</f>
        <v>0</v>
      </c>
      <c r="Y623">
        <f>U623*(X623/100)*AB629</f>
        <v>0</v>
      </c>
      <c r="AC623" s="17" t="s">
        <v>68</v>
      </c>
      <c r="AD623" t="s">
        <v>74</v>
      </c>
    </row>
    <row r="624" spans="1:32" x14ac:dyDescent="0.35">
      <c r="A624" s="17"/>
      <c r="C624" s="3">
        <v>56.88</v>
      </c>
      <c r="E624">
        <f>C624*(D624/100)*AB629</f>
        <v>0</v>
      </c>
      <c r="G624">
        <f>C624*(F624/100)*AB629</f>
        <v>0</v>
      </c>
      <c r="I624" s="3">
        <v>56.88</v>
      </c>
      <c r="K624">
        <f>I624*(J624/100)*AB629</f>
        <v>0</v>
      </c>
      <c r="M624">
        <f>I624*(L624/100)*AB629</f>
        <v>0</v>
      </c>
      <c r="O624" s="3">
        <v>56.88</v>
      </c>
      <c r="Q624">
        <f>O624*(P624/100)*AB629</f>
        <v>0</v>
      </c>
      <c r="S624">
        <f>O624*(R624/100)*AB629</f>
        <v>0</v>
      </c>
      <c r="U624" s="3">
        <v>56.88</v>
      </c>
      <c r="W624">
        <f>U624*(V624/100)*AB629</f>
        <v>0</v>
      </c>
      <c r="Y624">
        <f>U624*(X624/100)*AB629</f>
        <v>0</v>
      </c>
      <c r="AC624" s="17"/>
      <c r="AF624" t="s">
        <v>113</v>
      </c>
    </row>
    <row r="625" spans="1:33" x14ac:dyDescent="0.35">
      <c r="A625" s="17"/>
      <c r="C625" s="4">
        <v>48.13</v>
      </c>
      <c r="E625">
        <f>C625*(D625/100)*AB629</f>
        <v>0</v>
      </c>
      <c r="G625">
        <f>C625*(F625/100)*AB629</f>
        <v>0</v>
      </c>
      <c r="I625" s="4">
        <v>48.13</v>
      </c>
      <c r="K625">
        <f>I625*(J625/100)*AB629</f>
        <v>0</v>
      </c>
      <c r="M625">
        <f>I625*(L625/100)*AB629</f>
        <v>0</v>
      </c>
      <c r="O625" s="4">
        <v>48.13</v>
      </c>
      <c r="Q625">
        <f>O625*(P625/100)*AB629</f>
        <v>0</v>
      </c>
      <c r="S625">
        <f>O625*(R625/100)*AB629</f>
        <v>0</v>
      </c>
      <c r="U625" s="4">
        <v>48.13</v>
      </c>
      <c r="W625">
        <f>U625*(V625/100)*AB629</f>
        <v>0</v>
      </c>
      <c r="X625">
        <v>25</v>
      </c>
      <c r="Y625">
        <f>U625*(X625/100)*AB629</f>
        <v>269.75186046511629</v>
      </c>
      <c r="AA625" t="s">
        <v>15</v>
      </c>
      <c r="AB625">
        <f xml:space="preserve"> (E631+K631+Q631+W631)</f>
        <v>534.1098046511629</v>
      </c>
      <c r="AC625" s="17"/>
      <c r="AF625" t="s">
        <v>106</v>
      </c>
      <c r="AG625">
        <f>AB588+AB600+AB613+AB625</f>
        <v>6144.4845773255802</v>
      </c>
    </row>
    <row r="626" spans="1:33" x14ac:dyDescent="0.35">
      <c r="A626" s="17"/>
      <c r="C626" s="5">
        <v>39.380000000000003</v>
      </c>
      <c r="E626">
        <f>C626*(D626/100)*AB629</f>
        <v>0</v>
      </c>
      <c r="G626">
        <f>C626*(F626/100)*AB629</f>
        <v>0</v>
      </c>
      <c r="I626" s="5">
        <v>39.380000000000003</v>
      </c>
      <c r="K626">
        <f>I626*(J626/100)*AB629</f>
        <v>0</v>
      </c>
      <c r="M626">
        <f>I626*(L626/100)*AB629</f>
        <v>0</v>
      </c>
      <c r="O626" s="5">
        <v>39.380000000000003</v>
      </c>
      <c r="Q626">
        <f>O626*(P626/100)*AB629</f>
        <v>0</v>
      </c>
      <c r="S626">
        <f>O626*(R626/100)*AB629</f>
        <v>0</v>
      </c>
      <c r="U626" s="5">
        <v>39.380000000000003</v>
      </c>
      <c r="W626">
        <f>U626*(V626/100)*AB629</f>
        <v>0</v>
      </c>
      <c r="X626">
        <v>5.5</v>
      </c>
      <c r="Y626">
        <f>U626*(X626/100)*AB629</f>
        <v>48.556455813953491</v>
      </c>
      <c r="AA626" t="s">
        <v>16</v>
      </c>
      <c r="AB626">
        <f>G631+M631+S631+Y631</f>
        <v>1665.5644511627909</v>
      </c>
      <c r="AC626" s="17"/>
      <c r="AF626" t="s">
        <v>107</v>
      </c>
      <c r="AG626">
        <f>AB589+AB601+AB614+AB626</f>
        <v>12150.589853488373</v>
      </c>
    </row>
    <row r="627" spans="1:33" x14ac:dyDescent="0.35">
      <c r="A627" s="17"/>
      <c r="C627" s="6">
        <v>30.63</v>
      </c>
      <c r="E627">
        <f>C627*(D627/100)*AB629</f>
        <v>0</v>
      </c>
      <c r="F627">
        <v>15</v>
      </c>
      <c r="G627">
        <f>C627*(F627/100)*AB629</f>
        <v>103.00227906976744</v>
      </c>
      <c r="I627" s="6">
        <v>30.63</v>
      </c>
      <c r="K627">
        <f>I627*(J627/100)*AB629</f>
        <v>0</v>
      </c>
      <c r="M627">
        <f>I627*(L627/100)*AB629</f>
        <v>0</v>
      </c>
      <c r="O627" s="6">
        <v>30.63</v>
      </c>
      <c r="Q627">
        <f>O627*(P627/100)*AB629</f>
        <v>0</v>
      </c>
      <c r="R627">
        <v>15</v>
      </c>
      <c r="S627">
        <f>O627*(R627/100)*AB629</f>
        <v>103.00227906976744</v>
      </c>
      <c r="U627" s="6">
        <v>30.63</v>
      </c>
      <c r="W627">
        <f>U627*(V627/100)*AB629</f>
        <v>0</v>
      </c>
      <c r="X627">
        <v>25</v>
      </c>
      <c r="Y627">
        <f>U627*(X627/100)*AB629</f>
        <v>171.67046511627908</v>
      </c>
      <c r="AA627" t="s">
        <v>17</v>
      </c>
      <c r="AB627">
        <f xml:space="preserve"> AB626-AB625</f>
        <v>1131.454646511628</v>
      </c>
      <c r="AC627" s="17"/>
      <c r="AF627" t="s">
        <v>17</v>
      </c>
      <c r="AG627">
        <f xml:space="preserve"> AG626-AG625</f>
        <v>6006.1052761627925</v>
      </c>
    </row>
    <row r="628" spans="1:33" x14ac:dyDescent="0.35">
      <c r="A628" s="17"/>
      <c r="C628" s="7">
        <v>21.88</v>
      </c>
      <c r="E628">
        <f>C628*(D628/100)*AB629</f>
        <v>0</v>
      </c>
      <c r="F628">
        <v>25</v>
      </c>
      <c r="G628">
        <f>C628*(F628/100)*AB629</f>
        <v>122.62976744186047</v>
      </c>
      <c r="I628" s="7">
        <v>21.88</v>
      </c>
      <c r="K628">
        <f>I628*(J628/100)*AB629</f>
        <v>0</v>
      </c>
      <c r="L628">
        <v>5.5</v>
      </c>
      <c r="M628">
        <f>I628*(L628/100)*AB629</f>
        <v>26.978548837209303</v>
      </c>
      <c r="O628" s="7">
        <v>21.88</v>
      </c>
      <c r="Q628">
        <f>O628*(P628/100)*AB629</f>
        <v>0</v>
      </c>
      <c r="R628">
        <v>25</v>
      </c>
      <c r="S628">
        <f>O628*(R628/100)*AB629</f>
        <v>122.62976744186047</v>
      </c>
      <c r="U628" s="7">
        <v>21.88</v>
      </c>
      <c r="W628">
        <f>U628*(V628/100)*AB629</f>
        <v>0</v>
      </c>
      <c r="X628">
        <v>35</v>
      </c>
      <c r="Y628">
        <f>U628*(X628/100)*AB629</f>
        <v>171.68167441860464</v>
      </c>
      <c r="AA628" t="s">
        <v>18</v>
      </c>
      <c r="AB628">
        <v>1928</v>
      </c>
      <c r="AC628" s="17"/>
      <c r="AF628" t="s">
        <v>108</v>
      </c>
      <c r="AG628">
        <f>AB591+AB603+AB616+AB628</f>
        <v>14163</v>
      </c>
    </row>
    <row r="629" spans="1:33" x14ac:dyDescent="0.35">
      <c r="A629" s="17"/>
      <c r="C629" s="8">
        <v>13.13</v>
      </c>
      <c r="D629">
        <v>15</v>
      </c>
      <c r="E629">
        <f>C629*(D629/100)*AB629</f>
        <v>44.153441860465115</v>
      </c>
      <c r="F629">
        <v>35</v>
      </c>
      <c r="G629">
        <f>C629*(F629/100)*AB629</f>
        <v>103.02469767441862</v>
      </c>
      <c r="I629" s="8">
        <v>13.13</v>
      </c>
      <c r="J629">
        <v>85</v>
      </c>
      <c r="K629">
        <f>I629*(J629/100)*AB629</f>
        <v>250.20283720930234</v>
      </c>
      <c r="L629">
        <v>75</v>
      </c>
      <c r="M629">
        <f>I629*(L629/100)*AB629</f>
        <v>220.7672093023256</v>
      </c>
      <c r="O629" s="8">
        <v>13.13</v>
      </c>
      <c r="P629">
        <v>15</v>
      </c>
      <c r="Q629">
        <f>O629*(P629/100)*AB629</f>
        <v>44.153441860465115</v>
      </c>
      <c r="R629">
        <v>35</v>
      </c>
      <c r="S629">
        <f>O629*(R629/100)*AB629</f>
        <v>103.02469767441862</v>
      </c>
      <c r="U629" s="8">
        <v>13.13</v>
      </c>
      <c r="W629">
        <f>U629*(V629/100)*AB629</f>
        <v>0</v>
      </c>
      <c r="X629">
        <v>5.5</v>
      </c>
      <c r="Y629">
        <f>U629*(X629/100)*AB629</f>
        <v>16.189595348837212</v>
      </c>
      <c r="AA629" t="s">
        <v>13</v>
      </c>
      <c r="AB629">
        <f>AB628/86</f>
        <v>22.418604651162791</v>
      </c>
      <c r="AC629" s="17"/>
    </row>
    <row r="630" spans="1:33" x14ac:dyDescent="0.35">
      <c r="A630" s="17"/>
      <c r="C630" s="9">
        <v>4.58</v>
      </c>
      <c r="D630">
        <v>85</v>
      </c>
      <c r="E630">
        <f>C630*(D630/100)*AB629</f>
        <v>87.275627906976737</v>
      </c>
      <c r="F630">
        <v>25</v>
      </c>
      <c r="G630">
        <f>C630*(F630/100)*AB629</f>
        <v>25.669302325581398</v>
      </c>
      <c r="I630" s="9">
        <v>4.58</v>
      </c>
      <c r="J630">
        <v>15</v>
      </c>
      <c r="K630">
        <f>I630*(J630/100)*AB629</f>
        <v>15.401581395348837</v>
      </c>
      <c r="L630">
        <v>25</v>
      </c>
      <c r="M630">
        <f>I630*(L630/100)*AB629</f>
        <v>25.669302325581398</v>
      </c>
      <c r="O630" s="9">
        <v>4.58</v>
      </c>
      <c r="P630">
        <v>85</v>
      </c>
      <c r="Q630">
        <f>O630*(P630/100)*AB629</f>
        <v>87.275627906976737</v>
      </c>
      <c r="R630">
        <v>25</v>
      </c>
      <c r="S630">
        <f>O630*(R630/100)*AB629</f>
        <v>25.669302325581398</v>
      </c>
      <c r="U630" s="9">
        <v>4.58</v>
      </c>
      <c r="V630">
        <v>5.5</v>
      </c>
      <c r="W630">
        <f>U630*(V630/100)*AB629</f>
        <v>5.6472465116279071</v>
      </c>
      <c r="X630">
        <v>5.5</v>
      </c>
      <c r="Y630">
        <f>U630*(X630/100)*AB629</f>
        <v>5.6472465116279071</v>
      </c>
      <c r="AC630" s="17"/>
    </row>
    <row r="631" spans="1:33" ht="72.5" x14ac:dyDescent="0.35">
      <c r="A631" s="17"/>
      <c r="C631" t="s">
        <v>14</v>
      </c>
      <c r="D631" s="1"/>
      <c r="E631">
        <f>SUM(E623:E630)</f>
        <v>131.42906976744186</v>
      </c>
      <c r="G631">
        <f>SUM(G623:G630)</f>
        <v>354.32604651162791</v>
      </c>
      <c r="I631" t="s">
        <v>14</v>
      </c>
      <c r="J631" s="1"/>
      <c r="K631">
        <f>SUM(K623:K630)</f>
        <v>265.60441860465119</v>
      </c>
      <c r="M631">
        <f>SUM(M623:M630)</f>
        <v>273.41506046511631</v>
      </c>
      <c r="O631" t="s">
        <v>14</v>
      </c>
      <c r="P631" s="1"/>
      <c r="Q631">
        <f>SUM(Q623:Q630)</f>
        <v>131.42906976744186</v>
      </c>
      <c r="S631">
        <f>SUM(S623:S630)</f>
        <v>354.32604651162791</v>
      </c>
      <c r="U631" t="s">
        <v>14</v>
      </c>
      <c r="V631" s="1"/>
      <c r="W631">
        <f>SUM(W623:W630)</f>
        <v>5.6472465116279071</v>
      </c>
      <c r="Y631">
        <f>SUM(Y623:Y630)</f>
        <v>683.49729767441863</v>
      </c>
      <c r="AA631" s="10" t="s">
        <v>22</v>
      </c>
      <c r="AB631">
        <f xml:space="preserve"> (AB627/(AB628-AB625))*100</f>
        <v>81.172437419180525</v>
      </c>
      <c r="AC631" s="17"/>
      <c r="AF631" s="10" t="s">
        <v>22</v>
      </c>
      <c r="AG631">
        <f xml:space="preserve"> (AG627/(AG628-AG625))*100</f>
        <v>74.902958460103235</v>
      </c>
    </row>
    <row r="632" spans="1:33" x14ac:dyDescent="0.35">
      <c r="A632" s="17"/>
      <c r="AA632" t="s">
        <v>21</v>
      </c>
      <c r="AB632">
        <f xml:space="preserve"> (AB627/AB628)*100</f>
        <v>58.68540697674419</v>
      </c>
      <c r="AC632" s="17"/>
      <c r="AF632" t="s">
        <v>21</v>
      </c>
    </row>
    <row r="634" spans="1:33" x14ac:dyDescent="0.35">
      <c r="C634" t="s">
        <v>0</v>
      </c>
      <c r="D634" s="1"/>
      <c r="I634" t="s">
        <v>1</v>
      </c>
      <c r="O634" t="s">
        <v>2</v>
      </c>
      <c r="U634" t="s">
        <v>3</v>
      </c>
    </row>
    <row r="635" spans="1:33" x14ac:dyDescent="0.35">
      <c r="A635" s="18" t="s">
        <v>4</v>
      </c>
      <c r="B635" t="s">
        <v>5</v>
      </c>
      <c r="C635" t="s">
        <v>6</v>
      </c>
      <c r="D635" t="s">
        <v>7</v>
      </c>
      <c r="E635" t="s">
        <v>8</v>
      </c>
      <c r="F635" t="s">
        <v>9</v>
      </c>
      <c r="G635" t="s">
        <v>10</v>
      </c>
      <c r="I635" t="s">
        <v>6</v>
      </c>
      <c r="J635" t="s">
        <v>7</v>
      </c>
      <c r="K635" t="s">
        <v>8</v>
      </c>
      <c r="L635" t="s">
        <v>9</v>
      </c>
      <c r="M635" t="s">
        <v>10</v>
      </c>
      <c r="O635" t="s">
        <v>6</v>
      </c>
      <c r="P635" t="s">
        <v>7</v>
      </c>
      <c r="Q635" t="s">
        <v>8</v>
      </c>
      <c r="R635" t="s">
        <v>9</v>
      </c>
      <c r="S635" t="s">
        <v>10</v>
      </c>
      <c r="U635" t="s">
        <v>6</v>
      </c>
      <c r="V635" t="s">
        <v>7</v>
      </c>
      <c r="W635" t="s">
        <v>8</v>
      </c>
      <c r="X635" t="s">
        <v>9</v>
      </c>
      <c r="Y635" t="s">
        <v>10</v>
      </c>
      <c r="AC635" s="18" t="s">
        <v>4</v>
      </c>
      <c r="AD635" t="s">
        <v>5</v>
      </c>
    </row>
    <row r="636" spans="1:33" x14ac:dyDescent="0.35">
      <c r="A636" s="18" t="s">
        <v>75</v>
      </c>
      <c r="B636" t="s">
        <v>76</v>
      </c>
      <c r="C636" s="2">
        <v>65.63</v>
      </c>
      <c r="E636">
        <f>C636*(D636/100)*AB642</f>
        <v>0</v>
      </c>
      <c r="G636">
        <f>C636*(F636/100)*AB642</f>
        <v>0</v>
      </c>
      <c r="I636" s="2">
        <v>65.63</v>
      </c>
      <c r="K636">
        <f>I636*(J636/100)*AB642</f>
        <v>0</v>
      </c>
      <c r="M636">
        <f>I636*(L636/100)*AB642</f>
        <v>0</v>
      </c>
      <c r="O636" s="2">
        <v>65.63</v>
      </c>
      <c r="Q636">
        <f>O636*(P636/100)*AB642</f>
        <v>0</v>
      </c>
      <c r="S636">
        <f>O636*(R636/100)*AB642</f>
        <v>0</v>
      </c>
      <c r="U636" s="2">
        <v>65.63</v>
      </c>
      <c r="W636">
        <f>U636*(V636/100)*AB642</f>
        <v>0</v>
      </c>
      <c r="Y636">
        <f>U636*(X636/100)*AB642</f>
        <v>0</v>
      </c>
      <c r="AC636" s="18" t="s">
        <v>75</v>
      </c>
      <c r="AD636" t="s">
        <v>76</v>
      </c>
    </row>
    <row r="637" spans="1:33" x14ac:dyDescent="0.35">
      <c r="A637" s="18"/>
      <c r="C637" s="3">
        <v>56.88</v>
      </c>
      <c r="E637">
        <f>C637*(D637/100)*AB642</f>
        <v>0</v>
      </c>
      <c r="G637">
        <f>C637*(F637/100)*AB642</f>
        <v>0</v>
      </c>
      <c r="I637" s="3">
        <v>56.88</v>
      </c>
      <c r="K637">
        <f>I637*(J637/100)*AB642</f>
        <v>0</v>
      </c>
      <c r="M637">
        <f>I637*(L637/100)*AB642</f>
        <v>0</v>
      </c>
      <c r="O637" s="3">
        <v>56.88</v>
      </c>
      <c r="Q637">
        <f>O637*(P637/100)*AB642</f>
        <v>0</v>
      </c>
      <c r="S637">
        <f>O637*(R637/100)*AB642</f>
        <v>0</v>
      </c>
      <c r="U637" s="3">
        <v>56.88</v>
      </c>
      <c r="W637">
        <f>U637*(V637/100)*AB642</f>
        <v>0</v>
      </c>
      <c r="Y637">
        <f>U637*(X637/100)*AB642</f>
        <v>0</v>
      </c>
      <c r="AC637" s="18"/>
    </row>
    <row r="638" spans="1:33" x14ac:dyDescent="0.35">
      <c r="A638" s="18"/>
      <c r="C638" s="4">
        <v>48.13</v>
      </c>
      <c r="E638">
        <f>C638*(D638/100)*AB642</f>
        <v>0</v>
      </c>
      <c r="F638">
        <v>5.5</v>
      </c>
      <c r="G638">
        <f>C638*(F638/100)*AB642</f>
        <v>474.27078139534888</v>
      </c>
      <c r="I638" s="4">
        <v>48.13</v>
      </c>
      <c r="K638">
        <f>I638*(J638/100)*AB642</f>
        <v>0</v>
      </c>
      <c r="M638">
        <f>I638*(L638/100)*AB642</f>
        <v>0</v>
      </c>
      <c r="O638" s="4">
        <v>48.13</v>
      </c>
      <c r="Q638">
        <f>O638*(P638/100)*AB642</f>
        <v>0</v>
      </c>
      <c r="R638">
        <v>5.5</v>
      </c>
      <c r="S638">
        <f>O638*(R638/100)*AB642</f>
        <v>474.27078139534888</v>
      </c>
      <c r="U638" s="4">
        <v>48.13</v>
      </c>
      <c r="W638">
        <f>U638*(V638/100)*AB642</f>
        <v>0</v>
      </c>
      <c r="X638">
        <v>5.5</v>
      </c>
      <c r="Y638">
        <f>U638*(X638/100)*AB642</f>
        <v>474.27078139534888</v>
      </c>
      <c r="AA638" t="s">
        <v>15</v>
      </c>
      <c r="AB638">
        <f xml:space="preserve"> (E644+K644+Q644+W644)</f>
        <v>6242.2734976744186</v>
      </c>
      <c r="AC638" s="18"/>
    </row>
    <row r="639" spans="1:33" x14ac:dyDescent="0.35">
      <c r="A639" s="18"/>
      <c r="C639" s="5">
        <v>39.380000000000003</v>
      </c>
      <c r="E639">
        <f>C639*(D639/100)*AB642</f>
        <v>0</v>
      </c>
      <c r="F639">
        <v>15</v>
      </c>
      <c r="G639">
        <f>C639*(F639/100)*AB642</f>
        <v>1058.3146046511627</v>
      </c>
      <c r="I639" s="5">
        <v>39.380000000000003</v>
      </c>
      <c r="J639">
        <v>5.5</v>
      </c>
      <c r="K639">
        <f>I639*(J639/100)*AB642</f>
        <v>388.04868837209301</v>
      </c>
      <c r="M639">
        <f>I639*(L639/100)*AB642</f>
        <v>0</v>
      </c>
      <c r="O639" s="5">
        <v>39.380000000000003</v>
      </c>
      <c r="Q639">
        <f>O639*(P639/100)*AB642</f>
        <v>0</v>
      </c>
      <c r="R639">
        <v>15</v>
      </c>
      <c r="S639">
        <f>O639*(R639/100)*AB642</f>
        <v>1058.3146046511627</v>
      </c>
      <c r="U639" s="5">
        <v>39.380000000000003</v>
      </c>
      <c r="W639">
        <f>U639*(V639/100)*AB642</f>
        <v>0</v>
      </c>
      <c r="X639">
        <v>5.5</v>
      </c>
      <c r="Y639">
        <f>U639*(X639/100)*AB642</f>
        <v>388.04868837209301</v>
      </c>
      <c r="AA639" t="s">
        <v>16</v>
      </c>
      <c r="AB639">
        <f>G644+M644+S644+Y644</f>
        <v>12347.792037209303</v>
      </c>
      <c r="AC639" s="18"/>
      <c r="AG639">
        <v>6200</v>
      </c>
    </row>
    <row r="640" spans="1:33" x14ac:dyDescent="0.35">
      <c r="A640" s="18"/>
      <c r="C640" s="6">
        <v>30.63</v>
      </c>
      <c r="E640">
        <f>C640*(D640/100)*AB642</f>
        <v>0</v>
      </c>
      <c r="F640">
        <v>5.5</v>
      </c>
      <c r="G640">
        <f>C640*(F640/100)*AB642</f>
        <v>301.8265953488372</v>
      </c>
      <c r="I640" s="6">
        <v>30.63</v>
      </c>
      <c r="J640">
        <v>5.5</v>
      </c>
      <c r="K640">
        <f>I640*(J640/100)*AB642</f>
        <v>301.8265953488372</v>
      </c>
      <c r="L640">
        <v>25</v>
      </c>
      <c r="M640">
        <f>I640*(L640/100)*AB642</f>
        <v>1371.9390697674417</v>
      </c>
      <c r="O640" s="6">
        <v>30.63</v>
      </c>
      <c r="Q640">
        <f>O640*(P640/100)*AB642</f>
        <v>0</v>
      </c>
      <c r="R640">
        <v>15</v>
      </c>
      <c r="S640">
        <f>O640*(R640/100)*AB642</f>
        <v>823.16344186046513</v>
      </c>
      <c r="U640" s="6">
        <v>30.63</v>
      </c>
      <c r="W640">
        <f>U640*(V640/100)*AB642</f>
        <v>0</v>
      </c>
      <c r="X640">
        <v>5.5</v>
      </c>
      <c r="Y640">
        <f>U640*(X640/100)*AB642</f>
        <v>301.8265953488372</v>
      </c>
      <c r="AA640" t="s">
        <v>17</v>
      </c>
      <c r="AB640">
        <f xml:space="preserve"> AB639-AB638</f>
        <v>6105.5185395348844</v>
      </c>
      <c r="AC640" s="18"/>
      <c r="AG640">
        <v>10793</v>
      </c>
    </row>
    <row r="641" spans="1:32" x14ac:dyDescent="0.35">
      <c r="A641" s="18"/>
      <c r="C641" s="7">
        <v>21.88</v>
      </c>
      <c r="D641">
        <v>25</v>
      </c>
      <c r="E641">
        <f>C641*(D641/100)*AB642</f>
        <v>980.02046511627896</v>
      </c>
      <c r="F641">
        <v>15</v>
      </c>
      <c r="G641">
        <f>C641*(F641/100)*AB642</f>
        <v>588.01227906976737</v>
      </c>
      <c r="I641" s="7">
        <v>21.88</v>
      </c>
      <c r="J641">
        <v>5.5</v>
      </c>
      <c r="K641">
        <f>I641*(J641/100)*AB642</f>
        <v>215.60450232558139</v>
      </c>
      <c r="L641">
        <v>35</v>
      </c>
      <c r="M641">
        <f>I641*(L641/100)*AB642</f>
        <v>1372.0286511627905</v>
      </c>
      <c r="O641" s="7">
        <v>21.88</v>
      </c>
      <c r="P641">
        <v>25</v>
      </c>
      <c r="Q641">
        <f>O641*(P641/100)*AB642</f>
        <v>980.02046511627896</v>
      </c>
      <c r="R641">
        <v>15</v>
      </c>
      <c r="S641">
        <f>O641*(R641/100)*AB642</f>
        <v>588.01227906976737</v>
      </c>
      <c r="U641" s="7">
        <v>21.88</v>
      </c>
      <c r="W641">
        <f>U641*(V641/100)*AB642</f>
        <v>0</v>
      </c>
      <c r="X641">
        <v>5.5</v>
      </c>
      <c r="Y641">
        <f>U641*(X641/100)*AB642</f>
        <v>215.60450232558139</v>
      </c>
      <c r="AA641" t="s">
        <v>18</v>
      </c>
      <c r="AB641">
        <v>15408</v>
      </c>
      <c r="AC641" s="18"/>
    </row>
    <row r="642" spans="1:32" x14ac:dyDescent="0.35">
      <c r="A642" s="18"/>
      <c r="C642" s="8">
        <v>13.13</v>
      </c>
      <c r="D642">
        <v>35</v>
      </c>
      <c r="E642">
        <f>C642*(D642/100)*AB642</f>
        <v>823.34260465116279</v>
      </c>
      <c r="F642">
        <v>45</v>
      </c>
      <c r="G642">
        <f>C642*(F642/100)*AB642</f>
        <v>1058.5833488372093</v>
      </c>
      <c r="I642" s="8">
        <v>13.13</v>
      </c>
      <c r="J642">
        <v>35</v>
      </c>
      <c r="K642">
        <f>I642*(J642/100)*AB642</f>
        <v>823.34260465116279</v>
      </c>
      <c r="L642">
        <v>15</v>
      </c>
      <c r="M642">
        <f>I642*(L642/100)*AB642</f>
        <v>352.86111627906973</v>
      </c>
      <c r="O642" s="8">
        <v>13.13</v>
      </c>
      <c r="P642">
        <v>35</v>
      </c>
      <c r="Q642">
        <f>O642*(P642/100)*AB642</f>
        <v>823.34260465116279</v>
      </c>
      <c r="R642">
        <v>45</v>
      </c>
      <c r="S642">
        <f>O642*(R642/100)*AB642</f>
        <v>1058.5833488372093</v>
      </c>
      <c r="U642" s="8">
        <v>13.13</v>
      </c>
      <c r="W642">
        <f>U642*(V642/100)*AB642</f>
        <v>0</v>
      </c>
      <c r="X642">
        <v>5.5</v>
      </c>
      <c r="Y642">
        <f>U642*(X642/100)*AB642</f>
        <v>129.38240930232558</v>
      </c>
      <c r="AA642" t="s">
        <v>13</v>
      </c>
      <c r="AB642">
        <f>AB641/86</f>
        <v>179.16279069767441</v>
      </c>
      <c r="AC642" s="18"/>
    </row>
    <row r="643" spans="1:32" x14ac:dyDescent="0.35">
      <c r="A643" s="18"/>
      <c r="C643" s="9">
        <v>4.58</v>
      </c>
      <c r="D643">
        <v>45</v>
      </c>
      <c r="E643">
        <f>C643*(D643/100)*AB642</f>
        <v>369.25451162790694</v>
      </c>
      <c r="F643">
        <v>5.5</v>
      </c>
      <c r="G643">
        <f>C643*(F643/100)*AB642</f>
        <v>45.131106976744185</v>
      </c>
      <c r="I643" s="9">
        <v>4.58</v>
      </c>
      <c r="J643">
        <v>15</v>
      </c>
      <c r="K643">
        <f>I643*(J643/100)*AB642</f>
        <v>123.08483720930231</v>
      </c>
      <c r="L643">
        <v>15</v>
      </c>
      <c r="M643">
        <f>I643*(L643/100)*AB642</f>
        <v>123.08483720930231</v>
      </c>
      <c r="O643" s="9">
        <v>4.58</v>
      </c>
      <c r="P643">
        <v>45</v>
      </c>
      <c r="Q643">
        <f>O643*(P643/100)*AB642</f>
        <v>369.25451162790694</v>
      </c>
      <c r="R643">
        <v>5.5</v>
      </c>
      <c r="S643">
        <f>O643*(R643/100)*AB642</f>
        <v>45.131106976744185</v>
      </c>
      <c r="U643" s="9">
        <v>4.58</v>
      </c>
      <c r="V643">
        <v>5.5</v>
      </c>
      <c r="W643">
        <f>U643*(V643/100)*AB642</f>
        <v>45.131106976744185</v>
      </c>
      <c r="X643">
        <v>5.5</v>
      </c>
      <c r="Y643">
        <f>U643*(X643/100)*AB642</f>
        <v>45.131106976744185</v>
      </c>
      <c r="AC643" s="18"/>
    </row>
    <row r="644" spans="1:32" ht="43.5" x14ac:dyDescent="0.35">
      <c r="A644" s="18"/>
      <c r="C644" t="s">
        <v>14</v>
      </c>
      <c r="D644" s="1"/>
      <c r="E644">
        <f>SUM(E636:E643)</f>
        <v>2172.6175813953487</v>
      </c>
      <c r="G644">
        <f>SUM(G636:G643)</f>
        <v>3526.1387162790697</v>
      </c>
      <c r="I644" t="s">
        <v>14</v>
      </c>
      <c r="J644" s="1"/>
      <c r="K644">
        <f>SUM(K636:K643)</f>
        <v>1851.9072279069767</v>
      </c>
      <c r="M644">
        <f>SUM(M636:M643)</f>
        <v>3219.9136744186044</v>
      </c>
      <c r="O644" t="s">
        <v>14</v>
      </c>
      <c r="P644" s="1"/>
      <c r="Q644">
        <f>SUM(Q636:Q643)</f>
        <v>2172.6175813953487</v>
      </c>
      <c r="S644">
        <f>SUM(S636:S643)</f>
        <v>4047.4755627906979</v>
      </c>
      <c r="U644" t="s">
        <v>14</v>
      </c>
      <c r="V644" s="1"/>
      <c r="W644">
        <f>SUM(W636:W643)</f>
        <v>45.131106976744185</v>
      </c>
      <c r="Y644">
        <f>SUM(Y636:Y643)</f>
        <v>1554.2640837209301</v>
      </c>
      <c r="AA644" s="10" t="s">
        <v>22</v>
      </c>
      <c r="AB644">
        <f xml:space="preserve"> (AB640/(AB641-AB638))*100</f>
        <v>66.612488797104703</v>
      </c>
      <c r="AC644" s="18"/>
      <c r="AF644" t="s">
        <v>109</v>
      </c>
    </row>
    <row r="645" spans="1:32" x14ac:dyDescent="0.35">
      <c r="A645" s="18"/>
      <c r="AA645" t="s">
        <v>21</v>
      </c>
      <c r="AB645">
        <f xml:space="preserve"> (AB640/AB641)*100</f>
        <v>39.625639534883724</v>
      </c>
      <c r="AC645" s="18"/>
    </row>
    <row r="646" spans="1:32" x14ac:dyDescent="0.35">
      <c r="C646" t="s">
        <v>0</v>
      </c>
      <c r="D646" s="1"/>
      <c r="I646" t="s">
        <v>1</v>
      </c>
      <c r="O646" t="s">
        <v>2</v>
      </c>
      <c r="U646" t="s">
        <v>3</v>
      </c>
    </row>
    <row r="647" spans="1:32" x14ac:dyDescent="0.35">
      <c r="A647" s="19" t="s">
        <v>4</v>
      </c>
      <c r="B647" t="s">
        <v>5</v>
      </c>
      <c r="C647" t="s">
        <v>6</v>
      </c>
      <c r="D647" t="s">
        <v>7</v>
      </c>
      <c r="E647" t="s">
        <v>8</v>
      </c>
      <c r="F647" t="s">
        <v>9</v>
      </c>
      <c r="G647" t="s">
        <v>10</v>
      </c>
      <c r="I647" t="s">
        <v>6</v>
      </c>
      <c r="J647" t="s">
        <v>7</v>
      </c>
      <c r="K647" t="s">
        <v>8</v>
      </c>
      <c r="L647" t="s">
        <v>9</v>
      </c>
      <c r="M647" t="s">
        <v>10</v>
      </c>
      <c r="O647" t="s">
        <v>6</v>
      </c>
      <c r="P647" t="s">
        <v>7</v>
      </c>
      <c r="Q647" t="s">
        <v>8</v>
      </c>
      <c r="R647" t="s">
        <v>9</v>
      </c>
      <c r="S647" t="s">
        <v>10</v>
      </c>
      <c r="U647" t="s">
        <v>6</v>
      </c>
      <c r="V647" t="s">
        <v>7</v>
      </c>
      <c r="W647" t="s">
        <v>8</v>
      </c>
      <c r="X647" t="s">
        <v>9</v>
      </c>
      <c r="Y647" t="s">
        <v>10</v>
      </c>
      <c r="AC647" s="19" t="s">
        <v>4</v>
      </c>
      <c r="AD647" t="s">
        <v>5</v>
      </c>
    </row>
    <row r="648" spans="1:32" x14ac:dyDescent="0.35">
      <c r="A648" s="19" t="s">
        <v>77</v>
      </c>
      <c r="B648" t="s">
        <v>78</v>
      </c>
      <c r="C648" s="2">
        <v>65.63</v>
      </c>
      <c r="E648">
        <f>C648*(D648/100)*AB654</f>
        <v>0</v>
      </c>
      <c r="G648">
        <f>C648*(F648/100)*AB654</f>
        <v>0</v>
      </c>
      <c r="I648" s="2">
        <v>65.63</v>
      </c>
      <c r="K648">
        <f>I648*(J648/100)*AB654</f>
        <v>0</v>
      </c>
      <c r="M648">
        <f>I648*(L648/100)*AB654</f>
        <v>0</v>
      </c>
      <c r="O648" s="2">
        <v>65.63</v>
      </c>
      <c r="Q648">
        <f>O648*(P648/100)*AB654</f>
        <v>0</v>
      </c>
      <c r="S648">
        <f>O648*(R648/100)*AB654</f>
        <v>0</v>
      </c>
      <c r="U648" s="2">
        <v>65.63</v>
      </c>
      <c r="W648">
        <f>U648*(V648/100)*AB654</f>
        <v>0</v>
      </c>
      <c r="Y648">
        <f>U648*(X648/100)*AB654</f>
        <v>0</v>
      </c>
      <c r="AC648" s="19" t="s">
        <v>77</v>
      </c>
      <c r="AD648" t="s">
        <v>78</v>
      </c>
    </row>
    <row r="649" spans="1:32" x14ac:dyDescent="0.35">
      <c r="A649" s="19"/>
      <c r="C649" s="3">
        <v>56.88</v>
      </c>
      <c r="E649">
        <f>C649*(D649/100)*AB654</f>
        <v>0</v>
      </c>
      <c r="G649">
        <f>C649*(F649/100)*AB654</f>
        <v>0</v>
      </c>
      <c r="I649" s="3">
        <v>56.88</v>
      </c>
      <c r="K649">
        <f>I649*(J649/100)*AB654</f>
        <v>0</v>
      </c>
      <c r="M649">
        <f>I649*(L649/100)*AB654</f>
        <v>0</v>
      </c>
      <c r="O649" s="3">
        <v>56.88</v>
      </c>
      <c r="Q649">
        <f>O649*(P649/100)*AB654</f>
        <v>0</v>
      </c>
      <c r="S649">
        <f>O649*(R649/100)*AB654</f>
        <v>0</v>
      </c>
      <c r="U649" s="3">
        <v>56.88</v>
      </c>
      <c r="W649">
        <f>U649*(V649/100)*AB654</f>
        <v>0</v>
      </c>
      <c r="Y649">
        <f>U649*(X649/100)*AB654</f>
        <v>0</v>
      </c>
      <c r="AC649" s="19"/>
    </row>
    <row r="650" spans="1:32" x14ac:dyDescent="0.35">
      <c r="A650" s="19"/>
      <c r="C650" s="4">
        <v>48.13</v>
      </c>
      <c r="E650">
        <f>C650*(D650/100)*AB654</f>
        <v>0</v>
      </c>
      <c r="G650">
        <f>C650*(F650/100)*AB654</f>
        <v>0</v>
      </c>
      <c r="I650" s="4">
        <v>48.13</v>
      </c>
      <c r="K650">
        <f>I650*(J650/100)*AB654</f>
        <v>0</v>
      </c>
      <c r="M650">
        <f>I650*(L650/100)*AB654</f>
        <v>0</v>
      </c>
      <c r="O650" s="4">
        <v>48.13</v>
      </c>
      <c r="Q650">
        <f>O650*(P650/100)*AB654</f>
        <v>0</v>
      </c>
      <c r="S650">
        <f>O650*(R650/100)*AB654</f>
        <v>0</v>
      </c>
      <c r="U650" s="4">
        <v>48.13</v>
      </c>
      <c r="W650">
        <f>U650*(V650/100)*AB654</f>
        <v>0</v>
      </c>
      <c r="X650">
        <v>5.5</v>
      </c>
      <c r="Y650">
        <f>U650*(X650/100)*AB654</f>
        <v>109.79516337209303</v>
      </c>
      <c r="AA650" t="s">
        <v>15</v>
      </c>
      <c r="AB650">
        <f xml:space="preserve"> (E656+K656+Q656+W656)</f>
        <v>1366.8868430232558</v>
      </c>
      <c r="AC650" s="19"/>
    </row>
    <row r="651" spans="1:32" x14ac:dyDescent="0.35">
      <c r="A651" s="19"/>
      <c r="C651" s="5">
        <v>39.380000000000003</v>
      </c>
      <c r="E651">
        <f>C651*(D651/100)*AB654</f>
        <v>0</v>
      </c>
      <c r="F651">
        <v>15</v>
      </c>
      <c r="G651">
        <f>C651*(F651/100)*AB654</f>
        <v>245.00312790697674</v>
      </c>
      <c r="I651" s="5">
        <v>39.380000000000003</v>
      </c>
      <c r="K651">
        <f>I651*(J651/100)*AB654</f>
        <v>0</v>
      </c>
      <c r="M651">
        <f>I651*(L651/100)*AB654</f>
        <v>0</v>
      </c>
      <c r="O651" s="5">
        <v>39.380000000000003</v>
      </c>
      <c r="Q651">
        <f>O651*(P651/100)*AB654</f>
        <v>0</v>
      </c>
      <c r="R651">
        <v>15</v>
      </c>
      <c r="S651">
        <f>O651*(R651/100)*AB654</f>
        <v>245.00312790697674</v>
      </c>
      <c r="U651" s="5">
        <v>39.380000000000003</v>
      </c>
      <c r="W651">
        <f>U651*(V651/100)*AB654</f>
        <v>0</v>
      </c>
      <c r="X651">
        <v>5.5</v>
      </c>
      <c r="Y651">
        <f>U651*(X651/100)*AB654</f>
        <v>89.834480232558136</v>
      </c>
      <c r="AA651" t="s">
        <v>16</v>
      </c>
      <c r="AB651">
        <f>G656+M656+S656+Y656</f>
        <v>2597.4893999999995</v>
      </c>
      <c r="AC651" s="19"/>
    </row>
    <row r="652" spans="1:32" x14ac:dyDescent="0.35">
      <c r="A652" s="19"/>
      <c r="C652" s="6">
        <v>30.63</v>
      </c>
      <c r="E652">
        <f>C652*(D652/100)*AB654</f>
        <v>0</v>
      </c>
      <c r="F652">
        <v>25</v>
      </c>
      <c r="G652">
        <f>C652*(F652/100)*AB654</f>
        <v>317.60816860465115</v>
      </c>
      <c r="I652" s="6">
        <v>30.63</v>
      </c>
      <c r="K652">
        <f>I652*(J652/100)*AB654</f>
        <v>0</v>
      </c>
      <c r="L652">
        <v>5.5</v>
      </c>
      <c r="M652">
        <f>I652*(L652/100)*AB654</f>
        <v>69.873797093023256</v>
      </c>
      <c r="O652" s="6">
        <v>30.63</v>
      </c>
      <c r="Q652">
        <f>O652*(P652/100)*AB654</f>
        <v>0</v>
      </c>
      <c r="R652">
        <v>25</v>
      </c>
      <c r="S652">
        <f>O652*(R652/100)*AB654</f>
        <v>317.60816860465115</v>
      </c>
      <c r="U652" s="6">
        <v>30.63</v>
      </c>
      <c r="W652">
        <f>U652*(V652/100)*AB654</f>
        <v>0</v>
      </c>
      <c r="X652">
        <v>5.5</v>
      </c>
      <c r="Y652">
        <f>U652*(X652/100)*AB654</f>
        <v>69.873797093023256</v>
      </c>
      <c r="AA652" t="s">
        <v>17</v>
      </c>
      <c r="AB652">
        <f xml:space="preserve"> AB651-AB650</f>
        <v>1230.6025569767437</v>
      </c>
      <c r="AC652" s="19"/>
    </row>
    <row r="653" spans="1:32" x14ac:dyDescent="0.35">
      <c r="A653" s="19"/>
      <c r="C653" s="7">
        <v>21.88</v>
      </c>
      <c r="D653">
        <v>25</v>
      </c>
      <c r="E653">
        <f>C653*(D653/100)*AB654</f>
        <v>226.87779069767439</v>
      </c>
      <c r="F653">
        <v>5.5</v>
      </c>
      <c r="G653">
        <f>C653*(F653/100)*AB654</f>
        <v>49.91311395348837</v>
      </c>
      <c r="I653" s="7">
        <v>21.88</v>
      </c>
      <c r="K653">
        <f>I653*(J653/100)*AB654</f>
        <v>0</v>
      </c>
      <c r="L653">
        <v>25</v>
      </c>
      <c r="M653">
        <f>I653*(L653/100)*AB654</f>
        <v>226.87779069767439</v>
      </c>
      <c r="O653" s="7">
        <v>21.88</v>
      </c>
      <c r="P653">
        <v>25</v>
      </c>
      <c r="Q653">
        <f>O653*(P653/100)*AB654</f>
        <v>226.87779069767439</v>
      </c>
      <c r="R653">
        <v>5.5</v>
      </c>
      <c r="S653">
        <f>O653*(R653/100)*AB654</f>
        <v>49.91311395348837</v>
      </c>
      <c r="U653" s="7">
        <v>21.88</v>
      </c>
      <c r="W653">
        <f>U653*(V653/100)*AB654</f>
        <v>0</v>
      </c>
      <c r="X653">
        <v>5.5</v>
      </c>
      <c r="Y653">
        <f>U653*(X653/100)*AB654</f>
        <v>49.91311395348837</v>
      </c>
      <c r="AA653" t="s">
        <v>18</v>
      </c>
      <c r="AB653">
        <v>3567</v>
      </c>
      <c r="AC653" s="19"/>
    </row>
    <row r="654" spans="1:32" x14ac:dyDescent="0.35">
      <c r="A654" s="19"/>
      <c r="C654" s="8">
        <v>13.13</v>
      </c>
      <c r="D654">
        <v>45</v>
      </c>
      <c r="E654">
        <f>C654*(D654/100)*AB654</f>
        <v>245.06534302325582</v>
      </c>
      <c r="F654">
        <v>35</v>
      </c>
      <c r="G654">
        <f>C654*(F654/100)*AB654</f>
        <v>190.60637790697675</v>
      </c>
      <c r="I654" s="8">
        <v>13.13</v>
      </c>
      <c r="J654">
        <v>55</v>
      </c>
      <c r="K654">
        <f>I654*(J654/100)*AB654</f>
        <v>299.52430813953492</v>
      </c>
      <c r="L654">
        <v>25</v>
      </c>
      <c r="M654">
        <f>I654*(L654/100)*AB654</f>
        <v>136.14741279069767</v>
      </c>
      <c r="O654" s="8">
        <v>13.13</v>
      </c>
      <c r="P654">
        <v>45</v>
      </c>
      <c r="Q654">
        <f>O654*(P654/100)*AB654</f>
        <v>245.06534302325582</v>
      </c>
      <c r="R654">
        <v>35</v>
      </c>
      <c r="S654">
        <f>O654*(R654/100)*AB654</f>
        <v>190.60637790697675</v>
      </c>
      <c r="U654" s="8">
        <v>13.13</v>
      </c>
      <c r="W654">
        <f>U654*(V654/100)*AB654</f>
        <v>0</v>
      </c>
      <c r="X654">
        <v>5.5</v>
      </c>
      <c r="Y654">
        <f>U654*(X654/100)*AB654</f>
        <v>29.952430813953491</v>
      </c>
      <c r="AA654" t="s">
        <v>13</v>
      </c>
      <c r="AB654">
        <f>AB653/86</f>
        <v>41.47674418604651</v>
      </c>
      <c r="AC654" s="19"/>
    </row>
    <row r="655" spans="1:32" x14ac:dyDescent="0.35">
      <c r="A655" s="19"/>
      <c r="C655" s="9">
        <v>4.58</v>
      </c>
      <c r="D655">
        <v>25</v>
      </c>
      <c r="E655">
        <f>C655*(D655/100)*AB654</f>
        <v>47.490872093023256</v>
      </c>
      <c r="F655">
        <v>15</v>
      </c>
      <c r="G655">
        <f>C655*(F655/100)*AB654</f>
        <v>28.494523255813949</v>
      </c>
      <c r="I655" s="9">
        <v>4.58</v>
      </c>
      <c r="J655">
        <v>15</v>
      </c>
      <c r="K655">
        <f>I655*(J655/100)*AB654</f>
        <v>28.494523255813949</v>
      </c>
      <c r="L655">
        <v>45</v>
      </c>
      <c r="M655">
        <f>I655*(L655/100)*AB654</f>
        <v>85.48356976744185</v>
      </c>
      <c r="O655" s="9">
        <v>4.58</v>
      </c>
      <c r="P655">
        <v>25</v>
      </c>
      <c r="Q655">
        <f>O655*(P655/100)*AB654</f>
        <v>47.490872093023256</v>
      </c>
      <c r="R655">
        <v>15</v>
      </c>
      <c r="S655">
        <f>O655*(R655/100)*AB654</f>
        <v>28.494523255813949</v>
      </c>
      <c r="U655" s="9">
        <v>4.58</v>
      </c>
      <c r="W655">
        <f>U655*(V655/100)*AB654</f>
        <v>0</v>
      </c>
      <c r="X655">
        <v>35</v>
      </c>
      <c r="Y655">
        <f>U655*(X655/100)*AB654</f>
        <v>66.487220930232553</v>
      </c>
      <c r="AC655" s="19"/>
    </row>
    <row r="656" spans="1:32" ht="43.5" x14ac:dyDescent="0.35">
      <c r="A656" s="19"/>
      <c r="C656" t="s">
        <v>14</v>
      </c>
      <c r="D656" s="1"/>
      <c r="E656">
        <f>SUM(E648:E655)</f>
        <v>519.43400581395349</v>
      </c>
      <c r="G656">
        <f>SUM(G648:G655)</f>
        <v>831.62531162790697</v>
      </c>
      <c r="I656" t="s">
        <v>14</v>
      </c>
      <c r="J656" s="1"/>
      <c r="K656">
        <f>SUM(K648:K655)</f>
        <v>328.01883139534885</v>
      </c>
      <c r="M656">
        <f>SUM(M648:M655)</f>
        <v>518.38257034883713</v>
      </c>
      <c r="O656" t="s">
        <v>14</v>
      </c>
      <c r="P656" s="1"/>
      <c r="Q656">
        <f>SUM(Q648:Q655)</f>
        <v>519.43400581395349</v>
      </c>
      <c r="S656">
        <f>SUM(S648:S655)</f>
        <v>831.62531162790697</v>
      </c>
      <c r="U656" t="s">
        <v>14</v>
      </c>
      <c r="V656" s="1"/>
      <c r="W656">
        <f>SUM(W648:W655)</f>
        <v>0</v>
      </c>
      <c r="Y656">
        <f>SUM(Y648:Y655)</f>
        <v>415.85620639534886</v>
      </c>
      <c r="AA656" s="10" t="s">
        <v>22</v>
      </c>
      <c r="AB656">
        <f xml:space="preserve"> (AB652/(AB653-AB650))*100</f>
        <v>55.933602918304423</v>
      </c>
      <c r="AC656" s="19"/>
    </row>
    <row r="657" spans="1:33" x14ac:dyDescent="0.35">
      <c r="A657" s="19"/>
      <c r="AA657" t="s">
        <v>21</v>
      </c>
      <c r="AB657">
        <f xml:space="preserve"> (AB652/AB653)*100</f>
        <v>34.499651162790684</v>
      </c>
      <c r="AC657" s="19"/>
    </row>
    <row r="658" spans="1:33" x14ac:dyDescent="0.35">
      <c r="A658" s="19"/>
      <c r="AC658" s="19"/>
    </row>
    <row r="659" spans="1:33" x14ac:dyDescent="0.35">
      <c r="A659" s="19"/>
      <c r="C659" t="s">
        <v>0</v>
      </c>
      <c r="D659" s="1"/>
      <c r="I659" t="s">
        <v>1</v>
      </c>
      <c r="O659" t="s">
        <v>2</v>
      </c>
      <c r="U659" t="s">
        <v>3</v>
      </c>
      <c r="AC659" s="19"/>
    </row>
    <row r="660" spans="1:33" x14ac:dyDescent="0.35">
      <c r="A660" s="19" t="s">
        <v>4</v>
      </c>
      <c r="B660" t="s">
        <v>5</v>
      </c>
      <c r="C660" t="s">
        <v>6</v>
      </c>
      <c r="D660" t="s">
        <v>7</v>
      </c>
      <c r="E660" t="s">
        <v>8</v>
      </c>
      <c r="F660" t="s">
        <v>9</v>
      </c>
      <c r="G660" t="s">
        <v>10</v>
      </c>
      <c r="I660" t="s">
        <v>6</v>
      </c>
      <c r="J660" t="s">
        <v>7</v>
      </c>
      <c r="K660" t="s">
        <v>8</v>
      </c>
      <c r="L660" t="s">
        <v>9</v>
      </c>
      <c r="M660" t="s">
        <v>10</v>
      </c>
      <c r="O660" t="s">
        <v>6</v>
      </c>
      <c r="P660" t="s">
        <v>7</v>
      </c>
      <c r="Q660" t="s">
        <v>8</v>
      </c>
      <c r="R660" t="s">
        <v>9</v>
      </c>
      <c r="S660" t="s">
        <v>10</v>
      </c>
      <c r="U660" t="s">
        <v>6</v>
      </c>
      <c r="V660" t="s">
        <v>7</v>
      </c>
      <c r="W660" t="s">
        <v>8</v>
      </c>
      <c r="X660" t="s">
        <v>9</v>
      </c>
      <c r="Y660" t="s">
        <v>10</v>
      </c>
      <c r="AC660" s="19" t="s">
        <v>4</v>
      </c>
      <c r="AD660" t="s">
        <v>5</v>
      </c>
    </row>
    <row r="661" spans="1:33" x14ac:dyDescent="0.35">
      <c r="A661" s="19" t="s">
        <v>77</v>
      </c>
      <c r="B661" t="s">
        <v>79</v>
      </c>
      <c r="C661" s="2">
        <v>65.63</v>
      </c>
      <c r="E661">
        <f>C661*(D661/100)*AB667</f>
        <v>0</v>
      </c>
      <c r="G661">
        <f>C661*(F661/100)*AB667</f>
        <v>0</v>
      </c>
      <c r="I661" s="2">
        <v>65.63</v>
      </c>
      <c r="K661">
        <f>I661*(J661/100)*AB667</f>
        <v>0</v>
      </c>
      <c r="M661">
        <f>I661*(L661/100)*AB667</f>
        <v>0</v>
      </c>
      <c r="O661" s="2">
        <v>65.63</v>
      </c>
      <c r="Q661">
        <f>O661*(P661/100)*AB667</f>
        <v>0</v>
      </c>
      <c r="S661">
        <f>O661*(R661/100)*AB667</f>
        <v>0</v>
      </c>
      <c r="U661" s="2">
        <v>65.63</v>
      </c>
      <c r="W661">
        <f>U661*(V661/100)*AB667</f>
        <v>0</v>
      </c>
      <c r="Y661">
        <f>U661*(X661/100)*AB667</f>
        <v>0</v>
      </c>
      <c r="AC661" s="19" t="s">
        <v>77</v>
      </c>
      <c r="AD661" t="s">
        <v>79</v>
      </c>
    </row>
    <row r="662" spans="1:33" x14ac:dyDescent="0.35">
      <c r="A662" s="19"/>
      <c r="C662" s="3">
        <v>56.88</v>
      </c>
      <c r="E662">
        <f>C662*(D662/100)*AB667</f>
        <v>0</v>
      </c>
      <c r="G662">
        <f>C662*(F662/100)*AB667</f>
        <v>0</v>
      </c>
      <c r="I662" s="3">
        <v>56.88</v>
      </c>
      <c r="K662">
        <f>I662*(J662/100)*AB667</f>
        <v>0</v>
      </c>
      <c r="M662">
        <f>I662*(L662/100)*AB667</f>
        <v>0</v>
      </c>
      <c r="O662" s="3">
        <v>56.88</v>
      </c>
      <c r="Q662">
        <f>O662*(P662/100)*AB667</f>
        <v>0</v>
      </c>
      <c r="S662">
        <f>O662*(R662/100)*AB667</f>
        <v>0</v>
      </c>
      <c r="U662" s="3">
        <v>56.88</v>
      </c>
      <c r="W662">
        <f>U662*(V662/100)*AB667</f>
        <v>0</v>
      </c>
      <c r="Y662">
        <f>U662*(X662/100)*AB667</f>
        <v>0</v>
      </c>
      <c r="AC662" s="19"/>
      <c r="AF662" t="s">
        <v>105</v>
      </c>
    </row>
    <row r="663" spans="1:33" x14ac:dyDescent="0.35">
      <c r="A663" s="19"/>
      <c r="C663" s="4">
        <v>48.13</v>
      </c>
      <c r="E663">
        <f>C663*(D663/100)*AB667</f>
        <v>0</v>
      </c>
      <c r="F663">
        <v>5.5</v>
      </c>
      <c r="G663">
        <f>C663*(F663/100)*AB667</f>
        <v>154.88905581395349</v>
      </c>
      <c r="I663" s="4">
        <v>48.13</v>
      </c>
      <c r="K663">
        <f>I663*(J663/100)*AB667</f>
        <v>0</v>
      </c>
      <c r="M663">
        <f>I663*(L663/100)*AB667</f>
        <v>0</v>
      </c>
      <c r="O663" s="4">
        <v>48.13</v>
      </c>
      <c r="Q663">
        <f>O663*(P663/100)*AB667</f>
        <v>0</v>
      </c>
      <c r="R663">
        <v>5.5</v>
      </c>
      <c r="S663">
        <f>O663*(R663/100)*AB667</f>
        <v>154.88905581395349</v>
      </c>
      <c r="U663" s="4">
        <v>48.13</v>
      </c>
      <c r="W663">
        <f>U663*(V663/100)*AB667</f>
        <v>0</v>
      </c>
      <c r="Y663">
        <f>U663*(X663/100)*AB667</f>
        <v>0</v>
      </c>
      <c r="AA663" t="s">
        <v>15</v>
      </c>
      <c r="AB663">
        <f xml:space="preserve"> (E669+K669+Q669+W669)</f>
        <v>2106.6116930232561</v>
      </c>
      <c r="AC663" s="19"/>
      <c r="AF663" t="s">
        <v>106</v>
      </c>
      <c r="AG663">
        <f>AB650+AB663</f>
        <v>3473.4985360465116</v>
      </c>
    </row>
    <row r="664" spans="1:33" x14ac:dyDescent="0.35">
      <c r="A664" s="19"/>
      <c r="C664" s="5">
        <v>39.380000000000003</v>
      </c>
      <c r="E664">
        <f>C664*(D664/100)*AB667</f>
        <v>0</v>
      </c>
      <c r="F664">
        <v>15</v>
      </c>
      <c r="G664">
        <f>C664*(F664/100)*AB667</f>
        <v>345.62818604651159</v>
      </c>
      <c r="I664" s="5">
        <v>39.380000000000003</v>
      </c>
      <c r="K664">
        <f>I664*(J664/100)*AB667</f>
        <v>0</v>
      </c>
      <c r="M664">
        <f>I664*(L664/100)*AB667</f>
        <v>0</v>
      </c>
      <c r="O664" s="5">
        <v>39.380000000000003</v>
      </c>
      <c r="Q664">
        <f>O664*(P664/100)*AB667</f>
        <v>0</v>
      </c>
      <c r="R664">
        <v>25</v>
      </c>
      <c r="S664">
        <f>O664*(R664/100)*AB667</f>
        <v>576.04697674418605</v>
      </c>
      <c r="U664" s="5">
        <v>39.380000000000003</v>
      </c>
      <c r="W664">
        <f>U664*(V664/100)*AB667</f>
        <v>0</v>
      </c>
      <c r="Y664">
        <f>U664*(X664/100)*AB667</f>
        <v>0</v>
      </c>
      <c r="AA664" t="s">
        <v>16</v>
      </c>
      <c r="AB664">
        <f>G669+M669+S669+Y669</f>
        <v>3821.00531627907</v>
      </c>
      <c r="AC664" s="19"/>
      <c r="AF664" t="s">
        <v>107</v>
      </c>
      <c r="AG664">
        <f>AB651+AB664</f>
        <v>6418.4947162790695</v>
      </c>
    </row>
    <row r="665" spans="1:33" x14ac:dyDescent="0.35">
      <c r="A665" s="19"/>
      <c r="C665" s="6">
        <v>30.63</v>
      </c>
      <c r="E665">
        <f>C665*(D665/100)*AB667</f>
        <v>0</v>
      </c>
      <c r="F665">
        <v>25</v>
      </c>
      <c r="G665">
        <f>C665*(F665/100)*AB667</f>
        <v>448.05279069767437</v>
      </c>
      <c r="I665" s="6">
        <v>30.63</v>
      </c>
      <c r="K665">
        <f>I665*(J665/100)*AB667</f>
        <v>0</v>
      </c>
      <c r="M665">
        <f>I665*(L665/100)*AB667</f>
        <v>0</v>
      </c>
      <c r="O665" s="6">
        <v>30.63</v>
      </c>
      <c r="Q665">
        <f>O665*(P665/100)*AB667</f>
        <v>0</v>
      </c>
      <c r="R665">
        <v>35</v>
      </c>
      <c r="S665">
        <f>O665*(R665/100)*AB667</f>
        <v>627.27390697674412</v>
      </c>
      <c r="U665" s="6">
        <v>30.63</v>
      </c>
      <c r="W665">
        <f>U665*(V665/100)*AB667</f>
        <v>0</v>
      </c>
      <c r="Y665">
        <f>U665*(X665/100)*AB667</f>
        <v>0</v>
      </c>
      <c r="AA665" t="s">
        <v>17</v>
      </c>
      <c r="AB665">
        <f xml:space="preserve"> AB664-AB663</f>
        <v>1714.393623255814</v>
      </c>
      <c r="AC665" s="19"/>
      <c r="AF665" t="s">
        <v>17</v>
      </c>
      <c r="AG665">
        <f xml:space="preserve"> AG664-AG663</f>
        <v>2944.9961802325579</v>
      </c>
    </row>
    <row r="666" spans="1:33" x14ac:dyDescent="0.35">
      <c r="A666" s="19"/>
      <c r="C666" s="7">
        <v>21.88</v>
      </c>
      <c r="D666">
        <v>35</v>
      </c>
      <c r="E666">
        <f>C666*(D666/100)*AB667</f>
        <v>448.08204651162788</v>
      </c>
      <c r="F666">
        <v>25</v>
      </c>
      <c r="G666">
        <f>C666*(F666/100)*AB667</f>
        <v>320.05860465116274</v>
      </c>
      <c r="I666" s="7">
        <v>21.88</v>
      </c>
      <c r="K666">
        <f>I666*(J666/100)*AB667</f>
        <v>0</v>
      </c>
      <c r="L666">
        <v>25</v>
      </c>
      <c r="M666">
        <f>I666*(L666/100)*AB667</f>
        <v>320.05860465116274</v>
      </c>
      <c r="O666" s="7">
        <v>21.88</v>
      </c>
      <c r="P666">
        <v>35</v>
      </c>
      <c r="Q666">
        <f>O666*(P666/100)*AB667</f>
        <v>448.08204651162788</v>
      </c>
      <c r="R666">
        <v>25</v>
      </c>
      <c r="S666">
        <f>O666*(R666/100)*AB667</f>
        <v>320.05860465116274</v>
      </c>
      <c r="U666" s="7">
        <v>21.88</v>
      </c>
      <c r="W666">
        <f>U666*(V666/100)*AB667</f>
        <v>0</v>
      </c>
      <c r="X666">
        <v>5.5</v>
      </c>
      <c r="Y666">
        <f>U666*(X666/100)*AB667</f>
        <v>70.412893023255819</v>
      </c>
      <c r="AA666" t="s">
        <v>18</v>
      </c>
      <c r="AB666">
        <v>5032</v>
      </c>
      <c r="AC666" s="19"/>
      <c r="AF666" t="s">
        <v>108</v>
      </c>
      <c r="AG666">
        <f>AB653+AB666</f>
        <v>8599</v>
      </c>
    </row>
    <row r="667" spans="1:33" x14ac:dyDescent="0.35">
      <c r="A667" s="19"/>
      <c r="C667" s="8">
        <v>13.13</v>
      </c>
      <c r="D667">
        <v>65</v>
      </c>
      <c r="E667">
        <f>C667*(D667/100)*AB667</f>
        <v>499.36748837209308</v>
      </c>
      <c r="F667">
        <v>5.5</v>
      </c>
      <c r="G667">
        <f>C667*(F667/100)*AB667</f>
        <v>42.254172093023257</v>
      </c>
      <c r="I667" s="8">
        <v>13.13</v>
      </c>
      <c r="J667">
        <v>25</v>
      </c>
      <c r="K667">
        <f>I667*(J667/100)*AB667</f>
        <v>192.06441860465117</v>
      </c>
      <c r="L667">
        <v>25</v>
      </c>
      <c r="M667">
        <f>I667*(L667/100)*AB667</f>
        <v>192.06441860465117</v>
      </c>
      <c r="O667" s="8">
        <v>13.13</v>
      </c>
      <c r="P667">
        <v>55</v>
      </c>
      <c r="Q667">
        <f>O667*(P667/100)*AB667</f>
        <v>422.5417209302326</v>
      </c>
      <c r="R667">
        <v>5.5</v>
      </c>
      <c r="S667">
        <f>O667*(R667/100)*AB667</f>
        <v>42.254172093023257</v>
      </c>
      <c r="U667" s="8">
        <v>13.13</v>
      </c>
      <c r="W667">
        <f>U667*(V667/100)*AB667</f>
        <v>0</v>
      </c>
      <c r="X667">
        <v>5.5</v>
      </c>
      <c r="Y667">
        <f>U667*(X667/100)*AB667</f>
        <v>42.254172093023257</v>
      </c>
      <c r="AA667" t="s">
        <v>13</v>
      </c>
      <c r="AB667">
        <f>AB666/86</f>
        <v>58.511627906976742</v>
      </c>
      <c r="AC667" s="19"/>
    </row>
    <row r="668" spans="1:33" x14ac:dyDescent="0.35">
      <c r="A668" s="19"/>
      <c r="C668" s="9">
        <v>4.58</v>
      </c>
      <c r="D668">
        <v>5.5</v>
      </c>
      <c r="E668">
        <f>C668*(D668/100)*AB667</f>
        <v>14.739079069767442</v>
      </c>
      <c r="F668">
        <v>5.5</v>
      </c>
      <c r="G668">
        <f>C668*(F668/100)*AB667</f>
        <v>14.739079069767442</v>
      </c>
      <c r="I668" s="9">
        <v>4.58</v>
      </c>
      <c r="J668">
        <v>25</v>
      </c>
      <c r="K668">
        <f>I668*(J668/100)*AB667</f>
        <v>66.995813953488366</v>
      </c>
      <c r="L668">
        <v>45</v>
      </c>
      <c r="M668">
        <f>I668*(L668/100)*AB667</f>
        <v>120.59246511627906</v>
      </c>
      <c r="O668" s="9">
        <v>4.58</v>
      </c>
      <c r="P668">
        <v>5.5</v>
      </c>
      <c r="Q668">
        <f>O668*(P668/100)*AB667</f>
        <v>14.739079069767442</v>
      </c>
      <c r="R668">
        <v>5.5</v>
      </c>
      <c r="S668">
        <f>O668*(R668/100)*AB667</f>
        <v>14.739079069767442</v>
      </c>
      <c r="U668" s="9">
        <v>4.58</v>
      </c>
      <c r="W668">
        <f>U668*(V668/100)*AB667</f>
        <v>0</v>
      </c>
      <c r="X668">
        <v>5.5</v>
      </c>
      <c r="Y668">
        <f>U668*(X668/100)*AB667</f>
        <v>14.739079069767442</v>
      </c>
      <c r="AC668" s="19"/>
    </row>
    <row r="669" spans="1:33" ht="72.5" x14ac:dyDescent="0.35">
      <c r="A669" s="19"/>
      <c r="C669" t="s">
        <v>14</v>
      </c>
      <c r="D669" s="1"/>
      <c r="E669">
        <f>SUM(E661:E668)</f>
        <v>962.18861395348836</v>
      </c>
      <c r="G669">
        <f>SUM(G661:G668)</f>
        <v>1325.6218883720931</v>
      </c>
      <c r="I669" t="s">
        <v>14</v>
      </c>
      <c r="J669" s="1"/>
      <c r="K669">
        <f>SUM(K661:K668)</f>
        <v>259.06023255813955</v>
      </c>
      <c r="M669">
        <f>SUM(M661:M668)</f>
        <v>632.71548837209298</v>
      </c>
      <c r="O669" t="s">
        <v>14</v>
      </c>
      <c r="P669" s="1"/>
      <c r="Q669">
        <f>SUM(Q661:Q668)</f>
        <v>885.36284651162794</v>
      </c>
      <c r="S669">
        <f>SUM(S661:S668)</f>
        <v>1735.2617953488373</v>
      </c>
      <c r="U669" t="s">
        <v>14</v>
      </c>
      <c r="V669" s="1"/>
      <c r="W669">
        <f>SUM(W661:W668)</f>
        <v>0</v>
      </c>
      <c r="Y669">
        <f>SUM(Y661:Y668)</f>
        <v>127.40614418604652</v>
      </c>
      <c r="AA669" s="10" t="s">
        <v>22</v>
      </c>
      <c r="AB669">
        <f xml:space="preserve"> (AB665/(AB666-AB663))*100</f>
        <v>58.603967861878893</v>
      </c>
      <c r="AC669" s="19"/>
      <c r="AF669" s="10" t="s">
        <v>22</v>
      </c>
      <c r="AG669">
        <f xml:space="preserve"> (AG665/(AG666-AG663))*100</f>
        <v>57.457718058302412</v>
      </c>
    </row>
    <row r="670" spans="1:33" x14ac:dyDescent="0.35">
      <c r="A670" s="19"/>
      <c r="AA670" t="s">
        <v>21</v>
      </c>
      <c r="AB670">
        <f xml:space="preserve"> (AB665/AB666)*100</f>
        <v>34.069825581395349</v>
      </c>
      <c r="AC670" s="19"/>
      <c r="AF670" t="s">
        <v>21</v>
      </c>
    </row>
    <row r="671" spans="1:33" x14ac:dyDescent="0.35">
      <c r="A671" s="20"/>
      <c r="C671" t="s">
        <v>0</v>
      </c>
      <c r="D671" s="1"/>
      <c r="I671" t="s">
        <v>1</v>
      </c>
      <c r="O671" t="s">
        <v>2</v>
      </c>
      <c r="U671" t="s">
        <v>3</v>
      </c>
      <c r="AC671" s="20"/>
    </row>
    <row r="672" spans="1:33" x14ac:dyDescent="0.35">
      <c r="A672" s="20" t="s">
        <v>4</v>
      </c>
      <c r="B672" t="s">
        <v>5</v>
      </c>
      <c r="C672" t="s">
        <v>6</v>
      </c>
      <c r="D672" t="s">
        <v>7</v>
      </c>
      <c r="E672" t="s">
        <v>8</v>
      </c>
      <c r="F672" t="s">
        <v>9</v>
      </c>
      <c r="G672" t="s">
        <v>10</v>
      </c>
      <c r="I672" t="s">
        <v>6</v>
      </c>
      <c r="J672" t="s">
        <v>7</v>
      </c>
      <c r="K672" t="s">
        <v>8</v>
      </c>
      <c r="L672" t="s">
        <v>9</v>
      </c>
      <c r="M672" t="s">
        <v>10</v>
      </c>
      <c r="O672" t="s">
        <v>6</v>
      </c>
      <c r="P672" t="s">
        <v>7</v>
      </c>
      <c r="Q672" t="s">
        <v>8</v>
      </c>
      <c r="R672" t="s">
        <v>9</v>
      </c>
      <c r="S672" t="s">
        <v>10</v>
      </c>
      <c r="U672" t="s">
        <v>6</v>
      </c>
      <c r="V672" t="s">
        <v>7</v>
      </c>
      <c r="W672" t="s">
        <v>8</v>
      </c>
      <c r="X672" t="s">
        <v>9</v>
      </c>
      <c r="Y672" t="s">
        <v>10</v>
      </c>
      <c r="AC672" s="20" t="s">
        <v>4</v>
      </c>
      <c r="AD672" t="s">
        <v>5</v>
      </c>
    </row>
    <row r="673" spans="1:30" x14ac:dyDescent="0.35">
      <c r="A673" s="20" t="s">
        <v>80</v>
      </c>
      <c r="B673" t="s">
        <v>81</v>
      </c>
      <c r="C673" s="2">
        <v>65.63</v>
      </c>
      <c r="E673">
        <f>C673*(D673/100)*AB679</f>
        <v>0</v>
      </c>
      <c r="G673">
        <f>C673*(F673/100)*AB679</f>
        <v>0</v>
      </c>
      <c r="I673" s="2">
        <v>65.63</v>
      </c>
      <c r="K673">
        <f>I673*(J673/100)*AB679</f>
        <v>0</v>
      </c>
      <c r="M673">
        <f>I673*(L673/100)*AB679</f>
        <v>0</v>
      </c>
      <c r="O673" s="2">
        <v>65.63</v>
      </c>
      <c r="Q673">
        <f>O673*(P673/100)*AB679</f>
        <v>0</v>
      </c>
      <c r="S673">
        <f>O673*(R673/100)*AB679</f>
        <v>0</v>
      </c>
      <c r="U673" s="2">
        <v>65.63</v>
      </c>
      <c r="W673">
        <f>U673*(V673/100)*AB679</f>
        <v>0</v>
      </c>
      <c r="Y673">
        <f>U673*(X673/100)*AB679</f>
        <v>0</v>
      </c>
      <c r="AC673" s="20" t="s">
        <v>80</v>
      </c>
      <c r="AD673" t="s">
        <v>81</v>
      </c>
    </row>
    <row r="674" spans="1:30" x14ac:dyDescent="0.35">
      <c r="A674" s="20"/>
      <c r="C674" s="3">
        <v>56.88</v>
      </c>
      <c r="E674">
        <f>C674*(D674/100)*AB679</f>
        <v>0</v>
      </c>
      <c r="G674">
        <f>C674*(F674/100)*AB679</f>
        <v>0</v>
      </c>
      <c r="I674" s="3">
        <v>56.88</v>
      </c>
      <c r="K674">
        <f>I674*(J674/100)*AB679</f>
        <v>0</v>
      </c>
      <c r="M674">
        <f>I674*(L674/100)*AB679</f>
        <v>0</v>
      </c>
      <c r="O674" s="3">
        <v>56.88</v>
      </c>
      <c r="Q674">
        <f>O674*(P674/100)*AB679</f>
        <v>0</v>
      </c>
      <c r="S674">
        <f>O674*(R674/100)*AB679</f>
        <v>0</v>
      </c>
      <c r="U674" s="3">
        <v>56.88</v>
      </c>
      <c r="W674">
        <f>U674*(V674/100)*AB679</f>
        <v>0</v>
      </c>
      <c r="Y674">
        <f>U674*(X674/100)*AB679</f>
        <v>0</v>
      </c>
      <c r="AC674" s="20"/>
    </row>
    <row r="675" spans="1:30" x14ac:dyDescent="0.35">
      <c r="A675" s="20"/>
      <c r="C675" s="4">
        <v>48.13</v>
      </c>
      <c r="E675">
        <f>C675*(D675/100)*AB679</f>
        <v>0</v>
      </c>
      <c r="F675">
        <v>35</v>
      </c>
      <c r="G675">
        <f>C675*(F675/100)*AB679</f>
        <v>803.09941860465131</v>
      </c>
      <c r="I675" s="4">
        <v>48.13</v>
      </c>
      <c r="K675">
        <f>I675*(J675/100)*AB679</f>
        <v>0</v>
      </c>
      <c r="M675">
        <f>I675*(L675/100)*AB679</f>
        <v>0</v>
      </c>
      <c r="O675" s="4">
        <v>48.13</v>
      </c>
      <c r="Q675">
        <f>O675*(P675/100)*AB679</f>
        <v>0</v>
      </c>
      <c r="R675">
        <v>35</v>
      </c>
      <c r="S675">
        <f>O675*(R675/100)*AB679</f>
        <v>803.09941860465131</v>
      </c>
      <c r="U675" s="4">
        <v>48.13</v>
      </c>
      <c r="W675">
        <f>U675*(V675/100)*AB679</f>
        <v>0</v>
      </c>
      <c r="Y675">
        <f>U675*(X675/100)*AB679</f>
        <v>0</v>
      </c>
      <c r="AA675" t="s">
        <v>15</v>
      </c>
      <c r="AB675">
        <f xml:space="preserve"> (E681+K681+Q681+W681)</f>
        <v>2341.5266860465117</v>
      </c>
      <c r="AC675" s="20"/>
    </row>
    <row r="676" spans="1:30" x14ac:dyDescent="0.35">
      <c r="A676" s="20"/>
      <c r="C676" s="5">
        <v>39.380000000000003</v>
      </c>
      <c r="E676">
        <f>C676*(D676/100)*AB679</f>
        <v>0</v>
      </c>
      <c r="F676">
        <v>25</v>
      </c>
      <c r="G676">
        <f>C676*(F676/100)*AB679</f>
        <v>469.35465116279073</v>
      </c>
      <c r="I676" s="5">
        <v>39.380000000000003</v>
      </c>
      <c r="K676">
        <f>I676*(J676/100)*AB679</f>
        <v>0</v>
      </c>
      <c r="M676">
        <f>I676*(L676/100)*AB679</f>
        <v>0</v>
      </c>
      <c r="O676" s="5">
        <v>39.380000000000003</v>
      </c>
      <c r="Q676">
        <f>O676*(P676/100)*AB679</f>
        <v>0</v>
      </c>
      <c r="R676">
        <v>25</v>
      </c>
      <c r="S676">
        <f>O676*(R676/100)*AB679</f>
        <v>469.35465116279073</v>
      </c>
      <c r="U676" s="5">
        <v>39.380000000000003</v>
      </c>
      <c r="W676">
        <f>U676*(V676/100)*AB679</f>
        <v>0</v>
      </c>
      <c r="Y676">
        <f>U676*(X676/100)*AB679</f>
        <v>0</v>
      </c>
      <c r="AA676" t="s">
        <v>16</v>
      </c>
      <c r="AB676">
        <f>G681+M681+S681+Y681</f>
        <v>3611.0368604651167</v>
      </c>
      <c r="AC676" s="20"/>
    </row>
    <row r="677" spans="1:30" x14ac:dyDescent="0.35">
      <c r="A677" s="20"/>
      <c r="C677" s="6">
        <v>30.63</v>
      </c>
      <c r="E677">
        <f>C677*(D677/100)*AB679</f>
        <v>0</v>
      </c>
      <c r="F677">
        <v>15</v>
      </c>
      <c r="G677">
        <f>C677*(F677/100)*AB679</f>
        <v>219.04011627906979</v>
      </c>
      <c r="I677" s="6">
        <v>30.63</v>
      </c>
      <c r="J677">
        <v>5.5</v>
      </c>
      <c r="K677">
        <f>I677*(J677/100)*AB679</f>
        <v>80.314709302325582</v>
      </c>
      <c r="M677">
        <f>I677*(L677/100)*AB679</f>
        <v>0</v>
      </c>
      <c r="O677" s="6">
        <v>30.63</v>
      </c>
      <c r="Q677">
        <f>O677*(P677/100)*AB679</f>
        <v>0</v>
      </c>
      <c r="R677">
        <v>15</v>
      </c>
      <c r="S677">
        <f>O677*(R677/100)*AB679</f>
        <v>219.04011627906979</v>
      </c>
      <c r="U677" s="6">
        <v>30.63</v>
      </c>
      <c r="W677">
        <f>U677*(V677/100)*AB679</f>
        <v>0</v>
      </c>
      <c r="X677">
        <v>5.5</v>
      </c>
      <c r="Y677">
        <f>U677*(X677/100)*AB679</f>
        <v>80.314709302325582</v>
      </c>
      <c r="AA677" t="s">
        <v>17</v>
      </c>
      <c r="AB677">
        <f xml:space="preserve"> AB676-AB675</f>
        <v>1269.5101744186049</v>
      </c>
      <c r="AC677" s="20"/>
    </row>
    <row r="678" spans="1:30" x14ac:dyDescent="0.35">
      <c r="A678" s="20"/>
      <c r="C678" s="7">
        <v>21.88</v>
      </c>
      <c r="D678">
        <v>75</v>
      </c>
      <c r="E678">
        <f>C678*(D678/100)*AB679</f>
        <v>782.33720930232562</v>
      </c>
      <c r="F678">
        <v>5.5</v>
      </c>
      <c r="G678">
        <f>C678*(F678/100)*AB679</f>
        <v>57.371395348837211</v>
      </c>
      <c r="I678" s="7">
        <v>21.88</v>
      </c>
      <c r="J678">
        <v>15</v>
      </c>
      <c r="K678">
        <f>I678*(J678/100)*AB679</f>
        <v>156.4674418604651</v>
      </c>
      <c r="M678">
        <f>I678*(L678/100)*AB679</f>
        <v>0</v>
      </c>
      <c r="O678" s="7">
        <v>21.88</v>
      </c>
      <c r="P678">
        <v>75</v>
      </c>
      <c r="Q678">
        <f>O678*(P678/100)*AB679</f>
        <v>782.33720930232562</v>
      </c>
      <c r="R678">
        <v>5.5</v>
      </c>
      <c r="S678">
        <f>O678*(R678/100)*AB679</f>
        <v>57.371395348837211</v>
      </c>
      <c r="U678" s="7">
        <v>21.88</v>
      </c>
      <c r="W678">
        <f>U678*(V678/100)*AB679</f>
        <v>0</v>
      </c>
      <c r="Y678">
        <f>U678*(X678/100)*AB679</f>
        <v>0</v>
      </c>
      <c r="AA678" t="s">
        <v>18</v>
      </c>
      <c r="AB678">
        <v>4100</v>
      </c>
      <c r="AC678" s="20"/>
    </row>
    <row r="679" spans="1:30" x14ac:dyDescent="0.35">
      <c r="A679" s="20"/>
      <c r="C679" s="8">
        <v>13.13</v>
      </c>
      <c r="D679">
        <v>15</v>
      </c>
      <c r="E679">
        <f>C679*(D679/100)*AB679</f>
        <v>93.894767441860466</v>
      </c>
      <c r="F679">
        <v>5.5</v>
      </c>
      <c r="G679">
        <f>C679*(F679/100)*AB679</f>
        <v>34.42808139534884</v>
      </c>
      <c r="I679" s="8">
        <v>13.13</v>
      </c>
      <c r="J679">
        <v>35</v>
      </c>
      <c r="K679">
        <f>I679*(J679/100)*AB679</f>
        <v>219.08779069767445</v>
      </c>
      <c r="M679">
        <f>I679*(L679/100)*AB679</f>
        <v>0</v>
      </c>
      <c r="O679" s="8">
        <v>13.13</v>
      </c>
      <c r="P679">
        <v>15</v>
      </c>
      <c r="Q679">
        <f>O679*(P679/100)*AB679</f>
        <v>93.894767441860466</v>
      </c>
      <c r="R679">
        <v>5.5</v>
      </c>
      <c r="S679">
        <f>O679*(R679/100)*AB679</f>
        <v>34.42808139534884</v>
      </c>
      <c r="U679" s="8">
        <v>13.13</v>
      </c>
      <c r="W679">
        <f>U679*(V679/100)*AB679</f>
        <v>0</v>
      </c>
      <c r="X679">
        <v>5.5</v>
      </c>
      <c r="Y679">
        <f>U679*(X679/100)*AB679</f>
        <v>34.42808139534884</v>
      </c>
      <c r="AA679" t="s">
        <v>13</v>
      </c>
      <c r="AB679">
        <f>AB678/86</f>
        <v>47.674418604651166</v>
      </c>
      <c r="AC679" s="20"/>
    </row>
    <row r="680" spans="1:30" x14ac:dyDescent="0.35">
      <c r="A680" s="20"/>
      <c r="C680" s="9">
        <v>4.58</v>
      </c>
      <c r="D680">
        <v>5.5</v>
      </c>
      <c r="E680">
        <f>C680*(D680/100)*AB679</f>
        <v>12.00918604651163</v>
      </c>
      <c r="F680">
        <v>5.5</v>
      </c>
      <c r="G680">
        <f>C680*(F680/100)*AB679</f>
        <v>12.00918604651163</v>
      </c>
      <c r="I680" s="9">
        <v>4.58</v>
      </c>
      <c r="J680">
        <v>35</v>
      </c>
      <c r="K680">
        <f>I680*(J680/100)*AB679</f>
        <v>76.422093023255812</v>
      </c>
      <c r="L680">
        <v>95</v>
      </c>
      <c r="M680">
        <f>I680*(L680/100)*AB679</f>
        <v>207.43139534883721</v>
      </c>
      <c r="O680" s="9">
        <v>4.58</v>
      </c>
      <c r="P680">
        <v>5.5</v>
      </c>
      <c r="Q680">
        <f>O680*(P680/100)*AB679</f>
        <v>12.00918604651163</v>
      </c>
      <c r="R680">
        <v>5.5</v>
      </c>
      <c r="S680">
        <f>O680*(R680/100)*AB679</f>
        <v>12.00918604651163</v>
      </c>
      <c r="U680" s="9">
        <v>4.58</v>
      </c>
      <c r="V680">
        <v>15</v>
      </c>
      <c r="W680">
        <f>U680*(V680/100)*AB679</f>
        <v>32.752325581395347</v>
      </c>
      <c r="X680">
        <v>45</v>
      </c>
      <c r="Y680">
        <f>U680*(X680/100)*AB679</f>
        <v>98.256976744186048</v>
      </c>
      <c r="AC680" s="20"/>
    </row>
    <row r="681" spans="1:30" ht="43.5" x14ac:dyDescent="0.35">
      <c r="A681" s="20"/>
      <c r="C681" t="s">
        <v>14</v>
      </c>
      <c r="D681" s="1"/>
      <c r="E681">
        <f>SUM(E673:E680)</f>
        <v>888.24116279069779</v>
      </c>
      <c r="G681">
        <f>SUM(G673:G680)</f>
        <v>1595.3028488372095</v>
      </c>
      <c r="I681" t="s">
        <v>14</v>
      </c>
      <c r="J681" s="1"/>
      <c r="K681">
        <f>SUM(K673:K680)</f>
        <v>532.29203488372093</v>
      </c>
      <c r="M681">
        <f>SUM(M673:M680)</f>
        <v>207.43139534883721</v>
      </c>
      <c r="O681" t="s">
        <v>14</v>
      </c>
      <c r="P681" s="1"/>
      <c r="Q681">
        <f>SUM(Q673:Q680)</f>
        <v>888.24116279069779</v>
      </c>
      <c r="S681">
        <f>SUM(S673:S680)</f>
        <v>1595.3028488372095</v>
      </c>
      <c r="U681" t="s">
        <v>14</v>
      </c>
      <c r="V681" s="1"/>
      <c r="W681">
        <f>SUM(W673:W680)</f>
        <v>32.752325581395347</v>
      </c>
      <c r="Y681">
        <f>SUM(Y673:Y680)</f>
        <v>212.99976744186046</v>
      </c>
      <c r="AA681" s="10" t="s">
        <v>22</v>
      </c>
      <c r="AB681">
        <f xml:space="preserve"> (AB677/(AB678-AB675))*100</f>
        <v>72.193883429736459</v>
      </c>
      <c r="AC681" s="20"/>
    </row>
    <row r="682" spans="1:30" x14ac:dyDescent="0.35">
      <c r="A682" s="20"/>
      <c r="AA682" t="s">
        <v>21</v>
      </c>
      <c r="AB682">
        <f xml:space="preserve"> (AB677/AB678)*100</f>
        <v>30.963662790697683</v>
      </c>
      <c r="AC682" s="20"/>
    </row>
    <row r="683" spans="1:30" x14ac:dyDescent="0.35">
      <c r="A683" s="20"/>
      <c r="AC683" s="20"/>
    </row>
    <row r="684" spans="1:30" x14ac:dyDescent="0.35">
      <c r="A684" s="20"/>
      <c r="C684" t="s">
        <v>0</v>
      </c>
      <c r="D684" s="1"/>
      <c r="I684" t="s">
        <v>1</v>
      </c>
      <c r="O684" t="s">
        <v>2</v>
      </c>
      <c r="U684" t="s">
        <v>3</v>
      </c>
      <c r="AC684" s="20"/>
    </row>
    <row r="685" spans="1:30" x14ac:dyDescent="0.35">
      <c r="A685" s="20" t="s">
        <v>4</v>
      </c>
      <c r="B685" t="s">
        <v>5</v>
      </c>
      <c r="C685" t="s">
        <v>6</v>
      </c>
      <c r="D685" t="s">
        <v>7</v>
      </c>
      <c r="E685" t="s">
        <v>8</v>
      </c>
      <c r="F685" t="s">
        <v>9</v>
      </c>
      <c r="G685" t="s">
        <v>10</v>
      </c>
      <c r="I685" t="s">
        <v>6</v>
      </c>
      <c r="J685" t="s">
        <v>7</v>
      </c>
      <c r="K685" t="s">
        <v>8</v>
      </c>
      <c r="L685" t="s">
        <v>9</v>
      </c>
      <c r="M685" t="s">
        <v>10</v>
      </c>
      <c r="O685" t="s">
        <v>6</v>
      </c>
      <c r="P685" t="s">
        <v>7</v>
      </c>
      <c r="Q685" t="s">
        <v>8</v>
      </c>
      <c r="R685" t="s">
        <v>9</v>
      </c>
      <c r="S685" t="s">
        <v>10</v>
      </c>
      <c r="U685" t="s">
        <v>6</v>
      </c>
      <c r="V685" t="s">
        <v>7</v>
      </c>
      <c r="W685" t="s">
        <v>8</v>
      </c>
      <c r="X685" t="s">
        <v>9</v>
      </c>
      <c r="Y685" t="s">
        <v>10</v>
      </c>
      <c r="AC685" s="20" t="s">
        <v>4</v>
      </c>
      <c r="AD685" t="s">
        <v>5</v>
      </c>
    </row>
    <row r="686" spans="1:30" x14ac:dyDescent="0.35">
      <c r="A686" s="20" t="s">
        <v>80</v>
      </c>
      <c r="B686" t="s">
        <v>82</v>
      </c>
      <c r="C686" s="2">
        <v>65.63</v>
      </c>
      <c r="E686">
        <f>C686*(D686/100)*AB692</f>
        <v>0</v>
      </c>
      <c r="G686">
        <f>C686*(F686/100)*AB692</f>
        <v>0</v>
      </c>
      <c r="I686" s="2">
        <v>65.63</v>
      </c>
      <c r="K686">
        <f>I686*(J686/100)*AB692</f>
        <v>0</v>
      </c>
      <c r="M686">
        <f>I686*(L686/100)*AB692</f>
        <v>0</v>
      </c>
      <c r="O686" s="2">
        <v>65.63</v>
      </c>
      <c r="Q686">
        <f>O686*(P686/100)*AB692</f>
        <v>0</v>
      </c>
      <c r="S686">
        <f>O686*(R686/100)*AB692</f>
        <v>0</v>
      </c>
      <c r="U686" s="2">
        <v>65.63</v>
      </c>
      <c r="W686">
        <f>U686*(V686/100)*AB692</f>
        <v>0</v>
      </c>
      <c r="Y686">
        <f>U686*(X686/100)*AB692</f>
        <v>0</v>
      </c>
      <c r="AC686" s="20" t="s">
        <v>80</v>
      </c>
      <c r="AD686" t="s">
        <v>82</v>
      </c>
    </row>
    <row r="687" spans="1:30" x14ac:dyDescent="0.35">
      <c r="A687" s="20"/>
      <c r="C687" s="3">
        <v>56.88</v>
      </c>
      <c r="E687">
        <f>C687*(D687/100)*AB692</f>
        <v>0</v>
      </c>
      <c r="G687">
        <f>C687*(F687/100)*AB692</f>
        <v>0</v>
      </c>
      <c r="I687" s="3">
        <v>56.88</v>
      </c>
      <c r="K687">
        <f>I687*(J687/100)*AB692</f>
        <v>0</v>
      </c>
      <c r="M687">
        <f>I687*(L687/100)*AB692</f>
        <v>0</v>
      </c>
      <c r="O687" s="3">
        <v>56.88</v>
      </c>
      <c r="Q687">
        <f>O687*(P687/100)*AB692</f>
        <v>0</v>
      </c>
      <c r="S687">
        <f>O687*(R687/100)*AB692</f>
        <v>0</v>
      </c>
      <c r="U687" s="3">
        <v>56.88</v>
      </c>
      <c r="W687">
        <f>U687*(V687/100)*AB692</f>
        <v>0</v>
      </c>
      <c r="Y687">
        <f>U687*(X687/100)*AB692</f>
        <v>0</v>
      </c>
      <c r="AC687" s="20"/>
    </row>
    <row r="688" spans="1:30" x14ac:dyDescent="0.35">
      <c r="A688" s="20"/>
      <c r="C688" s="4">
        <v>48.13</v>
      </c>
      <c r="E688">
        <f>C688*(D688/100)*AB692</f>
        <v>0</v>
      </c>
      <c r="F688">
        <v>65</v>
      </c>
      <c r="G688">
        <f>C688*(F688/100)*AB692</f>
        <v>483.45465697674422</v>
      </c>
      <c r="I688" s="4">
        <v>48.13</v>
      </c>
      <c r="K688">
        <f>I688*(J688/100)*AB692</f>
        <v>0</v>
      </c>
      <c r="M688">
        <f>I688*(L688/100)*AB692</f>
        <v>0</v>
      </c>
      <c r="O688" s="4">
        <v>48.13</v>
      </c>
      <c r="Q688">
        <f>O688*(P688/100)*AB692</f>
        <v>0</v>
      </c>
      <c r="R688">
        <v>45</v>
      </c>
      <c r="S688">
        <f>O688*(R688/100)*AB692</f>
        <v>334.69937790697674</v>
      </c>
      <c r="U688" s="4">
        <v>48.13</v>
      </c>
      <c r="W688">
        <f>U688*(V688/100)*AB692</f>
        <v>0</v>
      </c>
      <c r="Y688">
        <f>U688*(X688/100)*AB692</f>
        <v>0</v>
      </c>
      <c r="AA688" t="s">
        <v>15</v>
      </c>
      <c r="AB688">
        <f xml:space="preserve"> (E694+K694+Q694+W694)</f>
        <v>803.84951337209282</v>
      </c>
      <c r="AC688" s="20"/>
    </row>
    <row r="689" spans="1:30" x14ac:dyDescent="0.35">
      <c r="A689" s="20"/>
      <c r="C689" s="5">
        <v>39.380000000000003</v>
      </c>
      <c r="E689">
        <f>C689*(D689/100)*AB692</f>
        <v>0</v>
      </c>
      <c r="F689">
        <v>25</v>
      </c>
      <c r="G689">
        <f>C689*(F689/100)*AB692</f>
        <v>152.13959302325583</v>
      </c>
      <c r="I689" s="5">
        <v>39.380000000000003</v>
      </c>
      <c r="K689">
        <f>I689*(J689/100)*AB692</f>
        <v>0</v>
      </c>
      <c r="M689">
        <f>I689*(L689/100)*AB692</f>
        <v>0</v>
      </c>
      <c r="O689" s="5">
        <v>39.380000000000003</v>
      </c>
      <c r="Q689">
        <f>O689*(P689/100)*AB692</f>
        <v>0</v>
      </c>
      <c r="R689">
        <v>25</v>
      </c>
      <c r="S689">
        <f>O689*(R689/100)*AB692</f>
        <v>152.13959302325583</v>
      </c>
      <c r="U689" s="5">
        <v>39.380000000000003</v>
      </c>
      <c r="W689">
        <f>U689*(V689/100)*AB692</f>
        <v>0</v>
      </c>
      <c r="Y689">
        <f>U689*(X689/100)*AB692</f>
        <v>0</v>
      </c>
      <c r="AA689" t="s">
        <v>16</v>
      </c>
      <c r="AB689">
        <f>G694+M694+S694+Y694</f>
        <v>1316.9516877906976</v>
      </c>
      <c r="AC689" s="20"/>
    </row>
    <row r="690" spans="1:30" x14ac:dyDescent="0.35">
      <c r="A690" s="20"/>
      <c r="C690" s="6">
        <v>30.63</v>
      </c>
      <c r="E690">
        <f>C690*(D690/100)*AB692</f>
        <v>0</v>
      </c>
      <c r="F690">
        <v>5.5</v>
      </c>
      <c r="G690">
        <f>C690*(F690/100)*AB692</f>
        <v>26.033719186046511</v>
      </c>
      <c r="I690" s="6">
        <v>30.63</v>
      </c>
      <c r="J690">
        <v>5.5</v>
      </c>
      <c r="K690">
        <f>I690*(J690/100)*AB692</f>
        <v>26.033719186046511</v>
      </c>
      <c r="M690">
        <f>I690*(L690/100)*AB692</f>
        <v>0</v>
      </c>
      <c r="O690" s="6">
        <v>30.63</v>
      </c>
      <c r="Q690">
        <f>O690*(P690/100)*AB692</f>
        <v>0</v>
      </c>
      <c r="R690">
        <v>5.5</v>
      </c>
      <c r="S690">
        <f>O690*(R690/100)*AB692</f>
        <v>26.033719186046511</v>
      </c>
      <c r="U690" s="6">
        <v>30.63</v>
      </c>
      <c r="W690">
        <f>U690*(V690/100)*AB692</f>
        <v>0</v>
      </c>
      <c r="Y690">
        <f>U690*(X690/100)*AB692</f>
        <v>0</v>
      </c>
      <c r="AA690" t="s">
        <v>17</v>
      </c>
      <c r="AB690">
        <f xml:space="preserve"> AB689-AB688</f>
        <v>513.10217441860482</v>
      </c>
      <c r="AC690" s="20"/>
    </row>
    <row r="691" spans="1:30" x14ac:dyDescent="0.35">
      <c r="A691" s="20"/>
      <c r="C691" s="7">
        <v>21.88</v>
      </c>
      <c r="D691">
        <v>95</v>
      </c>
      <c r="E691">
        <f>C691*(D691/100)*AB692</f>
        <v>321.21620930232552</v>
      </c>
      <c r="G691">
        <f>C691*(F691/100)*AB692</f>
        <v>0</v>
      </c>
      <c r="I691" s="7">
        <v>21.88</v>
      </c>
      <c r="J691">
        <v>5.5</v>
      </c>
      <c r="K691">
        <f>I691*(J691/100)*AB692</f>
        <v>18.596727906976746</v>
      </c>
      <c r="M691">
        <f>I691*(L691/100)*AB692</f>
        <v>0</v>
      </c>
      <c r="O691" s="7">
        <v>21.88</v>
      </c>
      <c r="P691">
        <v>95</v>
      </c>
      <c r="Q691">
        <f>O691*(P691/100)*AB692</f>
        <v>321.21620930232552</v>
      </c>
      <c r="S691">
        <f>O691*(R691/100)*AB692</f>
        <v>0</v>
      </c>
      <c r="U691" s="7">
        <v>21.88</v>
      </c>
      <c r="W691">
        <f>U691*(V691/100)*AB692</f>
        <v>0</v>
      </c>
      <c r="Y691">
        <f>U691*(X691/100)*AB692</f>
        <v>0</v>
      </c>
      <c r="AA691" t="s">
        <v>18</v>
      </c>
      <c r="AB691">
        <v>1329</v>
      </c>
      <c r="AC691" s="20"/>
    </row>
    <row r="692" spans="1:30" x14ac:dyDescent="0.35">
      <c r="A692" s="20"/>
      <c r="C692" s="8">
        <v>13.13</v>
      </c>
      <c r="E692">
        <f>C692*(D692/100)*AB692</f>
        <v>0</v>
      </c>
      <c r="G692">
        <f>C692*(F692/100)*AB692</f>
        <v>0</v>
      </c>
      <c r="I692" s="8">
        <v>13.13</v>
      </c>
      <c r="J692">
        <v>45</v>
      </c>
      <c r="K692">
        <f>I692*(J692/100)*AB692</f>
        <v>91.306936046511623</v>
      </c>
      <c r="M692">
        <f>I692*(L692/100)*AB692</f>
        <v>0</v>
      </c>
      <c r="O692" s="8">
        <v>13.13</v>
      </c>
      <c r="Q692">
        <f>O692*(P692/100)*AB692</f>
        <v>0</v>
      </c>
      <c r="R692">
        <v>5.5</v>
      </c>
      <c r="S692">
        <f>O692*(R692/100)*AB692</f>
        <v>11.159736627906979</v>
      </c>
      <c r="U692" s="8">
        <v>13.13</v>
      </c>
      <c r="W692">
        <f>U692*(V692/100)*AB692</f>
        <v>0</v>
      </c>
      <c r="Y692">
        <f>U692*(X692/100)*AB692</f>
        <v>0</v>
      </c>
      <c r="AA692" t="s">
        <v>13</v>
      </c>
      <c r="AB692">
        <f>AB691/86</f>
        <v>15.453488372093023</v>
      </c>
      <c r="AC692" s="20"/>
    </row>
    <row r="693" spans="1:30" x14ac:dyDescent="0.35">
      <c r="A693" s="20"/>
      <c r="C693" s="9">
        <v>4.58</v>
      </c>
      <c r="E693">
        <f>C693*(D693/100)*AB692</f>
        <v>0</v>
      </c>
      <c r="G693">
        <f>C693*(F693/100)*AB692</f>
        <v>0</v>
      </c>
      <c r="I693" s="9">
        <v>4.58</v>
      </c>
      <c r="J693">
        <v>25</v>
      </c>
      <c r="K693">
        <f>I693*(J693/100)*AB692</f>
        <v>17.694244186046511</v>
      </c>
      <c r="L693">
        <v>95</v>
      </c>
      <c r="M693">
        <f>I693*(L693/100)*AB692</f>
        <v>67.238127906976743</v>
      </c>
      <c r="O693" s="9">
        <v>4.58</v>
      </c>
      <c r="P693">
        <v>5.5</v>
      </c>
      <c r="Q693">
        <f>O693*(P693/100)*AB692</f>
        <v>3.8927337209302326</v>
      </c>
      <c r="R693">
        <v>5.5</v>
      </c>
      <c r="S693">
        <f>O693*(R693/100)*AB692</f>
        <v>3.8927337209302326</v>
      </c>
      <c r="U693" s="9">
        <v>4.58</v>
      </c>
      <c r="V693">
        <v>5.5</v>
      </c>
      <c r="W693">
        <f>U693*(V693/100)*AB692</f>
        <v>3.8927337209302326</v>
      </c>
      <c r="X693">
        <v>85</v>
      </c>
      <c r="Y693">
        <f>U693*(X693/100)*AB692</f>
        <v>60.160430232558134</v>
      </c>
      <c r="AC693" s="20"/>
    </row>
    <row r="694" spans="1:30" ht="43.5" x14ac:dyDescent="0.35">
      <c r="A694" s="20"/>
      <c r="C694" t="s">
        <v>14</v>
      </c>
      <c r="D694" s="1"/>
      <c r="E694">
        <f>SUM(E686:E693)</f>
        <v>321.21620930232552</v>
      </c>
      <c r="G694">
        <f>SUM(G686:G693)</f>
        <v>661.62796918604658</v>
      </c>
      <c r="I694" t="s">
        <v>14</v>
      </c>
      <c r="J694" s="1"/>
      <c r="K694">
        <f>SUM(K686:K693)</f>
        <v>153.63162732558141</v>
      </c>
      <c r="M694">
        <f>SUM(M686:M693)</f>
        <v>67.238127906976743</v>
      </c>
      <c r="O694" t="s">
        <v>14</v>
      </c>
      <c r="P694" s="1"/>
      <c r="Q694">
        <f>SUM(Q686:Q693)</f>
        <v>325.10894302325573</v>
      </c>
      <c r="S694">
        <f>SUM(S686:S693)</f>
        <v>527.92516046511628</v>
      </c>
      <c r="U694" t="s">
        <v>14</v>
      </c>
      <c r="V694" s="1"/>
      <c r="W694">
        <f>SUM(W686:W693)</f>
        <v>3.8927337209302326</v>
      </c>
      <c r="Y694">
        <f>SUM(Y686:Y693)</f>
        <v>60.160430232558134</v>
      </c>
      <c r="AA694" s="10" t="s">
        <v>22</v>
      </c>
      <c r="AB694">
        <f xml:space="preserve"> (AB690/(AB691-AB688))*100</f>
        <v>97.705741017842911</v>
      </c>
      <c r="AC694" s="20"/>
    </row>
    <row r="695" spans="1:30" x14ac:dyDescent="0.35">
      <c r="A695" s="20"/>
      <c r="AA695" t="s">
        <v>21</v>
      </c>
      <c r="AB695">
        <f xml:space="preserve"> (AB690/AB691)*100</f>
        <v>38.608139534883733</v>
      </c>
      <c r="AC695" s="20"/>
    </row>
    <row r="696" spans="1:30" x14ac:dyDescent="0.35">
      <c r="A696" s="20"/>
      <c r="C696" t="s">
        <v>0</v>
      </c>
      <c r="D696" s="1"/>
      <c r="I696" t="s">
        <v>1</v>
      </c>
      <c r="O696" t="s">
        <v>2</v>
      </c>
      <c r="U696" t="s">
        <v>3</v>
      </c>
      <c r="AC696" s="20"/>
    </row>
    <row r="697" spans="1:30" x14ac:dyDescent="0.35">
      <c r="A697" s="20" t="s">
        <v>4</v>
      </c>
      <c r="B697" t="s">
        <v>5</v>
      </c>
      <c r="C697" t="s">
        <v>6</v>
      </c>
      <c r="D697" t="s">
        <v>7</v>
      </c>
      <c r="E697" t="s">
        <v>8</v>
      </c>
      <c r="F697" t="s">
        <v>9</v>
      </c>
      <c r="G697" t="s">
        <v>10</v>
      </c>
      <c r="I697" t="s">
        <v>6</v>
      </c>
      <c r="J697" t="s">
        <v>7</v>
      </c>
      <c r="K697" t="s">
        <v>8</v>
      </c>
      <c r="L697" t="s">
        <v>9</v>
      </c>
      <c r="M697" t="s">
        <v>10</v>
      </c>
      <c r="O697" t="s">
        <v>6</v>
      </c>
      <c r="P697" t="s">
        <v>7</v>
      </c>
      <c r="Q697" t="s">
        <v>8</v>
      </c>
      <c r="R697" t="s">
        <v>9</v>
      </c>
      <c r="S697" t="s">
        <v>10</v>
      </c>
      <c r="U697" t="s">
        <v>6</v>
      </c>
      <c r="V697" t="s">
        <v>7</v>
      </c>
      <c r="W697" t="s">
        <v>8</v>
      </c>
      <c r="X697" t="s">
        <v>9</v>
      </c>
      <c r="Y697" t="s">
        <v>10</v>
      </c>
      <c r="AC697" s="20" t="s">
        <v>4</v>
      </c>
      <c r="AD697" t="s">
        <v>5</v>
      </c>
    </row>
    <row r="698" spans="1:30" x14ac:dyDescent="0.35">
      <c r="A698" s="20" t="s">
        <v>80</v>
      </c>
      <c r="B698" t="s">
        <v>83</v>
      </c>
      <c r="C698" s="2">
        <v>65.63</v>
      </c>
      <c r="E698">
        <f>C698*(D698/100)*AB704</f>
        <v>0</v>
      </c>
      <c r="G698">
        <f>C698*(F698/100)*AB704</f>
        <v>0</v>
      </c>
      <c r="I698" s="2">
        <v>65.63</v>
      </c>
      <c r="K698">
        <f>I698*(J698/100)*AB704</f>
        <v>0</v>
      </c>
      <c r="M698">
        <f>I698*(L698/100)*AB704</f>
        <v>0</v>
      </c>
      <c r="O698" s="2">
        <v>65.63</v>
      </c>
      <c r="Q698">
        <f>O698*(P698/100)*AB704</f>
        <v>0</v>
      </c>
      <c r="S698">
        <f>O698*(R698/100)*AB704</f>
        <v>0</v>
      </c>
      <c r="U698" s="2">
        <v>65.63</v>
      </c>
      <c r="W698">
        <f>U698*(V698/100)*AB704</f>
        <v>0</v>
      </c>
      <c r="Y698">
        <f>U698*(X698/100)*AB704</f>
        <v>0</v>
      </c>
      <c r="AC698" s="20" t="s">
        <v>80</v>
      </c>
      <c r="AD698" t="s">
        <v>83</v>
      </c>
    </row>
    <row r="699" spans="1:30" x14ac:dyDescent="0.35">
      <c r="A699" s="20"/>
      <c r="C699" s="3">
        <v>56.88</v>
      </c>
      <c r="E699">
        <f>C699*(D699/100)*AB704</f>
        <v>0</v>
      </c>
      <c r="G699">
        <f>C699*(F699/100)*AB704</f>
        <v>0</v>
      </c>
      <c r="I699" s="3">
        <v>56.88</v>
      </c>
      <c r="K699">
        <f>I699*(J699/100)*AB704</f>
        <v>0</v>
      </c>
      <c r="M699">
        <f>I699*(L699/100)*AB704</f>
        <v>0</v>
      </c>
      <c r="O699" s="3">
        <v>56.88</v>
      </c>
      <c r="Q699">
        <f>O699*(P699/100)*AB704</f>
        <v>0</v>
      </c>
      <c r="S699">
        <f>O699*(R699/100)*AB704</f>
        <v>0</v>
      </c>
      <c r="U699" s="3">
        <v>56.88</v>
      </c>
      <c r="W699">
        <f>U699*(V699/100)*AB704</f>
        <v>0</v>
      </c>
      <c r="Y699">
        <f>U699*(X699/100)*AB704</f>
        <v>0</v>
      </c>
      <c r="AC699" s="20"/>
    </row>
    <row r="700" spans="1:30" x14ac:dyDescent="0.35">
      <c r="A700" s="20"/>
      <c r="C700" s="4">
        <v>48.13</v>
      </c>
      <c r="E700">
        <f>C700*(D700/100)*AB704</f>
        <v>0</v>
      </c>
      <c r="F700">
        <v>25</v>
      </c>
      <c r="G700">
        <f>C700*(F700/100)*AB704</f>
        <v>296.75502906976743</v>
      </c>
      <c r="I700" s="4">
        <v>48.13</v>
      </c>
      <c r="K700">
        <f>I700*(J700/100)*AB704</f>
        <v>0</v>
      </c>
      <c r="M700">
        <f>I700*(L700/100)*AB704</f>
        <v>0</v>
      </c>
      <c r="O700" s="4">
        <v>48.13</v>
      </c>
      <c r="Q700">
        <f>O700*(P700/100)*AB704</f>
        <v>0</v>
      </c>
      <c r="R700">
        <v>5.5</v>
      </c>
      <c r="S700">
        <f>O700*(R700/100)*AB704</f>
        <v>65.286106395348838</v>
      </c>
      <c r="U700" s="4">
        <v>48.13</v>
      </c>
      <c r="W700">
        <f>U700*(V700/100)*AB704</f>
        <v>0</v>
      </c>
      <c r="Y700">
        <f>U700*(X700/100)*AB704</f>
        <v>0</v>
      </c>
      <c r="AA700" t="s">
        <v>15</v>
      </c>
      <c r="AB700">
        <f xml:space="preserve"> (E706+K706+Q706+W706)</f>
        <v>1209.2425238372091</v>
      </c>
      <c r="AC700" s="20"/>
    </row>
    <row r="701" spans="1:30" x14ac:dyDescent="0.35">
      <c r="A701" s="20"/>
      <c r="C701" s="5">
        <v>39.380000000000003</v>
      </c>
      <c r="E701">
        <f>C701*(D701/100)*AB704</f>
        <v>0</v>
      </c>
      <c r="F701">
        <v>35</v>
      </c>
      <c r="G701">
        <f>C701*(F701/100)*AB704</f>
        <v>339.92724418604649</v>
      </c>
      <c r="I701" s="5">
        <v>39.380000000000003</v>
      </c>
      <c r="K701">
        <f>I701*(J701/100)*AB704</f>
        <v>0</v>
      </c>
      <c r="M701">
        <f>I701*(L701/100)*AB704</f>
        <v>0</v>
      </c>
      <c r="O701" s="5">
        <v>39.380000000000003</v>
      </c>
      <c r="Q701">
        <f>O701*(P701/100)*AB704</f>
        <v>0</v>
      </c>
      <c r="R701">
        <v>35</v>
      </c>
      <c r="S701">
        <f>O701*(R701/100)*AB704</f>
        <v>339.92724418604649</v>
      </c>
      <c r="U701" s="5">
        <v>39.380000000000003</v>
      </c>
      <c r="W701">
        <f>U701*(V701/100)*AB704</f>
        <v>0</v>
      </c>
      <c r="Y701">
        <f>U701*(X701/100)*AB704</f>
        <v>0</v>
      </c>
      <c r="AA701" t="s">
        <v>16</v>
      </c>
      <c r="AB701">
        <f>G706+M706+S706+Y706</f>
        <v>1725.3718430232557</v>
      </c>
      <c r="AC701" s="20"/>
    </row>
    <row r="702" spans="1:30" x14ac:dyDescent="0.35">
      <c r="A702" s="20"/>
      <c r="C702" s="6">
        <v>30.63</v>
      </c>
      <c r="E702">
        <f>C702*(D702/100)*AB704</f>
        <v>0</v>
      </c>
      <c r="F702">
        <v>25</v>
      </c>
      <c r="G702">
        <f>C702*(F702/100)*AB704</f>
        <v>188.85531976744184</v>
      </c>
      <c r="I702" s="6">
        <v>30.63</v>
      </c>
      <c r="J702">
        <v>5.5</v>
      </c>
      <c r="K702">
        <f>I702*(J702/100)*AB704</f>
        <v>41.548170348837203</v>
      </c>
      <c r="M702">
        <f>I702*(L702/100)*AB704</f>
        <v>0</v>
      </c>
      <c r="O702" s="6">
        <v>30.63</v>
      </c>
      <c r="Q702">
        <f>O702*(P702/100)*AB704</f>
        <v>0</v>
      </c>
      <c r="R702">
        <v>35</v>
      </c>
      <c r="S702">
        <f>O702*(R702/100)*AB704</f>
        <v>264.39744767441857</v>
      </c>
      <c r="U702" s="6">
        <v>30.63</v>
      </c>
      <c r="W702">
        <f>U702*(V702/100)*AB704</f>
        <v>0</v>
      </c>
      <c r="Y702">
        <f>U702*(X702/100)*AB704</f>
        <v>0</v>
      </c>
      <c r="AA702" t="s">
        <v>17</v>
      </c>
      <c r="AB702">
        <f xml:space="preserve"> AB701-AB700</f>
        <v>516.12931918604659</v>
      </c>
      <c r="AC702" s="20"/>
    </row>
    <row r="703" spans="1:30" x14ac:dyDescent="0.35">
      <c r="A703" s="20"/>
      <c r="C703" s="7">
        <v>21.88</v>
      </c>
      <c r="D703">
        <v>75</v>
      </c>
      <c r="E703">
        <f>C703*(D703/100)*AB704</f>
        <v>404.71639534883718</v>
      </c>
      <c r="F703">
        <v>5.5</v>
      </c>
      <c r="G703">
        <f>C703*(F703/100)*AB704</f>
        <v>29.679202325581393</v>
      </c>
      <c r="I703" s="7">
        <v>21.88</v>
      </c>
      <c r="J703">
        <v>15</v>
      </c>
      <c r="K703">
        <f>I703*(J703/100)*AB704</f>
        <v>80.943279069767428</v>
      </c>
      <c r="M703">
        <f>I703*(L703/100)*AB704</f>
        <v>0</v>
      </c>
      <c r="O703" s="7">
        <v>21.88</v>
      </c>
      <c r="P703">
        <v>75</v>
      </c>
      <c r="Q703">
        <f>O703*(P703/100)*AB704</f>
        <v>404.71639534883718</v>
      </c>
      <c r="R703">
        <v>5.5</v>
      </c>
      <c r="S703">
        <f>O703*(R703/100)*AB704</f>
        <v>29.679202325581393</v>
      </c>
      <c r="U703" s="7">
        <v>21.88</v>
      </c>
      <c r="W703">
        <f>U703*(V703/100)*AB704</f>
        <v>0</v>
      </c>
      <c r="Y703">
        <f>U703*(X703/100)*AB704</f>
        <v>0</v>
      </c>
      <c r="AA703" t="s">
        <v>18</v>
      </c>
      <c r="AB703">
        <v>2121</v>
      </c>
      <c r="AC703" s="20"/>
    </row>
    <row r="704" spans="1:30" x14ac:dyDescent="0.35">
      <c r="A704" s="20"/>
      <c r="C704" s="8">
        <v>13.13</v>
      </c>
      <c r="D704">
        <v>25</v>
      </c>
      <c r="E704">
        <f>C704*(D704/100)*AB704</f>
        <v>80.95561046511628</v>
      </c>
      <c r="G704">
        <f>C704*(F704/100)*AB704</f>
        <v>0</v>
      </c>
      <c r="I704" s="8">
        <v>13.13</v>
      </c>
      <c r="J704">
        <v>25</v>
      </c>
      <c r="K704">
        <f>I704*(J704/100)*AB704</f>
        <v>80.95561046511628</v>
      </c>
      <c r="M704">
        <f>I704*(L704/100)*AB704</f>
        <v>0</v>
      </c>
      <c r="O704" s="8">
        <v>13.13</v>
      </c>
      <c r="P704">
        <v>25</v>
      </c>
      <c r="Q704">
        <f>O704*(P704/100)*AB704</f>
        <v>80.95561046511628</v>
      </c>
      <c r="R704">
        <v>5.5</v>
      </c>
      <c r="S704">
        <f>O704*(R704/100)*AB704</f>
        <v>17.810234302325583</v>
      </c>
      <c r="U704" s="8">
        <v>13.13</v>
      </c>
      <c r="W704">
        <f>U704*(V704/100)*AB704</f>
        <v>0</v>
      </c>
      <c r="Y704">
        <f>U704*(X704/100)*AB704</f>
        <v>0</v>
      </c>
      <c r="AA704" t="s">
        <v>13</v>
      </c>
      <c r="AB704">
        <f>AB703/86</f>
        <v>24.662790697674417</v>
      </c>
      <c r="AC704" s="20"/>
    </row>
    <row r="705" spans="1:30" x14ac:dyDescent="0.35">
      <c r="A705" s="20"/>
      <c r="C705" s="9">
        <v>4.58</v>
      </c>
      <c r="E705">
        <f>C705*(D705/100)*AB704</f>
        <v>0</v>
      </c>
      <c r="G705">
        <f>C705*(F705/100)*AB704</f>
        <v>0</v>
      </c>
      <c r="I705" s="9">
        <v>4.58</v>
      </c>
      <c r="J705">
        <v>25</v>
      </c>
      <c r="K705">
        <f>I705*(J705/100)*AB704</f>
        <v>28.238895348837207</v>
      </c>
      <c r="L705">
        <v>95</v>
      </c>
      <c r="M705">
        <f>I705*(L705/100)*AB704</f>
        <v>107.30780232558139</v>
      </c>
      <c r="O705" s="9">
        <v>4.58</v>
      </c>
      <c r="Q705">
        <f>O705*(P705/100)*AB704</f>
        <v>0</v>
      </c>
      <c r="R705">
        <v>5.5</v>
      </c>
      <c r="S705">
        <f>O705*(R705/100)*AB704</f>
        <v>6.2125569767441862</v>
      </c>
      <c r="U705" s="9">
        <v>4.58</v>
      </c>
      <c r="V705">
        <v>5.5</v>
      </c>
      <c r="W705">
        <f>U705*(V705/100)*AB704</f>
        <v>6.2125569767441862</v>
      </c>
      <c r="X705">
        <v>35</v>
      </c>
      <c r="Y705">
        <f>U705*(X705/100)*AB704</f>
        <v>39.534453488372087</v>
      </c>
      <c r="AC705" s="20"/>
    </row>
    <row r="706" spans="1:30" ht="43.5" x14ac:dyDescent="0.35">
      <c r="A706" s="20"/>
      <c r="C706" t="s">
        <v>14</v>
      </c>
      <c r="D706" s="1"/>
      <c r="E706">
        <f>SUM(E698:E705)</f>
        <v>485.67200581395343</v>
      </c>
      <c r="G706">
        <f>SUM(G698:G705)</f>
        <v>855.21679534883719</v>
      </c>
      <c r="I706" t="s">
        <v>14</v>
      </c>
      <c r="J706" s="1"/>
      <c r="K706">
        <f>SUM(K698:K705)</f>
        <v>231.68595523255811</v>
      </c>
      <c r="M706">
        <f>SUM(M698:M705)</f>
        <v>107.30780232558139</v>
      </c>
      <c r="O706" t="s">
        <v>14</v>
      </c>
      <c r="P706" s="1"/>
      <c r="Q706">
        <f>SUM(Q698:Q705)</f>
        <v>485.67200581395343</v>
      </c>
      <c r="S706">
        <f>SUM(S698:S705)</f>
        <v>723.31279186046515</v>
      </c>
      <c r="U706" t="s">
        <v>14</v>
      </c>
      <c r="V706" s="1"/>
      <c r="W706">
        <f>SUM(W698:W705)</f>
        <v>6.2125569767441862</v>
      </c>
      <c r="Y706">
        <f>SUM(Y698:Y705)</f>
        <v>39.534453488372087</v>
      </c>
      <c r="AA706" s="10" t="s">
        <v>22</v>
      </c>
      <c r="AB706">
        <f xml:space="preserve"> (AB702/(AB703-AB700))*100</f>
        <v>56.608180648895889</v>
      </c>
      <c r="AC706" s="20"/>
    </row>
    <row r="707" spans="1:30" x14ac:dyDescent="0.35">
      <c r="A707" s="20"/>
      <c r="AA707" t="s">
        <v>21</v>
      </c>
      <c r="AB707">
        <f xml:space="preserve"> (AB702/AB703)*100</f>
        <v>24.334244186046515</v>
      </c>
      <c r="AC707" s="20"/>
    </row>
    <row r="708" spans="1:30" x14ac:dyDescent="0.35">
      <c r="A708" s="20"/>
      <c r="AC708" s="20"/>
    </row>
    <row r="709" spans="1:30" x14ac:dyDescent="0.35">
      <c r="A709" s="20"/>
      <c r="C709" t="s">
        <v>0</v>
      </c>
      <c r="D709" s="1"/>
      <c r="I709" t="s">
        <v>1</v>
      </c>
      <c r="O709" t="s">
        <v>2</v>
      </c>
      <c r="U709" t="s">
        <v>3</v>
      </c>
      <c r="AC709" s="20"/>
    </row>
    <row r="710" spans="1:30" x14ac:dyDescent="0.35">
      <c r="A710" s="20" t="s">
        <v>4</v>
      </c>
      <c r="B710" t="s">
        <v>5</v>
      </c>
      <c r="C710" t="s">
        <v>6</v>
      </c>
      <c r="D710" t="s">
        <v>7</v>
      </c>
      <c r="E710" t="s">
        <v>8</v>
      </c>
      <c r="F710" t="s">
        <v>9</v>
      </c>
      <c r="G710" t="s">
        <v>10</v>
      </c>
      <c r="I710" t="s">
        <v>6</v>
      </c>
      <c r="J710" t="s">
        <v>7</v>
      </c>
      <c r="K710" t="s">
        <v>8</v>
      </c>
      <c r="L710" t="s">
        <v>9</v>
      </c>
      <c r="M710" t="s">
        <v>10</v>
      </c>
      <c r="O710" t="s">
        <v>6</v>
      </c>
      <c r="P710" t="s">
        <v>7</v>
      </c>
      <c r="Q710" t="s">
        <v>8</v>
      </c>
      <c r="R710" t="s">
        <v>9</v>
      </c>
      <c r="S710" t="s">
        <v>10</v>
      </c>
      <c r="U710" t="s">
        <v>6</v>
      </c>
      <c r="V710" t="s">
        <v>7</v>
      </c>
      <c r="W710" t="s">
        <v>8</v>
      </c>
      <c r="X710" t="s">
        <v>9</v>
      </c>
      <c r="Y710" t="s">
        <v>10</v>
      </c>
      <c r="AC710" s="20" t="s">
        <v>4</v>
      </c>
      <c r="AD710" t="s">
        <v>5</v>
      </c>
    </row>
    <row r="711" spans="1:30" x14ac:dyDescent="0.35">
      <c r="A711" s="20" t="s">
        <v>80</v>
      </c>
      <c r="B711" t="s">
        <v>84</v>
      </c>
      <c r="C711" s="2">
        <v>65.63</v>
      </c>
      <c r="E711">
        <f>C711*(D711/100)*AB717</f>
        <v>0</v>
      </c>
      <c r="G711">
        <f>C711*(F711/100)*AB717</f>
        <v>0</v>
      </c>
      <c r="I711" s="2">
        <v>65.63</v>
      </c>
      <c r="K711">
        <f>I711*(J711/100)*AB717</f>
        <v>0</v>
      </c>
      <c r="M711">
        <f>I711*(L711/100)*AB717</f>
        <v>0</v>
      </c>
      <c r="O711" s="2">
        <v>65.63</v>
      </c>
      <c r="Q711">
        <f>O711*(P711/100)*AB717</f>
        <v>0</v>
      </c>
      <c r="S711">
        <f>O711*(R711/100)*AB717</f>
        <v>0</v>
      </c>
      <c r="U711" s="2">
        <v>65.63</v>
      </c>
      <c r="W711">
        <f>U711*(V711/100)*AB717</f>
        <v>0</v>
      </c>
      <c r="Y711">
        <f>U711*(X711/100)*AB717</f>
        <v>0</v>
      </c>
      <c r="AC711" s="20" t="s">
        <v>80</v>
      </c>
      <c r="AD711" t="s">
        <v>84</v>
      </c>
    </row>
    <row r="712" spans="1:30" x14ac:dyDescent="0.35">
      <c r="A712" s="20"/>
      <c r="C712" s="3">
        <v>56.88</v>
      </c>
      <c r="E712">
        <f>C712*(D712/100)*AB717</f>
        <v>0</v>
      </c>
      <c r="G712">
        <f>C712*(F712/100)*AB717</f>
        <v>0</v>
      </c>
      <c r="I712" s="3">
        <v>56.88</v>
      </c>
      <c r="K712">
        <f>I712*(J712/100)*AB717</f>
        <v>0</v>
      </c>
      <c r="M712">
        <f>I712*(L712/100)*AB717</f>
        <v>0</v>
      </c>
      <c r="O712" s="3">
        <v>56.88</v>
      </c>
      <c r="Q712">
        <f>O712*(P712/100)*AB717</f>
        <v>0</v>
      </c>
      <c r="S712">
        <f>O712*(R712/100)*AB717</f>
        <v>0</v>
      </c>
      <c r="U712" s="3">
        <v>56.88</v>
      </c>
      <c r="W712">
        <f>U712*(V712/100)*AB717</f>
        <v>0</v>
      </c>
      <c r="Y712">
        <f>U712*(X712/100)*AB717</f>
        <v>0</v>
      </c>
      <c r="AC712" s="20"/>
    </row>
    <row r="713" spans="1:30" x14ac:dyDescent="0.35">
      <c r="A713" s="20"/>
      <c r="C713" s="4">
        <v>48.13</v>
      </c>
      <c r="E713">
        <f>C713*(D713/100)*AB717</f>
        <v>0</v>
      </c>
      <c r="F713">
        <v>25</v>
      </c>
      <c r="G713">
        <f>C713*(F713/100)*AB717</f>
        <v>348.66267441860469</v>
      </c>
      <c r="I713" s="4">
        <v>48.13</v>
      </c>
      <c r="J713">
        <v>5.5</v>
      </c>
      <c r="K713">
        <f>I713*(J713/100)*AB717</f>
        <v>76.705788372093039</v>
      </c>
      <c r="M713">
        <f>I713*(L713/100)*AB717</f>
        <v>0</v>
      </c>
      <c r="O713" s="4">
        <v>48.13</v>
      </c>
      <c r="Q713">
        <f>O713*(P713/100)*AB717</f>
        <v>0</v>
      </c>
      <c r="R713">
        <v>75</v>
      </c>
      <c r="S713">
        <f>O713*(R713/100)*AB717</f>
        <v>1045.9880232558141</v>
      </c>
      <c r="U713" s="4">
        <v>48.13</v>
      </c>
      <c r="W713">
        <f>U713*(V713/100)*AB717</f>
        <v>0</v>
      </c>
      <c r="Y713">
        <f>U713*(X713/100)*AB717</f>
        <v>0</v>
      </c>
      <c r="AA713" t="s">
        <v>15</v>
      </c>
      <c r="AB713">
        <f xml:space="preserve"> (E719+K719+Q719+W719)</f>
        <v>1702.9125465116279</v>
      </c>
      <c r="AC713" s="20"/>
    </row>
    <row r="714" spans="1:30" x14ac:dyDescent="0.35">
      <c r="A714" s="20"/>
      <c r="C714" s="5">
        <v>39.380000000000003</v>
      </c>
      <c r="E714">
        <f>C714*(D714/100)*AB717</f>
        <v>0</v>
      </c>
      <c r="F714">
        <v>25</v>
      </c>
      <c r="G714">
        <f>C714*(F714/100)*AB717</f>
        <v>285.27604651162795</v>
      </c>
      <c r="I714" s="5">
        <v>39.380000000000003</v>
      </c>
      <c r="J714">
        <v>5.5</v>
      </c>
      <c r="K714">
        <f>I714*(J714/100)*AB717</f>
        <v>62.760730232558146</v>
      </c>
      <c r="M714">
        <f>I714*(L714/100)*AB717</f>
        <v>0</v>
      </c>
      <c r="O714" s="5">
        <v>39.380000000000003</v>
      </c>
      <c r="Q714">
        <f>O714*(P714/100)*AB717</f>
        <v>0</v>
      </c>
      <c r="R714">
        <v>15</v>
      </c>
      <c r="S714">
        <f>O714*(R714/100)*AB717</f>
        <v>171.16562790697677</v>
      </c>
      <c r="U714" s="5">
        <v>39.380000000000003</v>
      </c>
      <c r="W714">
        <f>U714*(V714/100)*AB717</f>
        <v>0</v>
      </c>
      <c r="Y714">
        <f>U714*(X714/100)*AB717</f>
        <v>0</v>
      </c>
      <c r="AA714" t="s">
        <v>16</v>
      </c>
      <c r="AB714">
        <f>G719+M719+S719+Y719</f>
        <v>2436.748593023256</v>
      </c>
      <c r="AC714" s="20"/>
    </row>
    <row r="715" spans="1:30" x14ac:dyDescent="0.35">
      <c r="A715" s="20"/>
      <c r="C715" s="6">
        <v>30.63</v>
      </c>
      <c r="E715">
        <f>C715*(D715/100)*AB717</f>
        <v>0</v>
      </c>
      <c r="F715">
        <v>15</v>
      </c>
      <c r="G715">
        <f>C715*(F715/100)*AB717</f>
        <v>133.1336511627907</v>
      </c>
      <c r="I715" s="6">
        <v>30.63</v>
      </c>
      <c r="J715">
        <v>15</v>
      </c>
      <c r="K715">
        <f>I715*(J715/100)*AB717</f>
        <v>133.1336511627907</v>
      </c>
      <c r="M715">
        <f>I715*(L715/100)*AB717</f>
        <v>0</v>
      </c>
      <c r="O715" s="6">
        <v>30.63</v>
      </c>
      <c r="Q715">
        <f>O715*(P715/100)*AB717</f>
        <v>0</v>
      </c>
      <c r="R715">
        <v>5.5</v>
      </c>
      <c r="S715">
        <f>O715*(R715/100)*AB717</f>
        <v>48.815672093023259</v>
      </c>
      <c r="U715" s="6">
        <v>30.63</v>
      </c>
      <c r="W715">
        <f>U715*(V715/100)*AB717</f>
        <v>0</v>
      </c>
      <c r="Y715">
        <f>U715*(X715/100)*AB717</f>
        <v>0</v>
      </c>
      <c r="AA715" t="s">
        <v>17</v>
      </c>
      <c r="AB715">
        <f xml:space="preserve"> AB714-AB713</f>
        <v>733.83604651162818</v>
      </c>
      <c r="AC715" s="20"/>
    </row>
    <row r="716" spans="1:30" x14ac:dyDescent="0.35">
      <c r="A716" s="20"/>
      <c r="C716" s="7">
        <v>21.88</v>
      </c>
      <c r="D716">
        <v>75</v>
      </c>
      <c r="E716">
        <f>C716*(D716/100)*AB717</f>
        <v>475.5083720930233</v>
      </c>
      <c r="F716">
        <v>15</v>
      </c>
      <c r="G716">
        <f>C716*(F716/100)*AB717</f>
        <v>95.101674418604645</v>
      </c>
      <c r="I716" s="7">
        <v>21.88</v>
      </c>
      <c r="J716">
        <v>25</v>
      </c>
      <c r="K716">
        <f>I716*(J716/100)*AB717</f>
        <v>158.50279069767441</v>
      </c>
      <c r="M716">
        <f>I716*(L716/100)*AB717</f>
        <v>0</v>
      </c>
      <c r="O716" s="7">
        <v>21.88</v>
      </c>
      <c r="P716">
        <v>95</v>
      </c>
      <c r="Q716">
        <f>O716*(P716/100)*AB717</f>
        <v>602.31060465116275</v>
      </c>
      <c r="S716">
        <f>O716*(R716/100)*AB717</f>
        <v>0</v>
      </c>
      <c r="U716" s="7">
        <v>21.88</v>
      </c>
      <c r="W716">
        <f>U716*(V716/100)*AB717</f>
        <v>0</v>
      </c>
      <c r="Y716">
        <f>U716*(X716/100)*AB717</f>
        <v>0</v>
      </c>
      <c r="AA716" t="s">
        <v>18</v>
      </c>
      <c r="AB716">
        <v>2492</v>
      </c>
      <c r="AC716" s="20"/>
    </row>
    <row r="717" spans="1:30" x14ac:dyDescent="0.35">
      <c r="A717" s="20"/>
      <c r="C717" s="8">
        <v>13.13</v>
      </c>
      <c r="D717">
        <v>15</v>
      </c>
      <c r="E717">
        <f>C717*(D717/100)*AB717</f>
        <v>57.069697674418606</v>
      </c>
      <c r="F717">
        <v>5.5</v>
      </c>
      <c r="G717">
        <f>C717*(F717/100)*AB717</f>
        <v>20.925555813953491</v>
      </c>
      <c r="I717" s="8">
        <v>13.13</v>
      </c>
      <c r="J717">
        <v>25</v>
      </c>
      <c r="K717">
        <f>I717*(J717/100)*AB717</f>
        <v>95.116162790697686</v>
      </c>
      <c r="M717">
        <f>I717*(L717/100)*AB717</f>
        <v>0</v>
      </c>
      <c r="O717" s="8">
        <v>13.13</v>
      </c>
      <c r="Q717">
        <f>O717*(P717/100)*AB717</f>
        <v>0</v>
      </c>
      <c r="R717">
        <v>5.5</v>
      </c>
      <c r="S717">
        <f>O717*(R717/100)*AB717</f>
        <v>20.925555813953491</v>
      </c>
      <c r="U717" s="8">
        <v>13.13</v>
      </c>
      <c r="W717">
        <f>U717*(V717/100)*AB717</f>
        <v>0</v>
      </c>
      <c r="Y717">
        <f>U717*(X717/100)*AB717</f>
        <v>0</v>
      </c>
      <c r="AA717" t="s">
        <v>13</v>
      </c>
      <c r="AB717">
        <f>AB716/86</f>
        <v>28.976744186046513</v>
      </c>
      <c r="AC717" s="20"/>
    </row>
    <row r="718" spans="1:30" x14ac:dyDescent="0.35">
      <c r="A718" s="20"/>
      <c r="C718" s="9">
        <v>4.58</v>
      </c>
      <c r="D718">
        <v>15</v>
      </c>
      <c r="E718">
        <f>C718*(D718/100)*AB717</f>
        <v>19.907023255813954</v>
      </c>
      <c r="F718">
        <v>5.5</v>
      </c>
      <c r="G718">
        <f>C718*(F718/100)*AB717</f>
        <v>7.2992418604651172</v>
      </c>
      <c r="I718" s="9">
        <v>4.58</v>
      </c>
      <c r="J718">
        <v>5.5</v>
      </c>
      <c r="K718">
        <f>I718*(J718/100)*AB717</f>
        <v>7.2992418604651172</v>
      </c>
      <c r="L718">
        <v>95</v>
      </c>
      <c r="M718">
        <f>I718*(L718/100)*AB717</f>
        <v>126.07781395348837</v>
      </c>
      <c r="O718" s="9">
        <v>4.58</v>
      </c>
      <c r="P718">
        <v>5.5</v>
      </c>
      <c r="Q718">
        <f>O718*(P718/100)*AB717</f>
        <v>7.2992418604651172</v>
      </c>
      <c r="R718">
        <v>5.5</v>
      </c>
      <c r="S718">
        <f>O718*(R718/100)*AB717</f>
        <v>7.2992418604651172</v>
      </c>
      <c r="U718" s="9">
        <v>4.58</v>
      </c>
      <c r="V718">
        <v>5.5</v>
      </c>
      <c r="W718">
        <f>U718*(V718/100)*AB717</f>
        <v>7.2992418604651172</v>
      </c>
      <c r="X718">
        <v>95</v>
      </c>
      <c r="Y718">
        <f>U718*(X718/100)*AB717</f>
        <v>126.07781395348837</v>
      </c>
      <c r="AC718" s="20"/>
    </row>
    <row r="719" spans="1:30" ht="43.5" x14ac:dyDescent="0.35">
      <c r="A719" s="20"/>
      <c r="C719" t="s">
        <v>14</v>
      </c>
      <c r="D719" s="1"/>
      <c r="E719">
        <f>SUM(E711:E718)</f>
        <v>552.48509302325579</v>
      </c>
      <c r="G719">
        <f>SUM(G711:G718)</f>
        <v>890.39884418604652</v>
      </c>
      <c r="I719" t="s">
        <v>14</v>
      </c>
      <c r="J719" s="1"/>
      <c r="K719">
        <f>SUM(K711:K718)</f>
        <v>533.51836511627914</v>
      </c>
      <c r="M719">
        <f>SUM(M711:M718)</f>
        <v>126.07781395348837</v>
      </c>
      <c r="O719" t="s">
        <v>14</v>
      </c>
      <c r="P719" s="1"/>
      <c r="Q719">
        <f>SUM(Q711:Q718)</f>
        <v>609.60984651162789</v>
      </c>
      <c r="S719">
        <f>SUM(S711:S718)</f>
        <v>1294.1941209302329</v>
      </c>
      <c r="U719" t="s">
        <v>14</v>
      </c>
      <c r="V719" s="1"/>
      <c r="W719">
        <f>SUM(W711:W718)</f>
        <v>7.2992418604651172</v>
      </c>
      <c r="Y719">
        <f>SUM(Y711:Y718)</f>
        <v>126.07781395348837</v>
      </c>
      <c r="AA719" s="10" t="s">
        <v>22</v>
      </c>
      <c r="AB719">
        <f xml:space="preserve"> (AB715/(AB716-AB713))*100</f>
        <v>92.998062922874979</v>
      </c>
      <c r="AC719" s="20"/>
    </row>
    <row r="720" spans="1:30" x14ac:dyDescent="0.35">
      <c r="A720" s="20"/>
      <c r="AA720" t="s">
        <v>21</v>
      </c>
      <c r="AB720">
        <f xml:space="preserve"> (AB715/AB716)*100</f>
        <v>29.447674418604663</v>
      </c>
      <c r="AC720" s="20"/>
    </row>
    <row r="721" spans="1:32" x14ac:dyDescent="0.35">
      <c r="A721" s="20"/>
      <c r="C721" t="s">
        <v>0</v>
      </c>
      <c r="D721" s="1"/>
      <c r="I721" t="s">
        <v>1</v>
      </c>
      <c r="O721" t="s">
        <v>2</v>
      </c>
      <c r="U721" t="s">
        <v>3</v>
      </c>
      <c r="AC721" s="20"/>
    </row>
    <row r="722" spans="1:32" x14ac:dyDescent="0.35">
      <c r="A722" s="20" t="s">
        <v>4</v>
      </c>
      <c r="B722" t="s">
        <v>5</v>
      </c>
      <c r="C722" t="s">
        <v>6</v>
      </c>
      <c r="D722" t="s">
        <v>7</v>
      </c>
      <c r="E722" t="s">
        <v>8</v>
      </c>
      <c r="F722" t="s">
        <v>9</v>
      </c>
      <c r="G722" t="s">
        <v>10</v>
      </c>
      <c r="I722" t="s">
        <v>6</v>
      </c>
      <c r="J722" t="s">
        <v>7</v>
      </c>
      <c r="K722" t="s">
        <v>8</v>
      </c>
      <c r="L722" t="s">
        <v>9</v>
      </c>
      <c r="M722" t="s">
        <v>10</v>
      </c>
      <c r="O722" t="s">
        <v>6</v>
      </c>
      <c r="P722" t="s">
        <v>7</v>
      </c>
      <c r="Q722" t="s">
        <v>8</v>
      </c>
      <c r="R722" t="s">
        <v>9</v>
      </c>
      <c r="S722" t="s">
        <v>10</v>
      </c>
      <c r="U722" t="s">
        <v>6</v>
      </c>
      <c r="V722" t="s">
        <v>7</v>
      </c>
      <c r="W722" t="s">
        <v>8</v>
      </c>
      <c r="X722" t="s">
        <v>9</v>
      </c>
      <c r="Y722" t="s">
        <v>10</v>
      </c>
      <c r="AC722" s="20" t="s">
        <v>4</v>
      </c>
      <c r="AD722" t="s">
        <v>5</v>
      </c>
    </row>
    <row r="723" spans="1:32" x14ac:dyDescent="0.35">
      <c r="A723" s="20" t="s">
        <v>80</v>
      </c>
      <c r="B723" t="s">
        <v>85</v>
      </c>
      <c r="C723" s="2">
        <v>65.63</v>
      </c>
      <c r="E723">
        <f>C723*(D723/100)*AB729</f>
        <v>0</v>
      </c>
      <c r="G723">
        <f>C723*(F723/100)*AB729</f>
        <v>0</v>
      </c>
      <c r="I723" s="2">
        <v>65.63</v>
      </c>
      <c r="K723">
        <f>I723*(J723/100)*AB729</f>
        <v>0</v>
      </c>
      <c r="M723">
        <f>I723*(L723/100)*AB729</f>
        <v>0</v>
      </c>
      <c r="O723" s="2">
        <v>65.63</v>
      </c>
      <c r="Q723">
        <f>O723*(P723/100)*AB729</f>
        <v>0</v>
      </c>
      <c r="S723">
        <f>O723*(R723/100)*AB729</f>
        <v>0</v>
      </c>
      <c r="U723" s="2">
        <v>65.63</v>
      </c>
      <c r="W723">
        <f>U723*(V723/100)*AB729</f>
        <v>0</v>
      </c>
      <c r="Y723">
        <f>U723*(X723/100)*AB729</f>
        <v>0</v>
      </c>
      <c r="AC723" s="20" t="s">
        <v>80</v>
      </c>
      <c r="AD723" t="s">
        <v>85</v>
      </c>
    </row>
    <row r="724" spans="1:32" x14ac:dyDescent="0.35">
      <c r="A724" s="20"/>
      <c r="C724" s="3">
        <v>56.88</v>
      </c>
      <c r="E724">
        <f>C724*(D724/100)*AB729</f>
        <v>0</v>
      </c>
      <c r="G724">
        <f>C724*(F724/100)*AB729</f>
        <v>0</v>
      </c>
      <c r="I724" s="3">
        <v>56.88</v>
      </c>
      <c r="K724">
        <f>I724*(J724/100)*AB729</f>
        <v>0</v>
      </c>
      <c r="M724">
        <f>I724*(L724/100)*AB729</f>
        <v>0</v>
      </c>
      <c r="O724" s="3">
        <v>56.88</v>
      </c>
      <c r="Q724">
        <f>O724*(P724/100)*AB729</f>
        <v>0</v>
      </c>
      <c r="S724">
        <f>O724*(R724/100)*AB729</f>
        <v>0</v>
      </c>
      <c r="U724" s="3">
        <v>56.88</v>
      </c>
      <c r="W724">
        <f>U724*(V724/100)*AB729</f>
        <v>0</v>
      </c>
      <c r="Y724">
        <f>U724*(X724/100)*AB729</f>
        <v>0</v>
      </c>
      <c r="AC724" s="20"/>
    </row>
    <row r="725" spans="1:32" x14ac:dyDescent="0.35">
      <c r="A725" s="20"/>
      <c r="C725" s="4">
        <v>48.13</v>
      </c>
      <c r="E725">
        <f>C725*(D725/100)*AB729</f>
        <v>0</v>
      </c>
      <c r="F725">
        <v>25</v>
      </c>
      <c r="G725">
        <f>C725*(F725/100)*AB729</f>
        <v>259.53822674418603</v>
      </c>
      <c r="I725" s="4">
        <v>48.13</v>
      </c>
      <c r="K725">
        <f>I725*(J725/100)*AB729</f>
        <v>0</v>
      </c>
      <c r="M725">
        <f>I725*(L725/100)*AB729</f>
        <v>0</v>
      </c>
      <c r="O725" s="4">
        <v>48.13</v>
      </c>
      <c r="Q725">
        <f>O725*(P725/100)*AB729</f>
        <v>0</v>
      </c>
      <c r="R725">
        <v>25</v>
      </c>
      <c r="S725">
        <f>O725*(R725/100)*AB729</f>
        <v>259.53822674418603</v>
      </c>
      <c r="U725" s="4">
        <v>48.13</v>
      </c>
      <c r="W725">
        <f>U725*(V725/100)*AB729</f>
        <v>0</v>
      </c>
      <c r="Y725">
        <f>U725*(X725/100)*AB729</f>
        <v>0</v>
      </c>
      <c r="AA725" t="s">
        <v>15</v>
      </c>
      <c r="AB725">
        <f xml:space="preserve"> (E731+K731+Q731+W731)</f>
        <v>1007.3577499999999</v>
      </c>
      <c r="AC725" s="20"/>
    </row>
    <row r="726" spans="1:32" x14ac:dyDescent="0.35">
      <c r="A726" s="20"/>
      <c r="C726" s="5">
        <v>39.380000000000003</v>
      </c>
      <c r="E726">
        <f>C726*(D726/100)*AB729</f>
        <v>0</v>
      </c>
      <c r="F726">
        <v>35</v>
      </c>
      <c r="G726">
        <f>C726*(F726/100)*AB729</f>
        <v>297.29610465116275</v>
      </c>
      <c r="I726" s="5">
        <v>39.380000000000003</v>
      </c>
      <c r="K726">
        <f>I726*(J726/100)*AB729</f>
        <v>0</v>
      </c>
      <c r="M726">
        <f>I726*(L726/100)*AB729</f>
        <v>0</v>
      </c>
      <c r="O726" s="5">
        <v>39.380000000000003</v>
      </c>
      <c r="Q726">
        <f>O726*(P726/100)*AB729</f>
        <v>0</v>
      </c>
      <c r="R726">
        <v>25</v>
      </c>
      <c r="S726">
        <f>O726*(R726/100)*AB729</f>
        <v>212.35436046511629</v>
      </c>
      <c r="U726" s="5">
        <v>39.380000000000003</v>
      </c>
      <c r="W726">
        <f>U726*(V726/100)*AB729</f>
        <v>0</v>
      </c>
      <c r="Y726">
        <f>U726*(X726/100)*AB729</f>
        <v>0</v>
      </c>
      <c r="AA726" t="s">
        <v>16</v>
      </c>
      <c r="AB726">
        <f>G731+M731+S731+Y731</f>
        <v>1475.1272761627904</v>
      </c>
      <c r="AC726" s="20"/>
    </row>
    <row r="727" spans="1:32" x14ac:dyDescent="0.35">
      <c r="A727" s="20"/>
      <c r="C727" s="6">
        <v>30.63</v>
      </c>
      <c r="E727">
        <f>C727*(D727/100)*AB729</f>
        <v>0</v>
      </c>
      <c r="F727">
        <v>15</v>
      </c>
      <c r="G727">
        <f>C727*(F727/100)*AB729</f>
        <v>99.102296511627898</v>
      </c>
      <c r="I727" s="6">
        <v>30.63</v>
      </c>
      <c r="K727">
        <f>I727*(J727/100)*AB729</f>
        <v>0</v>
      </c>
      <c r="M727">
        <f>I727*(L727/100)*AB729</f>
        <v>0</v>
      </c>
      <c r="O727" s="6">
        <v>30.63</v>
      </c>
      <c r="Q727">
        <f>O727*(P727/100)*AB729</f>
        <v>0</v>
      </c>
      <c r="R727">
        <v>15</v>
      </c>
      <c r="S727">
        <f>O727*(R727/100)*AB729</f>
        <v>99.102296511627898</v>
      </c>
      <c r="U727" s="6">
        <v>30.63</v>
      </c>
      <c r="W727">
        <f>U727*(V727/100)*AB729</f>
        <v>0</v>
      </c>
      <c r="Y727">
        <f>U727*(X727/100)*AB729</f>
        <v>0</v>
      </c>
      <c r="AA727" t="s">
        <v>17</v>
      </c>
      <c r="AB727">
        <f xml:space="preserve"> AB726-AB725</f>
        <v>467.7695261627905</v>
      </c>
      <c r="AC727" s="20"/>
    </row>
    <row r="728" spans="1:32" x14ac:dyDescent="0.35">
      <c r="A728" s="20"/>
      <c r="C728" s="7">
        <v>21.88</v>
      </c>
      <c r="D728">
        <v>75</v>
      </c>
      <c r="E728">
        <f>C728*(D728/100)*AB729</f>
        <v>353.95988372093024</v>
      </c>
      <c r="F728">
        <v>15</v>
      </c>
      <c r="G728">
        <f>C728*(F728/100)*AB729</f>
        <v>70.79197674418603</v>
      </c>
      <c r="I728" s="7">
        <v>21.88</v>
      </c>
      <c r="J728">
        <v>15</v>
      </c>
      <c r="K728">
        <f>I728*(J728/100)*AB729</f>
        <v>70.79197674418603</v>
      </c>
      <c r="M728">
        <f>I728*(L728/100)*AB729</f>
        <v>0</v>
      </c>
      <c r="O728" s="7">
        <v>21.88</v>
      </c>
      <c r="P728">
        <v>85</v>
      </c>
      <c r="Q728">
        <f>O728*(P728/100)*AB729</f>
        <v>401.15453488372088</v>
      </c>
      <c r="R728">
        <v>5.5</v>
      </c>
      <c r="S728">
        <f>O728*(R728/100)*AB729</f>
        <v>25.957058139534883</v>
      </c>
      <c r="U728" s="7">
        <v>21.88</v>
      </c>
      <c r="W728">
        <f>U728*(V728/100)*AB729</f>
        <v>0</v>
      </c>
      <c r="Y728">
        <f>U728*(X728/100)*AB729</f>
        <v>0</v>
      </c>
      <c r="AA728" t="s">
        <v>18</v>
      </c>
      <c r="AB728">
        <v>1855</v>
      </c>
      <c r="AC728" s="20"/>
    </row>
    <row r="729" spans="1:32" x14ac:dyDescent="0.35">
      <c r="A729" s="20"/>
      <c r="C729" s="8">
        <v>13.13</v>
      </c>
      <c r="D729">
        <v>15</v>
      </c>
      <c r="E729">
        <f>C729*(D729/100)*AB729</f>
        <v>42.481656976744183</v>
      </c>
      <c r="F729">
        <v>5.5</v>
      </c>
      <c r="G729">
        <f>C729*(F729/100)*AB729</f>
        <v>15.576607558139536</v>
      </c>
      <c r="I729" s="8">
        <v>13.13</v>
      </c>
      <c r="J729">
        <v>25</v>
      </c>
      <c r="K729">
        <f>I729*(J729/100)*AB729</f>
        <v>70.802761627906975</v>
      </c>
      <c r="L729">
        <v>5.5</v>
      </c>
      <c r="M729">
        <f>I729*(L729/100)*AB729</f>
        <v>15.576607558139536</v>
      </c>
      <c r="O729" s="8">
        <v>13.13</v>
      </c>
      <c r="P729">
        <v>15</v>
      </c>
      <c r="Q729">
        <f>O729*(P729/100)*AB729</f>
        <v>42.481656976744183</v>
      </c>
      <c r="R729">
        <v>5.5</v>
      </c>
      <c r="S729">
        <f>O729*(R729/100)*AB729</f>
        <v>15.576607558139536</v>
      </c>
      <c r="U729" s="8">
        <v>13.13</v>
      </c>
      <c r="W729">
        <f>U729*(V729/100)*AB729</f>
        <v>0</v>
      </c>
      <c r="Y729">
        <f>U729*(X729/100)*AB729</f>
        <v>0</v>
      </c>
      <c r="AA729" t="s">
        <v>13</v>
      </c>
      <c r="AB729">
        <f>AB728/86</f>
        <v>21.569767441860463</v>
      </c>
      <c r="AC729" s="20"/>
    </row>
    <row r="730" spans="1:32" x14ac:dyDescent="0.35">
      <c r="A730" s="20"/>
      <c r="C730" s="9">
        <v>4.58</v>
      </c>
      <c r="D730">
        <v>5.5</v>
      </c>
      <c r="E730">
        <f>C730*(D730/100)*AB729</f>
        <v>5.433424418604651</v>
      </c>
      <c r="G730">
        <f>C730*(F730/100)*AB729</f>
        <v>0</v>
      </c>
      <c r="I730" s="9">
        <v>4.58</v>
      </c>
      <c r="J730">
        <v>15</v>
      </c>
      <c r="K730">
        <f>I730*(J730/100)*AB729</f>
        <v>14.818430232558137</v>
      </c>
      <c r="L730">
        <v>95</v>
      </c>
      <c r="M730">
        <f>I730*(L730/100)*AB729</f>
        <v>93.85005813953488</v>
      </c>
      <c r="O730" s="9">
        <v>4.58</v>
      </c>
      <c r="P730">
        <v>5.5</v>
      </c>
      <c r="Q730">
        <f>O730*(P730/100)*AB729</f>
        <v>5.433424418604651</v>
      </c>
      <c r="R730">
        <v>5.5</v>
      </c>
      <c r="S730">
        <f>O730*(R730/100)*AB729</f>
        <v>5.433424418604651</v>
      </c>
      <c r="U730" s="9">
        <v>4.58</v>
      </c>
      <c r="W730">
        <f>U730*(V730/100)*AB729</f>
        <v>0</v>
      </c>
      <c r="X730">
        <v>5.5</v>
      </c>
      <c r="Y730">
        <f>U730*(X730/100)*AB729</f>
        <v>5.433424418604651</v>
      </c>
      <c r="AC730" s="20"/>
    </row>
    <row r="731" spans="1:32" ht="43.5" x14ac:dyDescent="0.35">
      <c r="A731" s="20"/>
      <c r="C731" t="s">
        <v>14</v>
      </c>
      <c r="D731" s="1"/>
      <c r="E731">
        <f>SUM(E723:E730)</f>
        <v>401.8749651162791</v>
      </c>
      <c r="G731">
        <f>SUM(G723:G730)</f>
        <v>742.30521220930223</v>
      </c>
      <c r="I731" t="s">
        <v>14</v>
      </c>
      <c r="J731" s="1"/>
      <c r="K731">
        <f>SUM(K723:K730)</f>
        <v>156.41316860465113</v>
      </c>
      <c r="M731">
        <f>SUM(M723:M730)</f>
        <v>109.42666569767442</v>
      </c>
      <c r="O731" t="s">
        <v>14</v>
      </c>
      <c r="P731" s="1"/>
      <c r="Q731">
        <f>SUM(Q723:Q730)</f>
        <v>449.06961627906975</v>
      </c>
      <c r="S731">
        <f>SUM(S723:S730)</f>
        <v>617.96197383720926</v>
      </c>
      <c r="U731" t="s">
        <v>14</v>
      </c>
      <c r="V731" s="1"/>
      <c r="W731">
        <f>SUM(W723:W730)</f>
        <v>0</v>
      </c>
      <c r="Y731">
        <f>SUM(Y723:Y730)</f>
        <v>5.433424418604651</v>
      </c>
      <c r="AA731" s="10" t="s">
        <v>22</v>
      </c>
      <c r="AB731">
        <f xml:space="preserve"> (AB727/(AB728-AB725))*100</f>
        <v>55.184781806568807</v>
      </c>
      <c r="AC731" s="20"/>
    </row>
    <row r="732" spans="1:32" x14ac:dyDescent="0.35">
      <c r="A732" s="20"/>
      <c r="AA732" t="s">
        <v>21</v>
      </c>
      <c r="AB732">
        <f xml:space="preserve"> (AB727/AB728)*100</f>
        <v>25.216686046511615</v>
      </c>
      <c r="AC732" s="20"/>
    </row>
    <row r="733" spans="1:32" x14ac:dyDescent="0.35">
      <c r="A733" s="20"/>
      <c r="AC733" s="20"/>
    </row>
    <row r="734" spans="1:32" x14ac:dyDescent="0.35">
      <c r="A734" s="20"/>
      <c r="C734" t="s">
        <v>0</v>
      </c>
      <c r="D734" s="1"/>
      <c r="I734" t="s">
        <v>1</v>
      </c>
      <c r="O734" t="s">
        <v>2</v>
      </c>
      <c r="U734" t="s">
        <v>3</v>
      </c>
      <c r="AC734" s="20"/>
    </row>
    <row r="735" spans="1:32" x14ac:dyDescent="0.35">
      <c r="A735" s="20" t="s">
        <v>4</v>
      </c>
      <c r="B735" t="s">
        <v>5</v>
      </c>
      <c r="C735" t="s">
        <v>6</v>
      </c>
      <c r="D735" t="s">
        <v>7</v>
      </c>
      <c r="E735" t="s">
        <v>8</v>
      </c>
      <c r="F735" t="s">
        <v>9</v>
      </c>
      <c r="G735" t="s">
        <v>10</v>
      </c>
      <c r="I735" t="s">
        <v>6</v>
      </c>
      <c r="J735" t="s">
        <v>7</v>
      </c>
      <c r="K735" t="s">
        <v>8</v>
      </c>
      <c r="L735" t="s">
        <v>9</v>
      </c>
      <c r="M735" t="s">
        <v>10</v>
      </c>
      <c r="O735" t="s">
        <v>6</v>
      </c>
      <c r="P735" t="s">
        <v>7</v>
      </c>
      <c r="Q735" t="s">
        <v>8</v>
      </c>
      <c r="R735" t="s">
        <v>9</v>
      </c>
      <c r="S735" t="s">
        <v>10</v>
      </c>
      <c r="U735" t="s">
        <v>6</v>
      </c>
      <c r="V735" t="s">
        <v>7</v>
      </c>
      <c r="W735" t="s">
        <v>8</v>
      </c>
      <c r="X735" t="s">
        <v>9</v>
      </c>
      <c r="Y735" t="s">
        <v>10</v>
      </c>
      <c r="AC735" s="20" t="s">
        <v>4</v>
      </c>
      <c r="AD735" t="s">
        <v>5</v>
      </c>
    </row>
    <row r="736" spans="1:32" x14ac:dyDescent="0.35">
      <c r="A736" s="20" t="s">
        <v>80</v>
      </c>
      <c r="B736" t="s">
        <v>86</v>
      </c>
      <c r="C736" s="2">
        <v>65.63</v>
      </c>
      <c r="E736">
        <f>C736*(D736/100)*AB742</f>
        <v>0</v>
      </c>
      <c r="G736">
        <f>C736*(F736/100)*AB742</f>
        <v>0</v>
      </c>
      <c r="I736" s="2">
        <v>65.63</v>
      </c>
      <c r="K736">
        <f>I736*(J736/100)*AB742</f>
        <v>0</v>
      </c>
      <c r="M736">
        <f>I736*(L736/100)*AB742</f>
        <v>0</v>
      </c>
      <c r="O736" s="2">
        <v>65.63</v>
      </c>
      <c r="Q736">
        <f>O736*(P736/100)*AB742</f>
        <v>0</v>
      </c>
      <c r="S736">
        <f>O736*(R736/100)*AB742</f>
        <v>0</v>
      </c>
      <c r="U736" s="2">
        <v>65.63</v>
      </c>
      <c r="W736">
        <f>U736*(V736/100)*AB742</f>
        <v>0</v>
      </c>
      <c r="Y736">
        <f>U736*(X736/100)*AB742</f>
        <v>0</v>
      </c>
      <c r="AC736" s="20" t="s">
        <v>80</v>
      </c>
      <c r="AD736" t="s">
        <v>86</v>
      </c>
      <c r="AF736" t="s">
        <v>105</v>
      </c>
    </row>
    <row r="737" spans="1:33" x14ac:dyDescent="0.35">
      <c r="A737" s="20"/>
      <c r="C737" s="3">
        <v>56.88</v>
      </c>
      <c r="E737">
        <f>C737*(D737/100)*AB742</f>
        <v>0</v>
      </c>
      <c r="G737">
        <f>C737*(F737/100)*AB742</f>
        <v>0</v>
      </c>
      <c r="I737" s="3">
        <v>56.88</v>
      </c>
      <c r="K737">
        <f>I737*(J737/100)*AB742</f>
        <v>0</v>
      </c>
      <c r="M737">
        <f>I737*(L737/100)*AB742</f>
        <v>0</v>
      </c>
      <c r="O737" s="3">
        <v>56.88</v>
      </c>
      <c r="Q737">
        <f>O737*(P737/100)*AB742</f>
        <v>0</v>
      </c>
      <c r="S737">
        <f>O737*(R737/100)*AB742</f>
        <v>0</v>
      </c>
      <c r="U737" s="3">
        <v>56.88</v>
      </c>
      <c r="W737">
        <f>U737*(V737/100)*AB742</f>
        <v>0</v>
      </c>
      <c r="Y737">
        <f>U737*(X737/100)*AB742</f>
        <v>0</v>
      </c>
      <c r="AC737" s="20"/>
      <c r="AF737" t="s">
        <v>106</v>
      </c>
      <c r="AG737">
        <f>AB675+AB688+AB700+AB713+AB725+AB738</f>
        <v>9167.2631593023252</v>
      </c>
    </row>
    <row r="738" spans="1:33" x14ac:dyDescent="0.35">
      <c r="A738" s="20"/>
      <c r="C738" s="4">
        <v>48.13</v>
      </c>
      <c r="E738">
        <f>C738*(D738/100)*AB742</f>
        <v>0</v>
      </c>
      <c r="F738">
        <v>45</v>
      </c>
      <c r="G738">
        <f>C738*(F738/100)*AB742</f>
        <v>824.03037209302317</v>
      </c>
      <c r="I738" s="4">
        <v>48.13</v>
      </c>
      <c r="K738">
        <f>I738*(J738/100)*AB742</f>
        <v>0</v>
      </c>
      <c r="M738">
        <f>I738*(L738/100)*AB742</f>
        <v>0</v>
      </c>
      <c r="O738" s="4">
        <v>48.13</v>
      </c>
      <c r="Q738">
        <f>O738*(P738/100)*AB742</f>
        <v>0</v>
      </c>
      <c r="R738">
        <v>45</v>
      </c>
      <c r="S738">
        <f>O738*(R738/100)*AB742</f>
        <v>824.03037209302317</v>
      </c>
      <c r="U738" s="4">
        <v>48.13</v>
      </c>
      <c r="W738">
        <f>U738*(V738/100)*AB742</f>
        <v>0</v>
      </c>
      <c r="Y738">
        <f>U738*(X738/100)*AB742</f>
        <v>0</v>
      </c>
      <c r="AA738" t="s">
        <v>15</v>
      </c>
      <c r="AB738">
        <f xml:space="preserve"> (E744+K744+Q744+W744)</f>
        <v>2102.3741395348834</v>
      </c>
      <c r="AC738" s="20"/>
      <c r="AF738" t="s">
        <v>107</v>
      </c>
      <c r="AG738">
        <f>AB676+AB689+AB701+AB714+AB726+AB739</f>
        <v>13820.800167441859</v>
      </c>
    </row>
    <row r="739" spans="1:33" x14ac:dyDescent="0.35">
      <c r="A739" s="20"/>
      <c r="C739" s="5">
        <v>39.380000000000003</v>
      </c>
      <c r="E739">
        <f>C739*(D739/100)*AB742</f>
        <v>0</v>
      </c>
      <c r="F739">
        <v>35</v>
      </c>
      <c r="G739">
        <f>C739*(F739/100)*AB742</f>
        <v>524.39506976744178</v>
      </c>
      <c r="I739" s="5">
        <v>39.380000000000003</v>
      </c>
      <c r="K739">
        <f>I739*(J739/100)*AB742</f>
        <v>0</v>
      </c>
      <c r="M739">
        <f>I739*(L739/100)*AB742</f>
        <v>0</v>
      </c>
      <c r="O739" s="5">
        <v>39.380000000000003</v>
      </c>
      <c r="Q739">
        <f>O739*(P739/100)*AB742</f>
        <v>0</v>
      </c>
      <c r="R739">
        <v>35</v>
      </c>
      <c r="S739">
        <f>O739*(R739/100)*AB742</f>
        <v>524.39506976744178</v>
      </c>
      <c r="U739" s="5">
        <v>39.380000000000003</v>
      </c>
      <c r="W739">
        <f>U739*(V739/100)*AB742</f>
        <v>0</v>
      </c>
      <c r="Y739">
        <f>U739*(X739/100)*AB742</f>
        <v>0</v>
      </c>
      <c r="AA739" t="s">
        <v>16</v>
      </c>
      <c r="AB739">
        <f>G744+M744+S744+Y744</f>
        <v>3255.5639069767444</v>
      </c>
      <c r="AC739" s="20"/>
      <c r="AF739" t="s">
        <v>17</v>
      </c>
      <c r="AG739">
        <f xml:space="preserve"> AG738-AG737</f>
        <v>4653.537008139534</v>
      </c>
    </row>
    <row r="740" spans="1:33" x14ac:dyDescent="0.35">
      <c r="A740" s="20"/>
      <c r="C740" s="6">
        <v>30.63</v>
      </c>
      <c r="E740">
        <f>C740*(D740/100)*AB742</f>
        <v>0</v>
      </c>
      <c r="F740">
        <v>15</v>
      </c>
      <c r="G740">
        <f>C740*(F740/100)*AB742</f>
        <v>174.80469767441858</v>
      </c>
      <c r="I740" s="6">
        <v>30.63</v>
      </c>
      <c r="K740">
        <f>I740*(J740/100)*AB742</f>
        <v>0</v>
      </c>
      <c r="M740">
        <f>I740*(L740/100)*AB742</f>
        <v>0</v>
      </c>
      <c r="O740" s="6">
        <v>30.63</v>
      </c>
      <c r="Q740">
        <f>O740*(P740/100)*AB742</f>
        <v>0</v>
      </c>
      <c r="R740">
        <v>15</v>
      </c>
      <c r="S740">
        <f>O740*(R740/100)*AB742</f>
        <v>174.80469767441858</v>
      </c>
      <c r="U740" s="6">
        <v>30.63</v>
      </c>
      <c r="W740">
        <f>U740*(V740/100)*AB742</f>
        <v>0</v>
      </c>
      <c r="Y740">
        <f>U740*(X740/100)*AB742</f>
        <v>0</v>
      </c>
      <c r="AA740" t="s">
        <v>17</v>
      </c>
      <c r="AB740">
        <f xml:space="preserve"> AB739-AB738</f>
        <v>1153.189767441861</v>
      </c>
      <c r="AC740" s="20"/>
      <c r="AF740" t="s">
        <v>108</v>
      </c>
      <c r="AG740">
        <f>AB678+AB691+AB703+AB716+AB728+AB741</f>
        <v>15169</v>
      </c>
    </row>
    <row r="741" spans="1:33" x14ac:dyDescent="0.35">
      <c r="A741" s="20"/>
      <c r="C741" s="7">
        <v>21.88</v>
      </c>
      <c r="D741">
        <v>95</v>
      </c>
      <c r="E741">
        <f>C741*(D741/100)*AB742</f>
        <v>790.83479069767429</v>
      </c>
      <c r="G741">
        <f>C741*(F741/100)*AB742</f>
        <v>0</v>
      </c>
      <c r="I741" s="7">
        <v>21.88</v>
      </c>
      <c r="J741">
        <v>5.5</v>
      </c>
      <c r="K741">
        <f>I741*(J741/100)*AB742</f>
        <v>45.785172093023256</v>
      </c>
      <c r="M741">
        <f>I741*(L741/100)*AB742</f>
        <v>0</v>
      </c>
      <c r="O741" s="7">
        <v>21.88</v>
      </c>
      <c r="P741">
        <v>95</v>
      </c>
      <c r="Q741">
        <f>O741*(P741/100)*AB742</f>
        <v>790.83479069767429</v>
      </c>
      <c r="S741">
        <f>O741*(R741/100)*AB742</f>
        <v>0</v>
      </c>
      <c r="U741" s="7">
        <v>21.88</v>
      </c>
      <c r="W741">
        <f>U741*(V741/100)*AB742</f>
        <v>0</v>
      </c>
      <c r="Y741">
        <f>U741*(X741/100)*AB742</f>
        <v>0</v>
      </c>
      <c r="AA741" t="s">
        <v>18</v>
      </c>
      <c r="AB741">
        <v>3272</v>
      </c>
      <c r="AC741" s="20"/>
    </row>
    <row r="742" spans="1:33" x14ac:dyDescent="0.35">
      <c r="A742" s="20"/>
      <c r="C742" s="8">
        <v>13.13</v>
      </c>
      <c r="D742">
        <v>5.5</v>
      </c>
      <c r="E742">
        <f>C742*(D742/100)*AB742</f>
        <v>27.475288372093022</v>
      </c>
      <c r="G742">
        <f>C742*(F742/100)*AB742</f>
        <v>0</v>
      </c>
      <c r="I742" s="8">
        <v>13.13</v>
      </c>
      <c r="J742">
        <v>75</v>
      </c>
      <c r="K742">
        <f>I742*(J742/100)*AB742</f>
        <v>374.66302325581393</v>
      </c>
      <c r="M742">
        <f>I742*(L742/100)*AB742</f>
        <v>0</v>
      </c>
      <c r="O742" s="8">
        <v>13.13</v>
      </c>
      <c r="P742">
        <v>5.5</v>
      </c>
      <c r="Q742">
        <f>O742*(P742/100)*AB742</f>
        <v>27.475288372093022</v>
      </c>
      <c r="S742">
        <f>O742*(R742/100)*AB742</f>
        <v>0</v>
      </c>
      <c r="U742" s="8">
        <v>13.13</v>
      </c>
      <c r="W742">
        <f>U742*(V742/100)*AB742</f>
        <v>0</v>
      </c>
      <c r="Y742">
        <f>U742*(X742/100)*AB742</f>
        <v>0</v>
      </c>
      <c r="AA742" t="s">
        <v>13</v>
      </c>
      <c r="AB742">
        <f>AB741/86</f>
        <v>38.046511627906973</v>
      </c>
      <c r="AC742" s="20"/>
    </row>
    <row r="743" spans="1:33" ht="72.5" x14ac:dyDescent="0.35">
      <c r="A743" s="20"/>
      <c r="C743" s="9">
        <v>4.58</v>
      </c>
      <c r="D743">
        <v>5.5</v>
      </c>
      <c r="E743">
        <f>C743*(D743/100)*AB742</f>
        <v>9.5839162790697667</v>
      </c>
      <c r="G743">
        <f>C743*(F743/100)*AB742</f>
        <v>0</v>
      </c>
      <c r="I743" s="9">
        <v>4.58</v>
      </c>
      <c r="J743">
        <v>15</v>
      </c>
      <c r="K743">
        <f>I743*(J743/100)*AB742</f>
        <v>26.137953488372087</v>
      </c>
      <c r="L743">
        <v>95</v>
      </c>
      <c r="M743">
        <f>I743*(L743/100)*AB742</f>
        <v>165.54037209302325</v>
      </c>
      <c r="O743" s="9">
        <v>4.58</v>
      </c>
      <c r="Q743">
        <f>O743*(P743/100)*AB742</f>
        <v>0</v>
      </c>
      <c r="S743">
        <f>O743*(R743/100)*AB742</f>
        <v>0</v>
      </c>
      <c r="U743" s="9">
        <v>4.58</v>
      </c>
      <c r="V743">
        <v>5.5</v>
      </c>
      <c r="W743">
        <f>U743*(V743/100)*AB742</f>
        <v>9.5839162790697667</v>
      </c>
      <c r="X743">
        <v>25</v>
      </c>
      <c r="Y743">
        <f>U743*(X743/100)*AB742</f>
        <v>43.563255813953482</v>
      </c>
      <c r="AC743" s="20"/>
      <c r="AF743" s="10" t="s">
        <v>22</v>
      </c>
      <c r="AG743">
        <f xml:space="preserve"> (AG739/(AG740-AG737))*100</f>
        <v>77.536505375976816</v>
      </c>
    </row>
    <row r="744" spans="1:33" ht="43.5" x14ac:dyDescent="0.35">
      <c r="A744" s="20"/>
      <c r="C744" t="s">
        <v>14</v>
      </c>
      <c r="D744" s="1"/>
      <c r="E744">
        <f>SUM(E736:E743)</f>
        <v>827.89399534883705</v>
      </c>
      <c r="G744">
        <f>SUM(G736:G743)</f>
        <v>1523.2301395348836</v>
      </c>
      <c r="I744" t="s">
        <v>14</v>
      </c>
      <c r="J744" s="1"/>
      <c r="K744">
        <f>SUM(K736:K743)</f>
        <v>446.58614883720929</v>
      </c>
      <c r="M744">
        <f>SUM(M736:M743)</f>
        <v>165.54037209302325</v>
      </c>
      <c r="O744" t="s">
        <v>14</v>
      </c>
      <c r="P744" s="1"/>
      <c r="Q744">
        <f>SUM(Q736:Q743)</f>
        <v>818.31007906976731</v>
      </c>
      <c r="S744">
        <f>SUM(S736:S743)</f>
        <v>1523.2301395348836</v>
      </c>
      <c r="U744" t="s">
        <v>14</v>
      </c>
      <c r="V744" s="1"/>
      <c r="W744">
        <f>SUM(W736:W743)</f>
        <v>9.5839162790697667</v>
      </c>
      <c r="Y744">
        <f>SUM(Y736:Y743)</f>
        <v>43.563255813953482</v>
      </c>
      <c r="AA744" s="10" t="s">
        <v>22</v>
      </c>
      <c r="AB744">
        <f xml:space="preserve"> (AB740/(AB741-AB738))*100</f>
        <v>98.594756359378067</v>
      </c>
      <c r="AC744" s="20"/>
      <c r="AF744" t="s">
        <v>21</v>
      </c>
    </row>
    <row r="745" spans="1:33" x14ac:dyDescent="0.35">
      <c r="A745" s="20"/>
      <c r="AA745" t="s">
        <v>21</v>
      </c>
      <c r="AB745">
        <f xml:space="preserve"> (AB740/AB741)*100</f>
        <v>35.244186046511643</v>
      </c>
      <c r="AC745" s="20"/>
    </row>
    <row r="746" spans="1:33" x14ac:dyDescent="0.35">
      <c r="C746" t="s">
        <v>0</v>
      </c>
      <c r="D746" s="1"/>
      <c r="I746" t="s">
        <v>1</v>
      </c>
      <c r="O746" t="s">
        <v>2</v>
      </c>
      <c r="U746" t="s">
        <v>3</v>
      </c>
    </row>
    <row r="747" spans="1:33" x14ac:dyDescent="0.35">
      <c r="A747" s="21" t="s">
        <v>4</v>
      </c>
      <c r="B747" t="s">
        <v>5</v>
      </c>
      <c r="C747" t="s">
        <v>6</v>
      </c>
      <c r="D747" t="s">
        <v>7</v>
      </c>
      <c r="E747" t="s">
        <v>8</v>
      </c>
      <c r="F747" t="s">
        <v>9</v>
      </c>
      <c r="G747" t="s">
        <v>10</v>
      </c>
      <c r="I747" t="s">
        <v>6</v>
      </c>
      <c r="J747" t="s">
        <v>7</v>
      </c>
      <c r="K747" t="s">
        <v>8</v>
      </c>
      <c r="L747" t="s">
        <v>9</v>
      </c>
      <c r="M747" t="s">
        <v>10</v>
      </c>
      <c r="O747" t="s">
        <v>6</v>
      </c>
      <c r="P747" t="s">
        <v>7</v>
      </c>
      <c r="Q747" t="s">
        <v>8</v>
      </c>
      <c r="R747" t="s">
        <v>9</v>
      </c>
      <c r="S747" t="s">
        <v>10</v>
      </c>
      <c r="U747" t="s">
        <v>6</v>
      </c>
      <c r="V747" t="s">
        <v>7</v>
      </c>
      <c r="W747" t="s">
        <v>8</v>
      </c>
      <c r="X747" t="s">
        <v>9</v>
      </c>
      <c r="Y747" t="s">
        <v>10</v>
      </c>
      <c r="AC747" s="21" t="s">
        <v>4</v>
      </c>
      <c r="AD747" t="s">
        <v>5</v>
      </c>
    </row>
    <row r="748" spans="1:33" x14ac:dyDescent="0.35">
      <c r="A748" s="21" t="s">
        <v>87</v>
      </c>
      <c r="B748" t="s">
        <v>88</v>
      </c>
      <c r="C748" s="2">
        <v>65.63</v>
      </c>
      <c r="E748">
        <f>C748*(D748/100)*AB754</f>
        <v>0</v>
      </c>
      <c r="G748">
        <f>C748*(F748/100)*AB754</f>
        <v>0</v>
      </c>
      <c r="I748" s="2">
        <v>65.63</v>
      </c>
      <c r="K748">
        <f>I748*(J748/100)*AB754</f>
        <v>0</v>
      </c>
      <c r="M748">
        <f>I748*(L748/100)*AB754</f>
        <v>0</v>
      </c>
      <c r="O748" s="2">
        <v>65.63</v>
      </c>
      <c r="Q748">
        <f>O748*(P748/100)*AB754</f>
        <v>0</v>
      </c>
      <c r="S748">
        <f>O748*(R748/100)*AB754</f>
        <v>0</v>
      </c>
      <c r="U748" s="2">
        <v>65.63</v>
      </c>
      <c r="W748">
        <f>U748*(V748/100)*AB754</f>
        <v>0</v>
      </c>
      <c r="Y748">
        <f>U748*(X748/100)*AB754</f>
        <v>0</v>
      </c>
      <c r="AC748" s="21" t="s">
        <v>87</v>
      </c>
      <c r="AD748" t="s">
        <v>88</v>
      </c>
    </row>
    <row r="749" spans="1:33" x14ac:dyDescent="0.35">
      <c r="A749" s="21"/>
      <c r="C749" s="3">
        <v>56.88</v>
      </c>
      <c r="E749">
        <f>C749*(D749/100)*AB754</f>
        <v>0</v>
      </c>
      <c r="G749">
        <f>C749*(F749/100)*AB754</f>
        <v>0</v>
      </c>
      <c r="I749" s="3">
        <v>56.88</v>
      </c>
      <c r="K749">
        <f>I749*(J749/100)*AB754</f>
        <v>0</v>
      </c>
      <c r="M749">
        <f>I749*(L749/100)*AB754</f>
        <v>0</v>
      </c>
      <c r="O749" s="3">
        <v>56.88</v>
      </c>
      <c r="Q749">
        <f>O749*(P749/100)*AB754</f>
        <v>0</v>
      </c>
      <c r="S749">
        <f>O749*(R749/100)*AB754</f>
        <v>0</v>
      </c>
      <c r="U749" s="3">
        <v>56.88</v>
      </c>
      <c r="W749">
        <f>U749*(V749/100)*AB754</f>
        <v>0</v>
      </c>
      <c r="Y749">
        <f>U749*(X749/100)*AB754</f>
        <v>0</v>
      </c>
      <c r="AC749" s="21"/>
    </row>
    <row r="750" spans="1:33" x14ac:dyDescent="0.35">
      <c r="A750" s="21"/>
      <c r="C750" s="4">
        <v>48.13</v>
      </c>
      <c r="E750">
        <f>C750*(D750/100)*AB754</f>
        <v>0</v>
      </c>
      <c r="G750">
        <f>C750*(F750/100)*AB754</f>
        <v>0</v>
      </c>
      <c r="I750" s="4">
        <v>48.13</v>
      </c>
      <c r="J750">
        <v>55</v>
      </c>
      <c r="K750">
        <f>I750*(J750/100)*AB754</f>
        <v>2001.984139534884</v>
      </c>
      <c r="M750">
        <f>I750*(L750/100)*AB754</f>
        <v>0</v>
      </c>
      <c r="O750" s="4">
        <v>48.13</v>
      </c>
      <c r="Q750">
        <f>O750*(P750/100)*AB754</f>
        <v>0</v>
      </c>
      <c r="S750">
        <f>O750*(R750/100)*AB754</f>
        <v>0</v>
      </c>
      <c r="U750" s="4">
        <v>48.13</v>
      </c>
      <c r="W750">
        <f>U750*(V750/100)*AB754</f>
        <v>0</v>
      </c>
      <c r="Y750">
        <f>U750*(X750/100)*AB754</f>
        <v>0</v>
      </c>
      <c r="AA750" t="s">
        <v>15</v>
      </c>
      <c r="AB750">
        <f xml:space="preserve"> (E756+K756+Q756+W756)</f>
        <v>2748.4164558139537</v>
      </c>
      <c r="AC750" s="21"/>
    </row>
    <row r="751" spans="1:33" x14ac:dyDescent="0.35">
      <c r="A751" s="21"/>
      <c r="C751" s="5">
        <v>39.380000000000003</v>
      </c>
      <c r="E751">
        <f>C751*(D751/100)*AB754</f>
        <v>0</v>
      </c>
      <c r="G751">
        <f>C751*(F751/100)*AB754</f>
        <v>0</v>
      </c>
      <c r="I751" s="5">
        <v>39.380000000000003</v>
      </c>
      <c r="K751">
        <f>I751*(J751/100)*AB754</f>
        <v>0</v>
      </c>
      <c r="M751">
        <f>I751*(L751/100)*AB754</f>
        <v>0</v>
      </c>
      <c r="O751" s="5">
        <v>39.380000000000003</v>
      </c>
      <c r="Q751">
        <f>O751*(P751/100)*AB754</f>
        <v>0</v>
      </c>
      <c r="S751">
        <f>O751*(R751/100)*AB754</f>
        <v>0</v>
      </c>
      <c r="U751" s="5">
        <v>39.380000000000003</v>
      </c>
      <c r="W751">
        <f>U751*(V751/100)*AB754</f>
        <v>0</v>
      </c>
      <c r="X751">
        <v>5.5</v>
      </c>
      <c r="Y751">
        <f>U751*(X751/100)*AB754</f>
        <v>163.80248372093024</v>
      </c>
      <c r="AA751" t="s">
        <v>16</v>
      </c>
      <c r="AB751">
        <f>G756+M756+S756+Y756</f>
        <v>3624.9325534883724</v>
      </c>
      <c r="AC751" s="21"/>
    </row>
    <row r="752" spans="1:33" x14ac:dyDescent="0.35">
      <c r="A752" s="21"/>
      <c r="C752" s="6">
        <v>30.63</v>
      </c>
      <c r="E752">
        <f>C752*(D752/100)*AB754</f>
        <v>0</v>
      </c>
      <c r="F752">
        <v>5.5</v>
      </c>
      <c r="G752">
        <f>C752*(F752/100)*AB754</f>
        <v>127.4065534883721</v>
      </c>
      <c r="I752" s="6">
        <v>30.63</v>
      </c>
      <c r="J752">
        <v>5.5</v>
      </c>
      <c r="K752">
        <f>I752*(J752/100)*AB754</f>
        <v>127.4065534883721</v>
      </c>
      <c r="M752">
        <f>I752*(L752/100)*AB754</f>
        <v>0</v>
      </c>
      <c r="O752" s="6">
        <v>30.63</v>
      </c>
      <c r="Q752">
        <f>O752*(P752/100)*AB754</f>
        <v>0</v>
      </c>
      <c r="R752">
        <v>25</v>
      </c>
      <c r="S752">
        <f>O752*(R752/100)*AB754</f>
        <v>579.12069767441858</v>
      </c>
      <c r="U752" s="6">
        <v>30.63</v>
      </c>
      <c r="W752">
        <f>U752*(V752/100)*AB754</f>
        <v>0</v>
      </c>
      <c r="Y752">
        <f>U752*(X752/100)*AB754</f>
        <v>0</v>
      </c>
      <c r="AA752" t="s">
        <v>17</v>
      </c>
      <c r="AB752">
        <f xml:space="preserve"> AB751-AB750</f>
        <v>876.51609767441869</v>
      </c>
      <c r="AC752" s="21"/>
    </row>
    <row r="753" spans="1:30" x14ac:dyDescent="0.35">
      <c r="A753" s="21"/>
      <c r="C753" s="7">
        <v>21.88</v>
      </c>
      <c r="E753">
        <f>C753*(D753/100)*AB754</f>
        <v>0</v>
      </c>
      <c r="F753">
        <v>55</v>
      </c>
      <c r="G753">
        <f>C753*(F753/100)*AB754</f>
        <v>910.1062325581396</v>
      </c>
      <c r="I753" s="7">
        <v>21.88</v>
      </c>
      <c r="J753">
        <v>5.5</v>
      </c>
      <c r="K753">
        <f>I753*(J753/100)*AB754</f>
        <v>91.010623255813954</v>
      </c>
      <c r="L753">
        <v>15</v>
      </c>
      <c r="M753">
        <f>I753*(L753/100)*AB754</f>
        <v>248.21079069767438</v>
      </c>
      <c r="O753" s="7">
        <v>21.88</v>
      </c>
      <c r="Q753">
        <f>O753*(P753/100)*AB754</f>
        <v>0</v>
      </c>
      <c r="R753">
        <v>45</v>
      </c>
      <c r="S753">
        <f>O753*(R753/100)*AB754</f>
        <v>744.63237209302326</v>
      </c>
      <c r="U753" s="7">
        <v>21.88</v>
      </c>
      <c r="W753">
        <f>U753*(V753/100)*AB754</f>
        <v>0</v>
      </c>
      <c r="Y753">
        <f>U753*(X753/100)*AB754</f>
        <v>0</v>
      </c>
      <c r="AA753" t="s">
        <v>18</v>
      </c>
      <c r="AB753">
        <v>6504</v>
      </c>
      <c r="AC753" s="21"/>
    </row>
    <row r="754" spans="1:30" x14ac:dyDescent="0.35">
      <c r="A754" s="21"/>
      <c r="C754" s="8">
        <v>13.13</v>
      </c>
      <c r="D754">
        <v>15</v>
      </c>
      <c r="E754">
        <f>C754*(D754/100)*AB754</f>
        <v>148.94916279069767</v>
      </c>
      <c r="F754">
        <v>5.5</v>
      </c>
      <c r="G754">
        <f>C754*(F754/100)*AB754</f>
        <v>54.614693023255818</v>
      </c>
      <c r="I754" s="8">
        <v>13.13</v>
      </c>
      <c r="J754">
        <v>5.5</v>
      </c>
      <c r="K754">
        <f>I754*(J754/100)*AB754</f>
        <v>54.614693023255818</v>
      </c>
      <c r="L754">
        <v>25</v>
      </c>
      <c r="M754">
        <f>I754*(L754/100)*AB754</f>
        <v>248.24860465116279</v>
      </c>
      <c r="O754" s="8">
        <v>13.13</v>
      </c>
      <c r="P754">
        <v>25</v>
      </c>
      <c r="Q754">
        <f>O754*(P754/100)*AB754</f>
        <v>248.24860465116279</v>
      </c>
      <c r="R754">
        <v>25</v>
      </c>
      <c r="S754">
        <f>O754*(R754/100)*AB754</f>
        <v>248.24860465116279</v>
      </c>
      <c r="U754" s="8">
        <v>13.13</v>
      </c>
      <c r="W754">
        <f>U754*(V754/100)*AB754</f>
        <v>0</v>
      </c>
      <c r="X754">
        <v>5.5</v>
      </c>
      <c r="Y754">
        <f>U754*(X754/100)*AB754</f>
        <v>54.614693023255818</v>
      </c>
      <c r="AA754" t="s">
        <v>13</v>
      </c>
      <c r="AB754">
        <f>AB753/86</f>
        <v>75.627906976744185</v>
      </c>
      <c r="AC754" s="21"/>
    </row>
    <row r="755" spans="1:30" x14ac:dyDescent="0.35">
      <c r="A755" s="21"/>
      <c r="C755" s="9">
        <v>4.58</v>
      </c>
      <c r="D755">
        <v>5.5</v>
      </c>
      <c r="E755">
        <f>C755*(D755/100)*AB754</f>
        <v>19.05066976744186</v>
      </c>
      <c r="F755">
        <v>5.5</v>
      </c>
      <c r="G755">
        <f>C755*(F755/100)*AB754</f>
        <v>19.05066976744186</v>
      </c>
      <c r="I755" s="9">
        <v>4.58</v>
      </c>
      <c r="J755">
        <v>5.5</v>
      </c>
      <c r="K755">
        <f>I755*(J755/100)*AB754</f>
        <v>19.05066976744186</v>
      </c>
      <c r="L755">
        <v>35</v>
      </c>
      <c r="M755">
        <f>I755*(L755/100)*AB754</f>
        <v>121.23153488372093</v>
      </c>
      <c r="O755" s="9">
        <v>4.58</v>
      </c>
      <c r="P755">
        <v>5.5</v>
      </c>
      <c r="Q755">
        <f>O755*(P755/100)*AB754</f>
        <v>19.05066976744186</v>
      </c>
      <c r="R755">
        <v>5.5</v>
      </c>
      <c r="S755">
        <f>O755*(R755/100)*AB754</f>
        <v>19.05066976744186</v>
      </c>
      <c r="U755" s="9">
        <v>4.58</v>
      </c>
      <c r="V755">
        <v>5.5</v>
      </c>
      <c r="W755">
        <f>U755*(V755/100)*AB754</f>
        <v>19.05066976744186</v>
      </c>
      <c r="X755">
        <v>25</v>
      </c>
      <c r="Y755">
        <f>U755*(X755/100)*AB754</f>
        <v>86.593953488372094</v>
      </c>
      <c r="AC755" s="21"/>
    </row>
    <row r="756" spans="1:30" ht="43.5" x14ac:dyDescent="0.35">
      <c r="A756" s="21"/>
      <c r="C756" t="s">
        <v>14</v>
      </c>
      <c r="D756" s="1"/>
      <c r="E756">
        <f>SUM(E748:E755)</f>
        <v>167.99983255813953</v>
      </c>
      <c r="G756">
        <f>SUM(G748:G755)</f>
        <v>1111.1781488372094</v>
      </c>
      <c r="I756" t="s">
        <v>14</v>
      </c>
      <c r="J756" s="1"/>
      <c r="K756">
        <f>SUM(K748:K755)</f>
        <v>2294.0666790697678</v>
      </c>
      <c r="M756">
        <f>SUM(M748:M755)</f>
        <v>617.69093023255812</v>
      </c>
      <c r="O756" t="s">
        <v>14</v>
      </c>
      <c r="P756" s="1"/>
      <c r="Q756">
        <f>SUM(Q748:Q755)</f>
        <v>267.29927441860468</v>
      </c>
      <c r="S756">
        <f>SUM(S748:S755)</f>
        <v>1591.0523441860466</v>
      </c>
      <c r="U756" t="s">
        <v>14</v>
      </c>
      <c r="V756" s="1"/>
      <c r="W756">
        <f>SUM(W748:W755)</f>
        <v>19.05066976744186</v>
      </c>
      <c r="Y756">
        <f>SUM(Y748:Y755)</f>
        <v>305.01113023255817</v>
      </c>
      <c r="AA756" s="10" t="s">
        <v>22</v>
      </c>
      <c r="AB756">
        <f xml:space="preserve"> (AB752/(AB753-AB750))*100</f>
        <v>23.339012096571199</v>
      </c>
      <c r="AC756" s="21"/>
    </row>
    <row r="757" spans="1:30" x14ac:dyDescent="0.35">
      <c r="A757" s="21"/>
      <c r="AA757" t="s">
        <v>21</v>
      </c>
      <c r="AB757">
        <f xml:space="preserve"> (AB752/AB753)*100</f>
        <v>13.476569767441863</v>
      </c>
      <c r="AC757" s="21"/>
    </row>
    <row r="758" spans="1:30" x14ac:dyDescent="0.35">
      <c r="A758" s="21"/>
      <c r="AC758" s="21"/>
    </row>
    <row r="759" spans="1:30" x14ac:dyDescent="0.35">
      <c r="A759" s="21"/>
      <c r="C759" t="s">
        <v>0</v>
      </c>
      <c r="D759" s="1"/>
      <c r="I759" t="s">
        <v>1</v>
      </c>
      <c r="O759" t="s">
        <v>2</v>
      </c>
      <c r="U759" t="s">
        <v>3</v>
      </c>
      <c r="AC759" s="21"/>
    </row>
    <row r="760" spans="1:30" x14ac:dyDescent="0.35">
      <c r="A760" s="21" t="s">
        <v>4</v>
      </c>
      <c r="B760" t="s">
        <v>5</v>
      </c>
      <c r="C760" t="s">
        <v>6</v>
      </c>
      <c r="D760" t="s">
        <v>7</v>
      </c>
      <c r="E760" t="s">
        <v>8</v>
      </c>
      <c r="F760" t="s">
        <v>9</v>
      </c>
      <c r="G760" t="s">
        <v>10</v>
      </c>
      <c r="I760" t="s">
        <v>6</v>
      </c>
      <c r="J760" t="s">
        <v>7</v>
      </c>
      <c r="K760" t="s">
        <v>8</v>
      </c>
      <c r="L760" t="s">
        <v>9</v>
      </c>
      <c r="M760" t="s">
        <v>10</v>
      </c>
      <c r="O760" t="s">
        <v>6</v>
      </c>
      <c r="P760" t="s">
        <v>7</v>
      </c>
      <c r="Q760" t="s">
        <v>8</v>
      </c>
      <c r="R760" t="s">
        <v>9</v>
      </c>
      <c r="S760" t="s">
        <v>10</v>
      </c>
      <c r="U760" t="s">
        <v>6</v>
      </c>
      <c r="V760" t="s">
        <v>7</v>
      </c>
      <c r="W760" t="s">
        <v>8</v>
      </c>
      <c r="X760" t="s">
        <v>9</v>
      </c>
      <c r="Y760" t="s">
        <v>10</v>
      </c>
      <c r="AC760" s="21" t="s">
        <v>4</v>
      </c>
      <c r="AD760" t="s">
        <v>5</v>
      </c>
    </row>
    <row r="761" spans="1:30" x14ac:dyDescent="0.35">
      <c r="A761" s="21" t="s">
        <v>87</v>
      </c>
      <c r="B761" t="s">
        <v>89</v>
      </c>
      <c r="C761" s="2">
        <v>65.63</v>
      </c>
      <c r="E761">
        <f>C761*(D761/100)*AB767</f>
        <v>0</v>
      </c>
      <c r="G761">
        <f>C761*(F761/100)*AB767</f>
        <v>0</v>
      </c>
      <c r="I761" s="2">
        <v>65.63</v>
      </c>
      <c r="K761">
        <f>I761*(J761/100)*AB767</f>
        <v>0</v>
      </c>
      <c r="M761">
        <f>I761*(L761/100)*AB767</f>
        <v>0</v>
      </c>
      <c r="O761" s="2">
        <v>65.63</v>
      </c>
      <c r="Q761">
        <f>O761*(P761/100)*AB767</f>
        <v>0</v>
      </c>
      <c r="S761">
        <f>O761*(R761/100)*AB767</f>
        <v>0</v>
      </c>
      <c r="U761" s="2">
        <v>65.63</v>
      </c>
      <c r="W761">
        <f>U761*(V761/100)*AB767</f>
        <v>0</v>
      </c>
      <c r="Y761">
        <f>U761*(X761/100)*AB767</f>
        <v>0</v>
      </c>
      <c r="AC761" s="21" t="s">
        <v>87</v>
      </c>
      <c r="AD761" t="s">
        <v>89</v>
      </c>
    </row>
    <row r="762" spans="1:30" x14ac:dyDescent="0.35">
      <c r="A762" s="21"/>
      <c r="C762" s="3">
        <v>56.88</v>
      </c>
      <c r="E762">
        <f>C762*(D762/100)*AB767</f>
        <v>0</v>
      </c>
      <c r="G762">
        <f>C762*(F762/100)*AB767</f>
        <v>0</v>
      </c>
      <c r="I762" s="3">
        <v>56.88</v>
      </c>
      <c r="K762">
        <f>I762*(J762/100)*AB767</f>
        <v>0</v>
      </c>
      <c r="M762">
        <f>I762*(L762/100)*AB767</f>
        <v>0</v>
      </c>
      <c r="O762" s="3">
        <v>56.88</v>
      </c>
      <c r="Q762">
        <f>O762*(P762/100)*AB767</f>
        <v>0</v>
      </c>
      <c r="S762">
        <f>O762*(R762/100)*AB767</f>
        <v>0</v>
      </c>
      <c r="U762" s="3">
        <v>56.88</v>
      </c>
      <c r="W762">
        <f>U762*(V762/100)*AB767</f>
        <v>0</v>
      </c>
      <c r="Y762">
        <f>U762*(X762/100)*AB767</f>
        <v>0</v>
      </c>
      <c r="AC762" s="21"/>
    </row>
    <row r="763" spans="1:30" x14ac:dyDescent="0.35">
      <c r="A763" s="21"/>
      <c r="C763" s="4">
        <v>48.13</v>
      </c>
      <c r="E763">
        <f>C763*(D763/100)*AB767</f>
        <v>0</v>
      </c>
      <c r="G763">
        <f>C763*(F763/100)*AB767</f>
        <v>0</v>
      </c>
      <c r="I763" s="4">
        <v>48.13</v>
      </c>
      <c r="J763">
        <v>45</v>
      </c>
      <c r="K763">
        <f>I763*(J763/100)*AB767</f>
        <v>550.27700581395345</v>
      </c>
      <c r="M763">
        <f>I763*(L763/100)*AB767</f>
        <v>0</v>
      </c>
      <c r="O763" s="4">
        <v>48.13</v>
      </c>
      <c r="Q763">
        <f>O763*(P763/100)*AB767</f>
        <v>0</v>
      </c>
      <c r="S763">
        <f>O763*(R763/100)*AB767</f>
        <v>0</v>
      </c>
      <c r="U763" s="4">
        <v>48.13</v>
      </c>
      <c r="W763">
        <f>U763*(V763/100)*AB767</f>
        <v>0</v>
      </c>
      <c r="Y763">
        <f>U763*(X763/100)*AB767</f>
        <v>0</v>
      </c>
      <c r="AA763" t="s">
        <v>15</v>
      </c>
      <c r="AB763">
        <f xml:space="preserve"> (E769+K769+Q769+W769)</f>
        <v>978.78980523255814</v>
      </c>
      <c r="AC763" s="21"/>
    </row>
    <row r="764" spans="1:30" x14ac:dyDescent="0.35">
      <c r="A764" s="21"/>
      <c r="C764" s="5">
        <v>39.380000000000003</v>
      </c>
      <c r="E764">
        <f>C764*(D764/100)*AB767</f>
        <v>0</v>
      </c>
      <c r="G764">
        <f>C764*(F764/100)*AB767</f>
        <v>0</v>
      </c>
      <c r="I764" s="5">
        <v>39.380000000000003</v>
      </c>
      <c r="J764">
        <v>5.5</v>
      </c>
      <c r="K764">
        <f>I764*(J764/100)*AB767</f>
        <v>55.02897093023256</v>
      </c>
      <c r="M764">
        <f>I764*(L764/100)*AB767</f>
        <v>0</v>
      </c>
      <c r="O764" s="5">
        <v>39.380000000000003</v>
      </c>
      <c r="Q764">
        <f>O764*(P764/100)*AB767</f>
        <v>0</v>
      </c>
      <c r="S764">
        <f>O764*(R764/100)*AB767</f>
        <v>0</v>
      </c>
      <c r="U764" s="5">
        <v>39.380000000000003</v>
      </c>
      <c r="W764">
        <f>U764*(V764/100)*AB767</f>
        <v>0</v>
      </c>
      <c r="Y764">
        <f>U764*(X764/100)*AB767</f>
        <v>0</v>
      </c>
      <c r="AA764" t="s">
        <v>16</v>
      </c>
      <c r="AB764">
        <f>G769+M769+S769+Y769</f>
        <v>1464.4822761627906</v>
      </c>
      <c r="AC764" s="21"/>
    </row>
    <row r="765" spans="1:30" x14ac:dyDescent="0.35">
      <c r="A765" s="21"/>
      <c r="C765" s="6">
        <v>30.63</v>
      </c>
      <c r="E765">
        <f>C765*(D765/100)*AB767</f>
        <v>0</v>
      </c>
      <c r="F765">
        <v>25</v>
      </c>
      <c r="G765">
        <f>C765*(F765/100)*AB767</f>
        <v>194.55392441860465</v>
      </c>
      <c r="I765" s="6">
        <v>30.63</v>
      </c>
      <c r="J765">
        <v>5.5</v>
      </c>
      <c r="K765">
        <f>I765*(J765/100)*AB767</f>
        <v>42.801863372093024</v>
      </c>
      <c r="M765">
        <f>I765*(L765/100)*AB767</f>
        <v>0</v>
      </c>
      <c r="O765" s="6">
        <v>30.63</v>
      </c>
      <c r="Q765">
        <f>O765*(P765/100)*AB767</f>
        <v>0</v>
      </c>
      <c r="R765">
        <v>45</v>
      </c>
      <c r="S765">
        <f>O765*(R765/100)*AB767</f>
        <v>350.1970639534884</v>
      </c>
      <c r="U765" s="6">
        <v>30.63</v>
      </c>
      <c r="W765">
        <f>U765*(V765/100)*AB767</f>
        <v>0</v>
      </c>
      <c r="Y765">
        <f>U765*(X765/100)*AB767</f>
        <v>0</v>
      </c>
      <c r="AA765" t="s">
        <v>17</v>
      </c>
      <c r="AB765">
        <f xml:space="preserve"> AB764-AB763</f>
        <v>485.6924709302325</v>
      </c>
      <c r="AC765" s="21"/>
    </row>
    <row r="766" spans="1:30" x14ac:dyDescent="0.35">
      <c r="A766" s="21"/>
      <c r="C766" s="7">
        <v>21.88</v>
      </c>
      <c r="E766">
        <f>C766*(D766/100)*AB767</f>
        <v>0</v>
      </c>
      <c r="F766">
        <v>25</v>
      </c>
      <c r="G766">
        <f>C766*(F766/100)*AB767</f>
        <v>138.97616279069766</v>
      </c>
      <c r="I766" s="7">
        <v>21.88</v>
      </c>
      <c r="K766">
        <f>I766*(J766/100)*AB767</f>
        <v>0</v>
      </c>
      <c r="L766">
        <v>55</v>
      </c>
      <c r="M766">
        <f>I766*(L766/100)*AB767</f>
        <v>305.74755813953487</v>
      </c>
      <c r="O766" s="7">
        <v>21.88</v>
      </c>
      <c r="Q766">
        <f>O766*(P766/100)*AB767</f>
        <v>0</v>
      </c>
      <c r="R766">
        <v>25</v>
      </c>
      <c r="S766">
        <f>O766*(R766/100)*AB767</f>
        <v>138.97616279069766</v>
      </c>
      <c r="U766" s="7">
        <v>21.88</v>
      </c>
      <c r="W766">
        <f>U766*(V766/100)*AB767</f>
        <v>0</v>
      </c>
      <c r="Y766">
        <f>U766*(X766/100)*AB767</f>
        <v>0</v>
      </c>
      <c r="AA766" t="s">
        <v>18</v>
      </c>
      <c r="AB766">
        <v>2185</v>
      </c>
      <c r="AC766" s="21"/>
    </row>
    <row r="767" spans="1:30" x14ac:dyDescent="0.35">
      <c r="A767" s="21"/>
      <c r="C767" s="8">
        <v>13.13</v>
      </c>
      <c r="D767">
        <v>35</v>
      </c>
      <c r="E767">
        <f>C767*(D767/100)*AB767</f>
        <v>116.75776162790699</v>
      </c>
      <c r="F767">
        <v>35</v>
      </c>
      <c r="G767">
        <f>C767*(F767/100)*AB767</f>
        <v>116.75776162790699</v>
      </c>
      <c r="I767" s="8">
        <v>13.13</v>
      </c>
      <c r="J767">
        <v>15</v>
      </c>
      <c r="K767">
        <f>I767*(J767/100)*AB767</f>
        <v>50.039040697674416</v>
      </c>
      <c r="L767">
        <v>5.5</v>
      </c>
      <c r="M767">
        <f>I767*(L767/100)*AB767</f>
        <v>18.347648255813954</v>
      </c>
      <c r="O767" s="8">
        <v>13.13</v>
      </c>
      <c r="P767">
        <v>35</v>
      </c>
      <c r="Q767">
        <f>O767*(P767/100)*AB767</f>
        <v>116.75776162790699</v>
      </c>
      <c r="R767">
        <v>25</v>
      </c>
      <c r="S767">
        <f>O767*(R767/100)*AB767</f>
        <v>83.398401162790705</v>
      </c>
      <c r="U767" s="8">
        <v>13.13</v>
      </c>
      <c r="W767">
        <f>U767*(V767/100)*AB767</f>
        <v>0</v>
      </c>
      <c r="Y767">
        <f>U767*(X767/100)*AB767</f>
        <v>0</v>
      </c>
      <c r="AA767" t="s">
        <v>13</v>
      </c>
      <c r="AB767">
        <f>AB766/86</f>
        <v>25.406976744186046</v>
      </c>
      <c r="AC767" s="21"/>
    </row>
    <row r="768" spans="1:30" x14ac:dyDescent="0.35">
      <c r="A768" s="21"/>
      <c r="C768" s="9">
        <v>4.58</v>
      </c>
      <c r="E768">
        <f>C768*(D768/100)*AB767</f>
        <v>0</v>
      </c>
      <c r="F768">
        <v>5.5</v>
      </c>
      <c r="G768">
        <f>C768*(F768/100)*AB767</f>
        <v>6.4000174418604656</v>
      </c>
      <c r="I768" s="9">
        <v>4.58</v>
      </c>
      <c r="J768">
        <v>5.5</v>
      </c>
      <c r="K768">
        <f>I768*(J768/100)*AB767</f>
        <v>6.4000174418604656</v>
      </c>
      <c r="L768">
        <v>45</v>
      </c>
      <c r="M768">
        <f>I768*(L768/100)*AB767</f>
        <v>52.363779069767439</v>
      </c>
      <c r="O768" s="9">
        <v>4.58</v>
      </c>
      <c r="Q768">
        <f>O768*(P768/100)*AB767</f>
        <v>0</v>
      </c>
      <c r="R768">
        <v>5.5</v>
      </c>
      <c r="S768">
        <f>O768*(R768/100)*AB767</f>
        <v>6.4000174418604656</v>
      </c>
      <c r="U768" s="9">
        <v>4.58</v>
      </c>
      <c r="V768">
        <v>35</v>
      </c>
      <c r="W768">
        <f>U768*(V768/100)*AB767</f>
        <v>40.727383720930234</v>
      </c>
      <c r="X768">
        <v>45</v>
      </c>
      <c r="Y768">
        <f>U768*(X768/100)*AB767</f>
        <v>52.363779069767439</v>
      </c>
      <c r="AC768" s="21"/>
    </row>
    <row r="769" spans="1:30" ht="43.5" x14ac:dyDescent="0.35">
      <c r="A769" s="21"/>
      <c r="C769" t="s">
        <v>14</v>
      </c>
      <c r="D769" s="1"/>
      <c r="E769">
        <f>SUM(E761:E768)</f>
        <v>116.75776162790699</v>
      </c>
      <c r="G769">
        <f>SUM(G761:G768)</f>
        <v>456.68786627906979</v>
      </c>
      <c r="I769" t="s">
        <v>14</v>
      </c>
      <c r="J769" s="1"/>
      <c r="K769">
        <f>SUM(K761:K768)</f>
        <v>704.54689825581386</v>
      </c>
      <c r="M769">
        <f>SUM(M761:M768)</f>
        <v>376.45898546511626</v>
      </c>
      <c r="O769" t="s">
        <v>14</v>
      </c>
      <c r="P769" s="1"/>
      <c r="Q769">
        <f>SUM(Q761:Q768)</f>
        <v>116.75776162790699</v>
      </c>
      <c r="S769">
        <f>SUM(S761:S768)</f>
        <v>578.97164534883723</v>
      </c>
      <c r="U769" t="s">
        <v>14</v>
      </c>
      <c r="V769" s="1"/>
      <c r="W769">
        <f>SUM(W761:W768)</f>
        <v>40.727383720930234</v>
      </c>
      <c r="Y769">
        <f>SUM(Y761:Y768)</f>
        <v>52.363779069767439</v>
      </c>
      <c r="AA769" s="10" t="s">
        <v>22</v>
      </c>
      <c r="AB769">
        <f xml:space="preserve"> (AB765/(AB766-AB763))*100</f>
        <v>40.265989546197986</v>
      </c>
      <c r="AC769" s="21"/>
    </row>
    <row r="770" spans="1:30" x14ac:dyDescent="0.35">
      <c r="A770" s="21"/>
      <c r="AA770" t="s">
        <v>21</v>
      </c>
      <c r="AB770">
        <f xml:space="preserve"> (AB765/AB766)*100</f>
        <v>22.228488372093022</v>
      </c>
      <c r="AC770" s="21"/>
    </row>
    <row r="771" spans="1:30" x14ac:dyDescent="0.35">
      <c r="A771" s="21"/>
      <c r="C771" t="s">
        <v>0</v>
      </c>
      <c r="D771" s="1"/>
      <c r="I771" t="s">
        <v>1</v>
      </c>
      <c r="O771" t="s">
        <v>2</v>
      </c>
      <c r="U771" t="s">
        <v>3</v>
      </c>
      <c r="AC771" s="21"/>
    </row>
    <row r="772" spans="1:30" x14ac:dyDescent="0.35">
      <c r="A772" s="21" t="s">
        <v>4</v>
      </c>
      <c r="B772" t="s">
        <v>5</v>
      </c>
      <c r="C772" t="s">
        <v>6</v>
      </c>
      <c r="D772" t="s">
        <v>7</v>
      </c>
      <c r="E772" t="s">
        <v>8</v>
      </c>
      <c r="F772" t="s">
        <v>9</v>
      </c>
      <c r="G772" t="s">
        <v>10</v>
      </c>
      <c r="I772" t="s">
        <v>6</v>
      </c>
      <c r="J772" t="s">
        <v>7</v>
      </c>
      <c r="K772" t="s">
        <v>8</v>
      </c>
      <c r="L772" t="s">
        <v>9</v>
      </c>
      <c r="M772" t="s">
        <v>10</v>
      </c>
      <c r="O772" t="s">
        <v>6</v>
      </c>
      <c r="P772" t="s">
        <v>7</v>
      </c>
      <c r="Q772" t="s">
        <v>8</v>
      </c>
      <c r="R772" t="s">
        <v>9</v>
      </c>
      <c r="S772" t="s">
        <v>10</v>
      </c>
      <c r="U772" t="s">
        <v>6</v>
      </c>
      <c r="V772" t="s">
        <v>7</v>
      </c>
      <c r="W772" t="s">
        <v>8</v>
      </c>
      <c r="X772" t="s">
        <v>9</v>
      </c>
      <c r="Y772" t="s">
        <v>10</v>
      </c>
      <c r="AC772" s="21" t="s">
        <v>4</v>
      </c>
      <c r="AD772" t="s">
        <v>5</v>
      </c>
    </row>
    <row r="773" spans="1:30" x14ac:dyDescent="0.35">
      <c r="A773" s="21" t="s">
        <v>87</v>
      </c>
      <c r="B773" t="s">
        <v>90</v>
      </c>
      <c r="C773" s="2">
        <v>65.63</v>
      </c>
      <c r="E773">
        <f>C773*(D773/100)*AB779</f>
        <v>0</v>
      </c>
      <c r="G773">
        <f>C773*(F773/100)*AB779</f>
        <v>0</v>
      </c>
      <c r="I773" s="2">
        <v>65.63</v>
      </c>
      <c r="K773">
        <f>I773*(J773/100)*AB779</f>
        <v>0</v>
      </c>
      <c r="M773">
        <f>I773*(L773/100)*AB779</f>
        <v>0</v>
      </c>
      <c r="O773" s="2">
        <v>65.63</v>
      </c>
      <c r="Q773">
        <f>O773*(P773/100)*AB779</f>
        <v>0</v>
      </c>
      <c r="S773">
        <f>O773*(R773/100)*AB779</f>
        <v>0</v>
      </c>
      <c r="U773" s="2">
        <v>65.63</v>
      </c>
      <c r="W773">
        <f>U773*(V773/100)*AB779</f>
        <v>0</v>
      </c>
      <c r="Y773">
        <f>U773*(X773/100)*AB779</f>
        <v>0</v>
      </c>
      <c r="AC773" s="21" t="s">
        <v>87</v>
      </c>
      <c r="AD773" t="s">
        <v>90</v>
      </c>
    </row>
    <row r="774" spans="1:30" x14ac:dyDescent="0.35">
      <c r="A774" s="21"/>
      <c r="C774" s="3">
        <v>56.88</v>
      </c>
      <c r="E774">
        <f>C774*(D774/100)*AB779</f>
        <v>0</v>
      </c>
      <c r="G774">
        <f>C774*(F774/100)*AB779</f>
        <v>0</v>
      </c>
      <c r="I774" s="3">
        <v>56.88</v>
      </c>
      <c r="K774">
        <f>I774*(J774/100)*AB779</f>
        <v>0</v>
      </c>
      <c r="M774">
        <f>I774*(L774/100)*AB779</f>
        <v>0</v>
      </c>
      <c r="O774" s="3">
        <v>56.88</v>
      </c>
      <c r="Q774">
        <f>O774*(P774/100)*AB779</f>
        <v>0</v>
      </c>
      <c r="S774">
        <f>O774*(R774/100)*AB779</f>
        <v>0</v>
      </c>
      <c r="U774" s="3">
        <v>56.88</v>
      </c>
      <c r="W774">
        <f>U774*(V774/100)*AB779</f>
        <v>0</v>
      </c>
      <c r="Y774">
        <f>U774*(X774/100)*AB779</f>
        <v>0</v>
      </c>
      <c r="AC774" s="21"/>
    </row>
    <row r="775" spans="1:30" x14ac:dyDescent="0.35">
      <c r="A775" s="21"/>
      <c r="C775" s="4">
        <v>48.13</v>
      </c>
      <c r="E775">
        <f>C775*(D775/100)*AB779</f>
        <v>0</v>
      </c>
      <c r="G775">
        <f>C775*(F775/100)*AB779</f>
        <v>0</v>
      </c>
      <c r="I775" s="4">
        <v>48.13</v>
      </c>
      <c r="K775">
        <f>I775*(J775/100)*AB779</f>
        <v>0</v>
      </c>
      <c r="M775">
        <f>I775*(L775/100)*AB779</f>
        <v>0</v>
      </c>
      <c r="O775" s="4">
        <v>48.13</v>
      </c>
      <c r="Q775">
        <f>O775*(P775/100)*AB779</f>
        <v>0</v>
      </c>
      <c r="S775">
        <f>O775*(R775/100)*AB779</f>
        <v>0</v>
      </c>
      <c r="U775" s="4">
        <v>48.13</v>
      </c>
      <c r="W775">
        <f>U775*(V775/100)*AB779</f>
        <v>0</v>
      </c>
      <c r="Y775">
        <f>U775*(X775/100)*AB779</f>
        <v>0</v>
      </c>
      <c r="AA775" t="s">
        <v>15</v>
      </c>
      <c r="AB775">
        <f xml:space="preserve"> (E781+K781+Q781+W781)</f>
        <v>1598.7527790697675</v>
      </c>
      <c r="AC775" s="21"/>
    </row>
    <row r="776" spans="1:30" x14ac:dyDescent="0.35">
      <c r="A776" s="21"/>
      <c r="C776" s="5">
        <v>39.380000000000003</v>
      </c>
      <c r="E776">
        <f>C776*(D776/100)*AB779</f>
        <v>0</v>
      </c>
      <c r="G776">
        <f>C776*(F776/100)*AB779</f>
        <v>0</v>
      </c>
      <c r="I776" s="5">
        <v>39.380000000000003</v>
      </c>
      <c r="K776">
        <f>I776*(J776/100)*AB779</f>
        <v>0</v>
      </c>
      <c r="M776">
        <f>I776*(L776/100)*AB779</f>
        <v>0</v>
      </c>
      <c r="O776" s="5">
        <v>39.380000000000003</v>
      </c>
      <c r="Q776">
        <f>O776*(P776/100)*AB779</f>
        <v>0</v>
      </c>
      <c r="R776">
        <v>5.5</v>
      </c>
      <c r="S776">
        <f>O776*(R776/100)*AB779</f>
        <v>176.4201104651163</v>
      </c>
      <c r="U776" s="5">
        <v>39.380000000000003</v>
      </c>
      <c r="W776">
        <f>U776*(V776/100)*AB779</f>
        <v>0</v>
      </c>
      <c r="Y776">
        <f>U776*(X776/100)*AB779</f>
        <v>0</v>
      </c>
      <c r="AA776" t="s">
        <v>16</v>
      </c>
      <c r="AB776">
        <f>G781+M781+S781+Y781</f>
        <v>2354.6615145348837</v>
      </c>
      <c r="AC776" s="21"/>
    </row>
    <row r="777" spans="1:30" x14ac:dyDescent="0.35">
      <c r="A777" s="21"/>
      <c r="C777" s="6">
        <v>30.63</v>
      </c>
      <c r="E777">
        <f>C777*(D777/100)*AB779</f>
        <v>0</v>
      </c>
      <c r="F777">
        <v>5.5</v>
      </c>
      <c r="G777">
        <f>C777*(F777/100)*AB779</f>
        <v>137.22061918604649</v>
      </c>
      <c r="I777" s="6">
        <v>30.63</v>
      </c>
      <c r="J777">
        <v>5.5</v>
      </c>
      <c r="K777">
        <f>I777*(J777/100)*AB779</f>
        <v>137.22061918604649</v>
      </c>
      <c r="M777">
        <f>I777*(L777/100)*AB779</f>
        <v>0</v>
      </c>
      <c r="O777" s="6">
        <v>30.63</v>
      </c>
      <c r="Q777">
        <f>O777*(P777/100)*AB779</f>
        <v>0</v>
      </c>
      <c r="R777">
        <v>25</v>
      </c>
      <c r="S777">
        <f>O777*(R777/100)*AB779</f>
        <v>623.73008720930227</v>
      </c>
      <c r="U777" s="6">
        <v>30.63</v>
      </c>
      <c r="W777">
        <f>U777*(V777/100)*AB779</f>
        <v>0</v>
      </c>
      <c r="Y777">
        <f>U777*(X777/100)*AB779</f>
        <v>0</v>
      </c>
      <c r="AA777" t="s">
        <v>17</v>
      </c>
      <c r="AB777">
        <f xml:space="preserve"> AB776-AB775</f>
        <v>755.90873546511625</v>
      </c>
      <c r="AC777" s="21"/>
    </row>
    <row r="778" spans="1:30" x14ac:dyDescent="0.35">
      <c r="A778" s="21"/>
      <c r="C778" s="7">
        <v>21.88</v>
      </c>
      <c r="E778">
        <f>C778*(D778/100)*AB779</f>
        <v>0</v>
      </c>
      <c r="F778">
        <v>5.5</v>
      </c>
      <c r="G778">
        <f>C778*(F778/100)*AB779</f>
        <v>98.021127906976744</v>
      </c>
      <c r="I778" s="7">
        <v>21.88</v>
      </c>
      <c r="J778">
        <v>15</v>
      </c>
      <c r="K778">
        <f>I778*(J778/100)*AB779</f>
        <v>267.33034883720927</v>
      </c>
      <c r="M778">
        <f>I778*(L778/100)*AB779</f>
        <v>0</v>
      </c>
      <c r="O778" s="7">
        <v>21.88</v>
      </c>
      <c r="Q778">
        <f>O778*(P778/100)*AB779</f>
        <v>0</v>
      </c>
      <c r="R778">
        <v>25</v>
      </c>
      <c r="S778">
        <f>O778*(R778/100)*AB779</f>
        <v>445.55058139534879</v>
      </c>
      <c r="U778" s="7">
        <v>21.88</v>
      </c>
      <c r="W778">
        <f>U778*(V778/100)*AB779</f>
        <v>0</v>
      </c>
      <c r="Y778">
        <f>U778*(X778/100)*AB779</f>
        <v>0</v>
      </c>
      <c r="AA778" t="s">
        <v>18</v>
      </c>
      <c r="AB778">
        <v>7005</v>
      </c>
      <c r="AC778" s="21"/>
    </row>
    <row r="779" spans="1:30" x14ac:dyDescent="0.35">
      <c r="A779" s="21"/>
      <c r="C779" s="8">
        <v>13.13</v>
      </c>
      <c r="D779">
        <v>5.5</v>
      </c>
      <c r="E779">
        <f>C779*(D779/100)*AB779</f>
        <v>58.821636627906983</v>
      </c>
      <c r="F779">
        <v>5.5</v>
      </c>
      <c r="G779">
        <f>C779*(F779/100)*AB779</f>
        <v>58.821636627906983</v>
      </c>
      <c r="I779" s="8">
        <v>13.13</v>
      </c>
      <c r="J779">
        <v>25</v>
      </c>
      <c r="K779">
        <f>I779*(J779/100)*AB779</f>
        <v>267.37107558139536</v>
      </c>
      <c r="L779">
        <v>5.5</v>
      </c>
      <c r="M779">
        <f>I779*(L779/100)*AB779</f>
        <v>58.821636627906983</v>
      </c>
      <c r="O779" s="8">
        <v>13.13</v>
      </c>
      <c r="P779">
        <v>55</v>
      </c>
      <c r="Q779">
        <f>O779*(P779/100)*AB779</f>
        <v>588.2163662790698</v>
      </c>
      <c r="R779">
        <v>25</v>
      </c>
      <c r="S779">
        <f>O779*(R779/100)*AB779</f>
        <v>267.37107558139536</v>
      </c>
      <c r="U779" s="8">
        <v>13.13</v>
      </c>
      <c r="W779">
        <f>U779*(V779/100)*AB779</f>
        <v>0</v>
      </c>
      <c r="Y779">
        <f>U779*(X779/100)*AB779</f>
        <v>0</v>
      </c>
      <c r="AA779" t="s">
        <v>13</v>
      </c>
      <c r="AB779">
        <f>AB778/86</f>
        <v>81.45348837209302</v>
      </c>
      <c r="AC779" s="21"/>
    </row>
    <row r="780" spans="1:30" x14ac:dyDescent="0.35">
      <c r="A780" s="21"/>
      <c r="C780" s="9">
        <v>4.58</v>
      </c>
      <c r="D780">
        <v>15</v>
      </c>
      <c r="E780">
        <f>C780*(D780/100)*AB779</f>
        <v>55.958546511627901</v>
      </c>
      <c r="F780">
        <v>5.5</v>
      </c>
      <c r="G780">
        <f>C780*(F780/100)*AB779</f>
        <v>20.518133720930233</v>
      </c>
      <c r="I780" s="9">
        <v>4.58</v>
      </c>
      <c r="J780">
        <v>15</v>
      </c>
      <c r="K780">
        <f>I780*(J780/100)*AB779</f>
        <v>55.958546511627901</v>
      </c>
      <c r="L780">
        <v>95</v>
      </c>
      <c r="M780">
        <f>I780*(L780/100)*AB779</f>
        <v>354.40412790697673</v>
      </c>
      <c r="O780" s="9">
        <v>4.58</v>
      </c>
      <c r="P780">
        <v>45</v>
      </c>
      <c r="Q780">
        <f>O780*(P780/100)*AB779</f>
        <v>167.8756395348837</v>
      </c>
      <c r="R780">
        <v>25</v>
      </c>
      <c r="S780">
        <f>O780*(R780/100)*AB779</f>
        <v>93.264244186046511</v>
      </c>
      <c r="U780" s="9">
        <v>4.58</v>
      </c>
      <c r="W780">
        <f>U780*(V780/100)*AB779</f>
        <v>0</v>
      </c>
      <c r="X780">
        <v>5.5</v>
      </c>
      <c r="Y780">
        <f>U780*(X780/100)*AB779</f>
        <v>20.518133720930233</v>
      </c>
      <c r="AC780" s="21"/>
    </row>
    <row r="781" spans="1:30" ht="43.5" x14ac:dyDescent="0.35">
      <c r="A781" s="21"/>
      <c r="C781" t="s">
        <v>14</v>
      </c>
      <c r="D781" s="1"/>
      <c r="E781">
        <f>SUM(E773:E780)</f>
        <v>114.78018313953488</v>
      </c>
      <c r="G781">
        <f>SUM(G773:G780)</f>
        <v>314.58151744186046</v>
      </c>
      <c r="I781" t="s">
        <v>14</v>
      </c>
      <c r="J781" s="1"/>
      <c r="K781">
        <f>SUM(K773:K780)</f>
        <v>727.88059011627911</v>
      </c>
      <c r="M781">
        <f>SUM(M773:M780)</f>
        <v>413.22576453488369</v>
      </c>
      <c r="O781" t="s">
        <v>14</v>
      </c>
      <c r="P781" s="1"/>
      <c r="Q781">
        <f>SUM(Q773:Q780)</f>
        <v>756.09200581395351</v>
      </c>
      <c r="S781">
        <f>SUM(S773:S780)</f>
        <v>1606.3360988372092</v>
      </c>
      <c r="U781" t="s">
        <v>14</v>
      </c>
      <c r="V781" s="1"/>
      <c r="W781">
        <f>SUM(W773:W780)</f>
        <v>0</v>
      </c>
      <c r="Y781">
        <f>SUM(Y773:Y780)</f>
        <v>20.518133720930233</v>
      </c>
      <c r="AA781" s="10" t="s">
        <v>22</v>
      </c>
      <c r="AB781">
        <f xml:space="preserve"> (AB777/(AB778-AB775))*100</f>
        <v>13.982134086259007</v>
      </c>
      <c r="AC781" s="21"/>
    </row>
    <row r="782" spans="1:30" x14ac:dyDescent="0.35">
      <c r="A782" s="21"/>
      <c r="AA782" t="s">
        <v>21</v>
      </c>
      <c r="AB782">
        <f xml:space="preserve"> (AB777/AB778)*100</f>
        <v>10.790988372093024</v>
      </c>
      <c r="AC782" s="21"/>
    </row>
    <row r="783" spans="1:30" x14ac:dyDescent="0.35">
      <c r="A783" s="21"/>
      <c r="C783" t="s">
        <v>0</v>
      </c>
      <c r="D783" s="1"/>
      <c r="I783" t="s">
        <v>1</v>
      </c>
      <c r="O783" t="s">
        <v>2</v>
      </c>
      <c r="U783" t="s">
        <v>3</v>
      </c>
      <c r="AC783" s="21"/>
    </row>
    <row r="784" spans="1:30" x14ac:dyDescent="0.35">
      <c r="A784" s="21" t="s">
        <v>4</v>
      </c>
      <c r="B784" t="s">
        <v>5</v>
      </c>
      <c r="C784" t="s">
        <v>6</v>
      </c>
      <c r="D784" t="s">
        <v>7</v>
      </c>
      <c r="E784" t="s">
        <v>8</v>
      </c>
      <c r="F784" t="s">
        <v>9</v>
      </c>
      <c r="G784" t="s">
        <v>10</v>
      </c>
      <c r="I784" t="s">
        <v>6</v>
      </c>
      <c r="J784" t="s">
        <v>7</v>
      </c>
      <c r="K784" t="s">
        <v>8</v>
      </c>
      <c r="L784" t="s">
        <v>9</v>
      </c>
      <c r="M784" t="s">
        <v>10</v>
      </c>
      <c r="O784" t="s">
        <v>6</v>
      </c>
      <c r="P784" t="s">
        <v>7</v>
      </c>
      <c r="Q784" t="s">
        <v>8</v>
      </c>
      <c r="R784" t="s">
        <v>9</v>
      </c>
      <c r="S784" t="s">
        <v>10</v>
      </c>
      <c r="U784" t="s">
        <v>6</v>
      </c>
      <c r="V784" t="s">
        <v>7</v>
      </c>
      <c r="W784" t="s">
        <v>8</v>
      </c>
      <c r="X784" t="s">
        <v>9</v>
      </c>
      <c r="Y784" t="s">
        <v>10</v>
      </c>
      <c r="AC784" s="21" t="s">
        <v>4</v>
      </c>
      <c r="AD784" t="s">
        <v>5</v>
      </c>
    </row>
    <row r="785" spans="1:30" x14ac:dyDescent="0.35">
      <c r="A785" s="21" t="s">
        <v>87</v>
      </c>
      <c r="B785" t="s">
        <v>91</v>
      </c>
      <c r="C785" s="2">
        <v>65.63</v>
      </c>
      <c r="E785">
        <f>C785*(D785/100)*AB791</f>
        <v>0</v>
      </c>
      <c r="G785">
        <f>C785*(F785/100)*AB791</f>
        <v>0</v>
      </c>
      <c r="I785" s="2">
        <v>65.63</v>
      </c>
      <c r="K785">
        <f>I785*(J785/100)*AB791</f>
        <v>0</v>
      </c>
      <c r="M785">
        <f>I785*(L785/100)*AB791</f>
        <v>0</v>
      </c>
      <c r="O785" s="2">
        <v>65.63</v>
      </c>
      <c r="Q785">
        <f>O785*(P785/100)*AB791</f>
        <v>0</v>
      </c>
      <c r="S785">
        <f>O785*(R785/100)*AB791</f>
        <v>0</v>
      </c>
      <c r="U785" s="2">
        <v>65.63</v>
      </c>
      <c r="W785">
        <f>U785*(V785/100)*AB791</f>
        <v>0</v>
      </c>
      <c r="Y785">
        <f>U785*(X785/100)*AB791</f>
        <v>0</v>
      </c>
      <c r="AC785" s="21" t="s">
        <v>87</v>
      </c>
      <c r="AD785" t="s">
        <v>91</v>
      </c>
    </row>
    <row r="786" spans="1:30" x14ac:dyDescent="0.35">
      <c r="A786" s="21"/>
      <c r="C786" s="3">
        <v>56.88</v>
      </c>
      <c r="E786">
        <f>C786*(D786/100)*AB791</f>
        <v>0</v>
      </c>
      <c r="G786">
        <f>C786*(F786/100)*AB791</f>
        <v>0</v>
      </c>
      <c r="I786" s="3">
        <v>56.88</v>
      </c>
      <c r="K786">
        <f>I786*(J786/100)*AB791</f>
        <v>0</v>
      </c>
      <c r="M786">
        <f>I786*(L786/100)*AB791</f>
        <v>0</v>
      </c>
      <c r="O786" s="3">
        <v>56.88</v>
      </c>
      <c r="Q786">
        <f>O786*(P786/100)*AB791</f>
        <v>0</v>
      </c>
      <c r="S786">
        <f>O786*(R786/100)*AB791</f>
        <v>0</v>
      </c>
      <c r="U786" s="3">
        <v>56.88</v>
      </c>
      <c r="W786">
        <f>U786*(V786/100)*AB791</f>
        <v>0</v>
      </c>
      <c r="Y786">
        <f>U786*(X786/100)*AB791</f>
        <v>0</v>
      </c>
      <c r="AC786" s="21"/>
    </row>
    <row r="787" spans="1:30" x14ac:dyDescent="0.35">
      <c r="A787" s="21"/>
      <c r="C787" s="4">
        <v>48.13</v>
      </c>
      <c r="E787">
        <f>C787*(D787/100)*AB791</f>
        <v>0</v>
      </c>
      <c r="F787">
        <v>5.5</v>
      </c>
      <c r="G787">
        <f>C787*(F787/100)*AB791</f>
        <v>104.03915116279072</v>
      </c>
      <c r="I787" s="4">
        <v>48.13</v>
      </c>
      <c r="J787">
        <v>15</v>
      </c>
      <c r="K787">
        <f>I787*(J787/100)*AB791</f>
        <v>283.74313953488377</v>
      </c>
      <c r="M787">
        <f>I787*(L787/100)*AB791</f>
        <v>0</v>
      </c>
      <c r="O787" s="4">
        <v>48.13</v>
      </c>
      <c r="Q787">
        <f>O787*(P787/100)*AB791</f>
        <v>0</v>
      </c>
      <c r="R787">
        <v>5.5</v>
      </c>
      <c r="S787">
        <f>O787*(R787/100)*AB791</f>
        <v>104.03915116279072</v>
      </c>
      <c r="U787" s="4">
        <v>48.13</v>
      </c>
      <c r="W787">
        <f>U787*(V787/100)*AB791</f>
        <v>0</v>
      </c>
      <c r="Y787">
        <f>U787*(X787/100)*AB791</f>
        <v>0</v>
      </c>
      <c r="AA787" t="s">
        <v>15</v>
      </c>
      <c r="AB787">
        <f xml:space="preserve"> (E793+K793+Q793+W793)</f>
        <v>1878.7435232558139</v>
      </c>
      <c r="AC787" s="21"/>
    </row>
    <row r="788" spans="1:30" x14ac:dyDescent="0.35">
      <c r="A788" s="21"/>
      <c r="C788" s="5">
        <v>39.380000000000003</v>
      </c>
      <c r="E788">
        <f>C788*(D788/100)*AB791</f>
        <v>0</v>
      </c>
      <c r="F788">
        <v>15</v>
      </c>
      <c r="G788">
        <f>C788*(F788/100)*AB791</f>
        <v>232.15883720930233</v>
      </c>
      <c r="I788" s="5">
        <v>39.380000000000003</v>
      </c>
      <c r="J788">
        <v>15</v>
      </c>
      <c r="K788">
        <f>I788*(J788/100)*AB791</f>
        <v>232.15883720930233</v>
      </c>
      <c r="M788">
        <f>I788*(L788/100)*AB791</f>
        <v>0</v>
      </c>
      <c r="O788" s="5">
        <v>39.380000000000003</v>
      </c>
      <c r="Q788">
        <f>O788*(P788/100)*AB791</f>
        <v>0</v>
      </c>
      <c r="R788">
        <v>15</v>
      </c>
      <c r="S788">
        <f>O788*(R788/100)*AB791</f>
        <v>232.15883720930233</v>
      </c>
      <c r="U788" s="5">
        <v>39.380000000000003</v>
      </c>
      <c r="W788">
        <f>U788*(V788/100)*AB791</f>
        <v>0</v>
      </c>
      <c r="Y788">
        <f>U788*(X788/100)*AB791</f>
        <v>0</v>
      </c>
      <c r="AA788" t="s">
        <v>16</v>
      </c>
      <c r="AB788">
        <f>G793+M793+S793+Y793</f>
        <v>2181.5129186046515</v>
      </c>
      <c r="AC788" s="21"/>
    </row>
    <row r="789" spans="1:30" x14ac:dyDescent="0.35">
      <c r="A789" s="21"/>
      <c r="C789" s="6">
        <v>30.63</v>
      </c>
      <c r="E789">
        <f>C789*(D789/100)*AB791</f>
        <v>0</v>
      </c>
      <c r="F789">
        <v>35</v>
      </c>
      <c r="G789">
        <f>C789*(F789/100)*AB791</f>
        <v>421.34058139534886</v>
      </c>
      <c r="I789" s="6">
        <v>30.63</v>
      </c>
      <c r="J789">
        <v>35</v>
      </c>
      <c r="K789">
        <f>I789*(J789/100)*AB791</f>
        <v>421.34058139534886</v>
      </c>
      <c r="M789">
        <f>I789*(L789/100)*AB791</f>
        <v>0</v>
      </c>
      <c r="O789" s="6">
        <v>30.63</v>
      </c>
      <c r="Q789">
        <f>O789*(P789/100)*AB791</f>
        <v>0</v>
      </c>
      <c r="R789">
        <v>45</v>
      </c>
      <c r="S789">
        <f>O789*(R789/100)*AB791</f>
        <v>541.72360465116287</v>
      </c>
      <c r="U789" s="6">
        <v>30.63</v>
      </c>
      <c r="W789">
        <f>U789*(V789/100)*AB791</f>
        <v>0</v>
      </c>
      <c r="Y789">
        <f>U789*(X789/100)*AB791</f>
        <v>0</v>
      </c>
      <c r="AA789" t="s">
        <v>17</v>
      </c>
      <c r="AB789">
        <f xml:space="preserve"> AB788-AB787</f>
        <v>302.76939534883763</v>
      </c>
      <c r="AC789" s="21"/>
    </row>
    <row r="790" spans="1:30" x14ac:dyDescent="0.35">
      <c r="A790" s="21"/>
      <c r="C790" s="7">
        <v>21.88</v>
      </c>
      <c r="D790">
        <v>15</v>
      </c>
      <c r="E790">
        <f>C790*(D790/100)*AB791</f>
        <v>128.99023255813952</v>
      </c>
      <c r="F790">
        <v>5.5</v>
      </c>
      <c r="G790">
        <f>C790*(F790/100)*AB791</f>
        <v>47.296418604651166</v>
      </c>
      <c r="I790" s="7">
        <v>21.88</v>
      </c>
      <c r="J790">
        <v>5.5</v>
      </c>
      <c r="K790">
        <f>I790*(J790/100)*AB791</f>
        <v>47.296418604651166</v>
      </c>
      <c r="M790">
        <f>I790*(L790/100)*AB791</f>
        <v>0</v>
      </c>
      <c r="O790" s="7">
        <v>21.88</v>
      </c>
      <c r="P790">
        <v>15</v>
      </c>
      <c r="Q790">
        <f>O790*(P790/100)*AB791</f>
        <v>128.99023255813952</v>
      </c>
      <c r="R790">
        <v>5.5</v>
      </c>
      <c r="S790">
        <f>O790*(R790/100)*AB791</f>
        <v>47.296418604651166</v>
      </c>
      <c r="U790" s="7">
        <v>21.88</v>
      </c>
      <c r="W790">
        <f>U790*(V790/100)*AB791</f>
        <v>0</v>
      </c>
      <c r="Y790">
        <f>U790*(X790/100)*AB791</f>
        <v>0</v>
      </c>
      <c r="AA790" t="s">
        <v>18</v>
      </c>
      <c r="AB790">
        <v>3380</v>
      </c>
      <c r="AC790" s="21"/>
    </row>
    <row r="791" spans="1:30" x14ac:dyDescent="0.35">
      <c r="A791" s="21"/>
      <c r="C791" s="8">
        <v>13.13</v>
      </c>
      <c r="D791">
        <v>45</v>
      </c>
      <c r="E791">
        <f>C791*(D791/100)*AB791</f>
        <v>232.21779069767445</v>
      </c>
      <c r="F791">
        <v>5.5</v>
      </c>
      <c r="G791">
        <f>C791*(F791/100)*AB791</f>
        <v>28.382174418604656</v>
      </c>
      <c r="I791" s="8">
        <v>13.13</v>
      </c>
      <c r="J791">
        <v>5.5</v>
      </c>
      <c r="K791">
        <f>I791*(J791/100)*AB791</f>
        <v>28.382174418604656</v>
      </c>
      <c r="L791">
        <v>5.5</v>
      </c>
      <c r="M791">
        <f>I791*(L791/100)*AB791</f>
        <v>28.382174418604656</v>
      </c>
      <c r="O791" s="8">
        <v>13.13</v>
      </c>
      <c r="P791">
        <v>55</v>
      </c>
      <c r="Q791">
        <f>O791*(P791/100)*AB791</f>
        <v>283.82174418604654</v>
      </c>
      <c r="R791">
        <v>15</v>
      </c>
      <c r="S791">
        <f>O791*(R791/100)*AB791</f>
        <v>77.405930232558148</v>
      </c>
      <c r="U791" s="8">
        <v>13.13</v>
      </c>
      <c r="W791">
        <f>U791*(V791/100)*AB791</f>
        <v>0</v>
      </c>
      <c r="X791">
        <v>5.5</v>
      </c>
      <c r="Y791">
        <f>U791*(X791/100)*AB791</f>
        <v>28.382174418604656</v>
      </c>
      <c r="AA791" t="s">
        <v>13</v>
      </c>
      <c r="AB791">
        <f>AB790/86</f>
        <v>39.302325581395351</v>
      </c>
      <c r="AC791" s="21"/>
    </row>
    <row r="792" spans="1:30" x14ac:dyDescent="0.35">
      <c r="A792" s="21"/>
      <c r="C792" s="9">
        <v>4.58</v>
      </c>
      <c r="D792">
        <v>15</v>
      </c>
      <c r="E792">
        <f>C792*(D792/100)*AB791</f>
        <v>27.000697674418603</v>
      </c>
      <c r="F792">
        <v>15</v>
      </c>
      <c r="G792">
        <f>C792*(F792/100)*AB791</f>
        <v>27.000697674418603</v>
      </c>
      <c r="I792" s="9">
        <v>4.58</v>
      </c>
      <c r="J792">
        <v>5.5</v>
      </c>
      <c r="K792">
        <f>I792*(J792/100)*AB791</f>
        <v>9.9002558139534891</v>
      </c>
      <c r="L792">
        <v>95</v>
      </c>
      <c r="M792">
        <f>I792*(L792/100)*AB791</f>
        <v>171.00441860465116</v>
      </c>
      <c r="O792" s="9">
        <v>4.58</v>
      </c>
      <c r="P792">
        <v>25</v>
      </c>
      <c r="Q792">
        <f>O792*(P792/100)*AB791</f>
        <v>45.001162790697677</v>
      </c>
      <c r="R792">
        <v>5.5</v>
      </c>
      <c r="S792">
        <f>O792*(R792/100)*AB791</f>
        <v>9.9002558139534891</v>
      </c>
      <c r="U792" s="9">
        <v>4.58</v>
      </c>
      <c r="V792">
        <v>5.5</v>
      </c>
      <c r="W792">
        <f>U792*(V792/100)*AB791</f>
        <v>9.9002558139534891</v>
      </c>
      <c r="X792">
        <v>45</v>
      </c>
      <c r="Y792">
        <f>U792*(X792/100)*AB791</f>
        <v>81.00209302325581</v>
      </c>
      <c r="AC792" s="21"/>
    </row>
    <row r="793" spans="1:30" ht="43.5" x14ac:dyDescent="0.35">
      <c r="A793" s="21"/>
      <c r="C793" t="s">
        <v>14</v>
      </c>
      <c r="D793" s="1"/>
      <c r="E793">
        <f>SUM(E785:E792)</f>
        <v>388.20872093023252</v>
      </c>
      <c r="G793">
        <f>SUM(G785:G792)</f>
        <v>860.21786046511636</v>
      </c>
      <c r="I793" t="s">
        <v>14</v>
      </c>
      <c r="J793" s="1"/>
      <c r="K793">
        <f>SUM(K785:K792)</f>
        <v>1022.8214069767442</v>
      </c>
      <c r="M793">
        <f>SUM(M785:M792)</f>
        <v>199.38659302325581</v>
      </c>
      <c r="O793" t="s">
        <v>14</v>
      </c>
      <c r="P793" s="1"/>
      <c r="Q793">
        <f>SUM(Q785:Q792)</f>
        <v>457.8131395348837</v>
      </c>
      <c r="S793">
        <f>SUM(S785:S792)</f>
        <v>1012.5241976744187</v>
      </c>
      <c r="U793" t="s">
        <v>14</v>
      </c>
      <c r="V793" s="1"/>
      <c r="W793">
        <f>SUM(W785:W792)</f>
        <v>9.9002558139534891</v>
      </c>
      <c r="Y793">
        <f>SUM(Y785:Y792)</f>
        <v>109.38426744186046</v>
      </c>
      <c r="AA793" s="10" t="s">
        <v>22</v>
      </c>
      <c r="AB793">
        <f xml:space="preserve"> (AB789/(AB790-AB787))*100</f>
        <v>20.167732831731822</v>
      </c>
      <c r="AC793" s="21"/>
    </row>
    <row r="794" spans="1:30" x14ac:dyDescent="0.35">
      <c r="A794" s="21"/>
      <c r="AA794" t="s">
        <v>21</v>
      </c>
      <c r="AB794">
        <f xml:space="preserve"> (AB789/AB790)*100</f>
        <v>8.9576744186046628</v>
      </c>
      <c r="AC794" s="21"/>
    </row>
    <row r="795" spans="1:30" x14ac:dyDescent="0.35">
      <c r="A795" s="21"/>
      <c r="C795" t="s">
        <v>0</v>
      </c>
      <c r="D795" s="1"/>
      <c r="I795" t="s">
        <v>1</v>
      </c>
      <c r="O795" t="s">
        <v>2</v>
      </c>
      <c r="U795" t="s">
        <v>3</v>
      </c>
      <c r="AC795" s="21"/>
    </row>
    <row r="796" spans="1:30" x14ac:dyDescent="0.35">
      <c r="A796" s="21" t="s">
        <v>4</v>
      </c>
      <c r="B796" t="s">
        <v>5</v>
      </c>
      <c r="C796" t="s">
        <v>6</v>
      </c>
      <c r="D796" t="s">
        <v>7</v>
      </c>
      <c r="E796" t="s">
        <v>8</v>
      </c>
      <c r="F796" t="s">
        <v>9</v>
      </c>
      <c r="G796" t="s">
        <v>10</v>
      </c>
      <c r="I796" t="s">
        <v>6</v>
      </c>
      <c r="J796" t="s">
        <v>7</v>
      </c>
      <c r="K796" t="s">
        <v>8</v>
      </c>
      <c r="L796" t="s">
        <v>9</v>
      </c>
      <c r="M796" t="s">
        <v>10</v>
      </c>
      <c r="O796" t="s">
        <v>6</v>
      </c>
      <c r="P796" t="s">
        <v>7</v>
      </c>
      <c r="Q796" t="s">
        <v>8</v>
      </c>
      <c r="R796" t="s">
        <v>9</v>
      </c>
      <c r="S796" t="s">
        <v>10</v>
      </c>
      <c r="U796" t="s">
        <v>6</v>
      </c>
      <c r="V796" t="s">
        <v>7</v>
      </c>
      <c r="W796" t="s">
        <v>8</v>
      </c>
      <c r="X796" t="s">
        <v>9</v>
      </c>
      <c r="Y796" t="s">
        <v>10</v>
      </c>
      <c r="AC796" s="21" t="s">
        <v>4</v>
      </c>
      <c r="AD796" t="s">
        <v>5</v>
      </c>
    </row>
    <row r="797" spans="1:30" x14ac:dyDescent="0.35">
      <c r="A797" s="21" t="s">
        <v>87</v>
      </c>
      <c r="B797" t="s">
        <v>92</v>
      </c>
      <c r="C797" s="2">
        <v>65.63</v>
      </c>
      <c r="E797">
        <f>C797*(D797/100)*AB803</f>
        <v>0</v>
      </c>
      <c r="G797">
        <f>C797*(F797/100)*AB803</f>
        <v>0</v>
      </c>
      <c r="I797" s="2">
        <v>65.63</v>
      </c>
      <c r="K797">
        <f>I797*(J797/100)*AB803</f>
        <v>0</v>
      </c>
      <c r="M797">
        <f>I797*(L797/100)*AB803</f>
        <v>0</v>
      </c>
      <c r="O797" s="2">
        <v>65.63</v>
      </c>
      <c r="Q797">
        <f>O797*(P797/100)*AB803</f>
        <v>0</v>
      </c>
      <c r="S797">
        <f>O797*(R797/100)*AB803</f>
        <v>0</v>
      </c>
      <c r="U797" s="2">
        <v>65.63</v>
      </c>
      <c r="W797">
        <f>U797*(V797/100)*AB803</f>
        <v>0</v>
      </c>
      <c r="Y797">
        <f>U797*(X797/100)*AB803</f>
        <v>0</v>
      </c>
      <c r="AC797" s="21" t="s">
        <v>87</v>
      </c>
      <c r="AD797" t="s">
        <v>92</v>
      </c>
    </row>
    <row r="798" spans="1:30" x14ac:dyDescent="0.35">
      <c r="A798" s="21"/>
      <c r="C798" s="3">
        <v>56.88</v>
      </c>
      <c r="E798">
        <f>C798*(D798/100)*AB803</f>
        <v>0</v>
      </c>
      <c r="G798">
        <f>C798*(F798/100)*AB803</f>
        <v>0</v>
      </c>
      <c r="I798" s="3">
        <v>56.88</v>
      </c>
      <c r="K798">
        <f>I798*(J798/100)*AB803</f>
        <v>0</v>
      </c>
      <c r="M798">
        <f>I798*(L798/100)*AB803</f>
        <v>0</v>
      </c>
      <c r="O798" s="3">
        <v>56.88</v>
      </c>
      <c r="Q798">
        <f>O798*(P798/100)*AB803</f>
        <v>0</v>
      </c>
      <c r="S798">
        <f>O798*(R798/100)*AB803</f>
        <v>0</v>
      </c>
      <c r="U798" s="3">
        <v>56.88</v>
      </c>
      <c r="W798">
        <f>U798*(V798/100)*AB803</f>
        <v>0</v>
      </c>
      <c r="Y798">
        <f>U798*(X798/100)*AB803</f>
        <v>0</v>
      </c>
      <c r="AC798" s="21"/>
    </row>
    <row r="799" spans="1:30" x14ac:dyDescent="0.35">
      <c r="A799" s="21"/>
      <c r="C799" s="4">
        <v>48.13</v>
      </c>
      <c r="E799">
        <f>C799*(D799/100)*AB803</f>
        <v>0</v>
      </c>
      <c r="G799">
        <f>C799*(F799/100)*AB803</f>
        <v>0</v>
      </c>
      <c r="I799" s="4">
        <v>48.13</v>
      </c>
      <c r="J799">
        <v>65</v>
      </c>
      <c r="K799">
        <f>I799*(J799/100)*AB803</f>
        <v>1225.9158720930234</v>
      </c>
      <c r="M799">
        <f>I799*(L799/100)*AB803</f>
        <v>0</v>
      </c>
      <c r="O799" s="4">
        <v>48.13</v>
      </c>
      <c r="Q799">
        <f>O799*(P799/100)*AB803</f>
        <v>0</v>
      </c>
      <c r="S799">
        <f>O799*(R799/100)*AB803</f>
        <v>0</v>
      </c>
      <c r="U799" s="4">
        <v>48.13</v>
      </c>
      <c r="W799">
        <f>U799*(V799/100)*AB803</f>
        <v>0</v>
      </c>
      <c r="X799">
        <v>5.5</v>
      </c>
      <c r="Y799">
        <f>U799*(X799/100)*AB803</f>
        <v>103.73134302325583</v>
      </c>
      <c r="AA799" t="s">
        <v>15</v>
      </c>
      <c r="AB799">
        <f xml:space="preserve"> (E805+K805+Q805+W805)</f>
        <v>2159.4960000000001</v>
      </c>
      <c r="AC799" s="21"/>
    </row>
    <row r="800" spans="1:30" x14ac:dyDescent="0.35">
      <c r="A800" s="21"/>
      <c r="C800" s="5">
        <v>39.380000000000003</v>
      </c>
      <c r="E800">
        <f>C800*(D800/100)*AB803</f>
        <v>0</v>
      </c>
      <c r="F800">
        <v>15</v>
      </c>
      <c r="G800">
        <f>C800*(F800/100)*AB803</f>
        <v>231.47197674418604</v>
      </c>
      <c r="I800" s="5">
        <v>39.380000000000003</v>
      </c>
      <c r="J800">
        <v>15</v>
      </c>
      <c r="K800">
        <f>I800*(J800/100)*AB803</f>
        <v>231.47197674418604</v>
      </c>
      <c r="M800">
        <f>I800*(L800/100)*AB803</f>
        <v>0</v>
      </c>
      <c r="O800" s="5">
        <v>39.380000000000003</v>
      </c>
      <c r="Q800">
        <f>O800*(P800/100)*AB803</f>
        <v>0</v>
      </c>
      <c r="R800">
        <v>5.5</v>
      </c>
      <c r="S800">
        <f>O800*(R800/100)*AB803</f>
        <v>84.873058139534891</v>
      </c>
      <c r="U800" s="5">
        <v>39.380000000000003</v>
      </c>
      <c r="W800">
        <f>U800*(V800/100)*AB803</f>
        <v>0</v>
      </c>
      <c r="Y800">
        <f>U800*(X800/100)*AB803</f>
        <v>0</v>
      </c>
      <c r="AA800" t="s">
        <v>16</v>
      </c>
      <c r="AB800">
        <f>G805+M805+S805+Y805</f>
        <v>2455.732715116279</v>
      </c>
      <c r="AC800" s="21"/>
    </row>
    <row r="801" spans="1:30" x14ac:dyDescent="0.35">
      <c r="A801" s="21"/>
      <c r="C801" s="6">
        <v>30.63</v>
      </c>
      <c r="E801">
        <f>C801*(D801/100)*AB803</f>
        <v>0</v>
      </c>
      <c r="F801">
        <v>45</v>
      </c>
      <c r="G801">
        <f>C801*(F801/100)*AB803</f>
        <v>540.12087209302331</v>
      </c>
      <c r="I801" s="6">
        <v>30.63</v>
      </c>
      <c r="J801">
        <v>15</v>
      </c>
      <c r="K801">
        <f>I801*(J801/100)*AB803</f>
        <v>180.04029069767441</v>
      </c>
      <c r="M801">
        <f>I801*(L801/100)*AB803</f>
        <v>0</v>
      </c>
      <c r="O801" s="6">
        <v>30.63</v>
      </c>
      <c r="Q801">
        <f>O801*(P801/100)*AB803</f>
        <v>0</v>
      </c>
      <c r="R801">
        <v>35</v>
      </c>
      <c r="S801">
        <f>O801*(R801/100)*AB803</f>
        <v>420.09401162790698</v>
      </c>
      <c r="U801" s="6">
        <v>30.63</v>
      </c>
      <c r="W801">
        <f>U801*(V801/100)*AB803</f>
        <v>0</v>
      </c>
      <c r="Y801">
        <f>U801*(X801/100)*AB803</f>
        <v>0</v>
      </c>
      <c r="AA801" t="s">
        <v>17</v>
      </c>
      <c r="AB801">
        <f xml:space="preserve"> AB800-AB799</f>
        <v>296.2367151162789</v>
      </c>
      <c r="AC801" s="21"/>
    </row>
    <row r="802" spans="1:30" x14ac:dyDescent="0.35">
      <c r="A802" s="21"/>
      <c r="C802" s="7">
        <v>21.88</v>
      </c>
      <c r="E802">
        <f>C802*(D802/100)*AB803</f>
        <v>0</v>
      </c>
      <c r="F802">
        <v>35</v>
      </c>
      <c r="G802">
        <f>C802*(F802/100)*AB803</f>
        <v>300.08674418604647</v>
      </c>
      <c r="I802" s="7">
        <v>21.88</v>
      </c>
      <c r="J802">
        <v>5.5</v>
      </c>
      <c r="K802">
        <f>I802*(J802/100)*AB803</f>
        <v>47.156488372093023</v>
      </c>
      <c r="M802">
        <f>I802*(L802/100)*AB803</f>
        <v>0</v>
      </c>
      <c r="O802" s="7">
        <v>21.88</v>
      </c>
      <c r="P802">
        <v>5.5</v>
      </c>
      <c r="Q802">
        <f>O802*(P802/100)*AB803</f>
        <v>47.156488372093023</v>
      </c>
      <c r="R802">
        <v>35</v>
      </c>
      <c r="S802">
        <f>O802*(R802/100)*AB803</f>
        <v>300.08674418604647</v>
      </c>
      <c r="U802" s="7">
        <v>21.88</v>
      </c>
      <c r="W802">
        <f>U802*(V802/100)*AB803</f>
        <v>0</v>
      </c>
      <c r="X802">
        <v>5.5</v>
      </c>
      <c r="Y802">
        <f>U802*(X802/100)*AB803</f>
        <v>47.156488372093023</v>
      </c>
      <c r="AA802" t="s">
        <v>18</v>
      </c>
      <c r="AB802">
        <v>3370</v>
      </c>
      <c r="AC802" s="21"/>
    </row>
    <row r="803" spans="1:30" x14ac:dyDescent="0.35">
      <c r="A803" s="21"/>
      <c r="C803" s="8">
        <v>13.13</v>
      </c>
      <c r="D803">
        <v>25</v>
      </c>
      <c r="E803">
        <f>C803*(D803/100)*AB803</f>
        <v>128.6281976744186</v>
      </c>
      <c r="F803">
        <v>5.5</v>
      </c>
      <c r="G803">
        <f>C803*(F803/100)*AB803</f>
        <v>28.298203488372096</v>
      </c>
      <c r="I803" s="8">
        <v>13.13</v>
      </c>
      <c r="K803">
        <f>I803*(J803/100)*AB803</f>
        <v>0</v>
      </c>
      <c r="L803">
        <v>15</v>
      </c>
      <c r="M803">
        <f>I803*(L803/100)*AB803</f>
        <v>77.176918604651163</v>
      </c>
      <c r="O803" s="8">
        <v>13.13</v>
      </c>
      <c r="P803">
        <v>25</v>
      </c>
      <c r="Q803">
        <f>O803*(P803/100)*AB803</f>
        <v>128.6281976744186</v>
      </c>
      <c r="R803">
        <v>5.5</v>
      </c>
      <c r="S803">
        <f>O803*(R803/100)*AB803</f>
        <v>28.298203488372096</v>
      </c>
      <c r="U803" s="8">
        <v>13.13</v>
      </c>
      <c r="W803">
        <f>U803*(V803/100)*AB803</f>
        <v>0</v>
      </c>
      <c r="X803">
        <v>15</v>
      </c>
      <c r="Y803">
        <f>U803*(X803/100)*AB803</f>
        <v>77.176918604651163</v>
      </c>
      <c r="AA803" t="s">
        <v>13</v>
      </c>
      <c r="AB803">
        <f>AB802/86</f>
        <v>39.186046511627907</v>
      </c>
      <c r="AC803" s="21"/>
    </row>
    <row r="804" spans="1:30" x14ac:dyDescent="0.35">
      <c r="A804" s="21"/>
      <c r="C804" s="9">
        <v>4.58</v>
      </c>
      <c r="D804">
        <v>25</v>
      </c>
      <c r="E804">
        <f>C804*(D804/100)*AB803</f>
        <v>44.868023255813952</v>
      </c>
      <c r="F804">
        <v>5.5</v>
      </c>
      <c r="G804">
        <f>C804*(F804/100)*AB803</f>
        <v>9.8709651162790699</v>
      </c>
      <c r="I804" s="9">
        <v>4.58</v>
      </c>
      <c r="K804">
        <f>I804*(J804/100)*AB803</f>
        <v>0</v>
      </c>
      <c r="L804">
        <v>85</v>
      </c>
      <c r="M804">
        <f>I804*(L804/100)*AB803</f>
        <v>152.55127906976745</v>
      </c>
      <c r="O804" s="9">
        <v>4.58</v>
      </c>
      <c r="P804">
        <v>25</v>
      </c>
      <c r="Q804">
        <f>O804*(P804/100)*AB803</f>
        <v>44.868023255813952</v>
      </c>
      <c r="R804">
        <v>5.5</v>
      </c>
      <c r="S804">
        <f>O804*(R804/100)*AB803</f>
        <v>9.8709651162790699</v>
      </c>
      <c r="U804" s="9">
        <v>4.58</v>
      </c>
      <c r="V804">
        <v>45</v>
      </c>
      <c r="W804">
        <f>U804*(V804/100)*AB803</f>
        <v>80.762441860465117</v>
      </c>
      <c r="X804">
        <v>25</v>
      </c>
      <c r="Y804">
        <f>U804*(X804/100)*AB803</f>
        <v>44.868023255813952</v>
      </c>
      <c r="AC804" s="21"/>
    </row>
    <row r="805" spans="1:30" ht="43.5" x14ac:dyDescent="0.35">
      <c r="A805" s="21"/>
      <c r="C805" t="s">
        <v>14</v>
      </c>
      <c r="D805" s="1"/>
      <c r="E805">
        <f>SUM(E797:E804)</f>
        <v>173.49622093023254</v>
      </c>
      <c r="G805">
        <f>SUM(G797:G804)</f>
        <v>1109.8487616279069</v>
      </c>
      <c r="I805" t="s">
        <v>14</v>
      </c>
      <c r="J805" s="1"/>
      <c r="K805">
        <f>SUM(K797:K804)</f>
        <v>1684.5846279069769</v>
      </c>
      <c r="M805">
        <f>SUM(M797:M804)</f>
        <v>229.7281976744186</v>
      </c>
      <c r="O805" t="s">
        <v>14</v>
      </c>
      <c r="P805" s="1"/>
      <c r="Q805">
        <f>SUM(Q797:Q804)</f>
        <v>220.6527093023256</v>
      </c>
      <c r="S805">
        <f>SUM(S797:S804)</f>
        <v>843.22298255813951</v>
      </c>
      <c r="U805" t="s">
        <v>14</v>
      </c>
      <c r="V805" s="1"/>
      <c r="W805">
        <f>SUM(W797:W804)</f>
        <v>80.762441860465117</v>
      </c>
      <c r="Y805">
        <f>SUM(Y797:Y804)</f>
        <v>272.93277325581397</v>
      </c>
      <c r="AA805" s="10" t="s">
        <v>22</v>
      </c>
      <c r="AB805">
        <f xml:space="preserve"> (AB801/(AB802-AB799))*100</f>
        <v>24.472179779354626</v>
      </c>
      <c r="AC805" s="21"/>
    </row>
    <row r="806" spans="1:30" x14ac:dyDescent="0.35">
      <c r="A806" s="21"/>
      <c r="AA806" t="s">
        <v>21</v>
      </c>
      <c r="AB806">
        <f xml:space="preserve"> (AB801/AB802)*100</f>
        <v>8.7904069767441797</v>
      </c>
      <c r="AC806" s="21"/>
    </row>
    <row r="807" spans="1:30" x14ac:dyDescent="0.35">
      <c r="A807" s="21"/>
      <c r="C807" t="s">
        <v>0</v>
      </c>
      <c r="D807" s="1"/>
      <c r="I807" t="s">
        <v>1</v>
      </c>
      <c r="O807" t="s">
        <v>2</v>
      </c>
      <c r="U807" t="s">
        <v>3</v>
      </c>
      <c r="AC807" s="21"/>
    </row>
    <row r="808" spans="1:30" x14ac:dyDescent="0.35">
      <c r="A808" s="21" t="s">
        <v>4</v>
      </c>
      <c r="B808" t="s">
        <v>5</v>
      </c>
      <c r="C808" t="s">
        <v>6</v>
      </c>
      <c r="D808" t="s">
        <v>7</v>
      </c>
      <c r="E808" t="s">
        <v>8</v>
      </c>
      <c r="F808" t="s">
        <v>9</v>
      </c>
      <c r="G808" t="s">
        <v>10</v>
      </c>
      <c r="I808" t="s">
        <v>6</v>
      </c>
      <c r="J808" t="s">
        <v>7</v>
      </c>
      <c r="K808" t="s">
        <v>8</v>
      </c>
      <c r="L808" t="s">
        <v>9</v>
      </c>
      <c r="M808" t="s">
        <v>10</v>
      </c>
      <c r="O808" t="s">
        <v>6</v>
      </c>
      <c r="P808" t="s">
        <v>7</v>
      </c>
      <c r="Q808" t="s">
        <v>8</v>
      </c>
      <c r="R808" t="s">
        <v>9</v>
      </c>
      <c r="S808" t="s">
        <v>10</v>
      </c>
      <c r="U808" t="s">
        <v>6</v>
      </c>
      <c r="V808" t="s">
        <v>7</v>
      </c>
      <c r="W808" t="s">
        <v>8</v>
      </c>
      <c r="X808" t="s">
        <v>9</v>
      </c>
      <c r="Y808" t="s">
        <v>10</v>
      </c>
      <c r="AC808" s="21" t="s">
        <v>4</v>
      </c>
      <c r="AD808" t="s">
        <v>5</v>
      </c>
    </row>
    <row r="809" spans="1:30" x14ac:dyDescent="0.35">
      <c r="A809" s="21" t="s">
        <v>87</v>
      </c>
      <c r="B809" t="s">
        <v>93</v>
      </c>
      <c r="C809" s="2">
        <v>65.63</v>
      </c>
      <c r="E809">
        <f>C809*(D809/100)*AB815</f>
        <v>0</v>
      </c>
      <c r="G809">
        <f>C809*(F809/100)*AB815</f>
        <v>0</v>
      </c>
      <c r="I809" s="2">
        <v>65.63</v>
      </c>
      <c r="K809">
        <f>I809*(J809/100)*AB815</f>
        <v>0</v>
      </c>
      <c r="M809">
        <f>I809*(L809/100)*AB815</f>
        <v>0</v>
      </c>
      <c r="O809" s="2">
        <v>65.63</v>
      </c>
      <c r="Q809">
        <f>O809*(P809/100)*AB815</f>
        <v>0</v>
      </c>
      <c r="S809">
        <f>O809*(R809/100)*AB815</f>
        <v>0</v>
      </c>
      <c r="U809" s="2">
        <v>65.63</v>
      </c>
      <c r="W809">
        <f>U809*(V809/100)*AB815</f>
        <v>0</v>
      </c>
      <c r="Y809">
        <f>U809*(X809/100)*AB815</f>
        <v>0</v>
      </c>
      <c r="AC809" s="21" t="s">
        <v>87</v>
      </c>
      <c r="AD809" t="s">
        <v>93</v>
      </c>
    </row>
    <row r="810" spans="1:30" x14ac:dyDescent="0.35">
      <c r="A810" s="21"/>
      <c r="C810" s="3">
        <v>56.88</v>
      </c>
      <c r="E810">
        <f>C810*(D810/100)*AB815</f>
        <v>0</v>
      </c>
      <c r="G810">
        <f>C810*(F810/100)*AB815</f>
        <v>0</v>
      </c>
      <c r="I810" s="3">
        <v>56.88</v>
      </c>
      <c r="K810">
        <f>I810*(J810/100)*AB815</f>
        <v>0</v>
      </c>
      <c r="M810">
        <f>I810*(L810/100)*AB815</f>
        <v>0</v>
      </c>
      <c r="O810" s="3">
        <v>56.88</v>
      </c>
      <c r="Q810">
        <f>O810*(P810/100)*AB815</f>
        <v>0</v>
      </c>
      <c r="S810">
        <f>O810*(R810/100)*AB815</f>
        <v>0</v>
      </c>
      <c r="U810" s="3">
        <v>56.88</v>
      </c>
      <c r="W810">
        <f>U810*(V810/100)*AB815</f>
        <v>0</v>
      </c>
      <c r="Y810">
        <f>U810*(X810/100)*AB815</f>
        <v>0</v>
      </c>
      <c r="AC810" s="21"/>
    </row>
    <row r="811" spans="1:30" x14ac:dyDescent="0.35">
      <c r="A811" s="21"/>
      <c r="C811" s="4">
        <v>48.13</v>
      </c>
      <c r="E811">
        <f>C811*(D811/100)*AB815</f>
        <v>0</v>
      </c>
      <c r="F811">
        <v>5.5</v>
      </c>
      <c r="G811">
        <f>C811*(F811/100)*AB815</f>
        <v>198.10531860465116</v>
      </c>
      <c r="I811" s="4">
        <v>48.13</v>
      </c>
      <c r="J811">
        <v>5.5</v>
      </c>
      <c r="K811">
        <f>I811*(J811/100)*AB815</f>
        <v>198.10531860465116</v>
      </c>
      <c r="M811">
        <f>I811*(L811/100)*AB815</f>
        <v>0</v>
      </c>
      <c r="O811" s="4">
        <v>48.13</v>
      </c>
      <c r="Q811">
        <f>O811*(P811/100)*AB815</f>
        <v>0</v>
      </c>
      <c r="R811">
        <v>5.5</v>
      </c>
      <c r="S811">
        <f>O811*(R811/100)*AB815</f>
        <v>198.10531860465116</v>
      </c>
      <c r="U811" s="4">
        <v>48.13</v>
      </c>
      <c r="W811">
        <f>U811*(V811/100)*AB815</f>
        <v>0</v>
      </c>
      <c r="Y811">
        <f>U811*(X811/100)*AB815</f>
        <v>0</v>
      </c>
      <c r="AA811" t="s">
        <v>15</v>
      </c>
      <c r="AB811">
        <f xml:space="preserve"> (E817+K817+Q817+W817)</f>
        <v>3015.8834069767445</v>
      </c>
      <c r="AC811" s="21"/>
    </row>
    <row r="812" spans="1:30" x14ac:dyDescent="0.35">
      <c r="A812" s="21"/>
      <c r="C812" s="5">
        <v>39.380000000000003</v>
      </c>
      <c r="E812">
        <f>C812*(D812/100)*AB815</f>
        <v>0</v>
      </c>
      <c r="F812">
        <v>25</v>
      </c>
      <c r="G812">
        <f>C812*(F812/100)*AB815</f>
        <v>736.77232558139531</v>
      </c>
      <c r="I812" s="5">
        <v>39.380000000000003</v>
      </c>
      <c r="J812">
        <v>5.5</v>
      </c>
      <c r="K812">
        <f>I812*(J812/100)*AB815</f>
        <v>162.08991162790699</v>
      </c>
      <c r="M812">
        <f>I812*(L812/100)*AB815</f>
        <v>0</v>
      </c>
      <c r="O812" s="5">
        <v>39.380000000000003</v>
      </c>
      <c r="Q812">
        <f>O812*(P812/100)*AB815</f>
        <v>0</v>
      </c>
      <c r="R812">
        <v>25</v>
      </c>
      <c r="S812">
        <f>O812*(R812/100)*AB815</f>
        <v>736.77232558139531</v>
      </c>
      <c r="U812" s="5">
        <v>39.380000000000003</v>
      </c>
      <c r="W812">
        <f>U812*(V812/100)*AB815</f>
        <v>0</v>
      </c>
      <c r="Y812">
        <f>U812*(X812/100)*AB815</f>
        <v>0</v>
      </c>
      <c r="AA812" t="s">
        <v>16</v>
      </c>
      <c r="AB812">
        <f>G817+M817+S817+Y817</f>
        <v>3850.0601023255817</v>
      </c>
      <c r="AC812" s="21"/>
    </row>
    <row r="813" spans="1:30" x14ac:dyDescent="0.35">
      <c r="A813" s="21"/>
      <c r="C813" s="6">
        <v>30.63</v>
      </c>
      <c r="E813">
        <f>C813*(D813/100)*AB815</f>
        <v>0</v>
      </c>
      <c r="F813">
        <v>15</v>
      </c>
      <c r="G813">
        <f>C813*(F813/100)*AB815</f>
        <v>343.83955813953486</v>
      </c>
      <c r="I813" s="6">
        <v>30.63</v>
      </c>
      <c r="J813">
        <v>15</v>
      </c>
      <c r="K813">
        <f>I813*(J813/100)*AB815</f>
        <v>343.83955813953486</v>
      </c>
      <c r="M813">
        <f>I813*(L813/100)*AB815</f>
        <v>0</v>
      </c>
      <c r="O813" s="6">
        <v>30.63</v>
      </c>
      <c r="Q813">
        <f>O813*(P813/100)*AB815</f>
        <v>0</v>
      </c>
      <c r="R813">
        <v>15</v>
      </c>
      <c r="S813">
        <f>O813*(R813/100)*AB815</f>
        <v>343.83955813953486</v>
      </c>
      <c r="U813" s="6">
        <v>30.63</v>
      </c>
      <c r="W813">
        <f>U813*(V813/100)*AB815</f>
        <v>0</v>
      </c>
      <c r="Y813">
        <f>U813*(X813/100)*AB815</f>
        <v>0</v>
      </c>
      <c r="AA813" t="s">
        <v>17</v>
      </c>
      <c r="AB813">
        <f xml:space="preserve"> AB812-AB811</f>
        <v>834.17669534883726</v>
      </c>
      <c r="AC813" s="21"/>
    </row>
    <row r="814" spans="1:30" x14ac:dyDescent="0.35">
      <c r="A814" s="21"/>
      <c r="C814" s="7">
        <v>21.88</v>
      </c>
      <c r="D814">
        <v>25</v>
      </c>
      <c r="E814">
        <f>C814*(D814/100)*AB815</f>
        <v>409.35953488372087</v>
      </c>
      <c r="F814">
        <v>15</v>
      </c>
      <c r="G814">
        <f>C814*(F814/100)*AB815</f>
        <v>245.6157209302325</v>
      </c>
      <c r="I814" s="7">
        <v>21.88</v>
      </c>
      <c r="J814">
        <v>25</v>
      </c>
      <c r="K814">
        <f>I814*(J814/100)*AB815</f>
        <v>409.35953488372087</v>
      </c>
      <c r="M814">
        <f>I814*(L814/100)*AB815</f>
        <v>0</v>
      </c>
      <c r="O814" s="7">
        <v>21.88</v>
      </c>
      <c r="P814">
        <v>5.5</v>
      </c>
      <c r="Q814">
        <f>O814*(P814/100)*AB815</f>
        <v>90.059097674418595</v>
      </c>
      <c r="R814">
        <v>25</v>
      </c>
      <c r="S814">
        <f>O814*(R814/100)*AB815</f>
        <v>409.35953488372087</v>
      </c>
      <c r="U814" s="7">
        <v>21.88</v>
      </c>
      <c r="W814">
        <f>U814*(V814/100)*AB815</f>
        <v>0</v>
      </c>
      <c r="Y814">
        <f>U814*(X814/100)*AB815</f>
        <v>0</v>
      </c>
      <c r="AA814" t="s">
        <v>18</v>
      </c>
      <c r="AB814">
        <v>6436</v>
      </c>
      <c r="AC814" s="21"/>
    </row>
    <row r="815" spans="1:30" x14ac:dyDescent="0.35">
      <c r="A815" s="21"/>
      <c r="C815" s="8">
        <v>13.13</v>
      </c>
      <c r="D815">
        <v>45</v>
      </c>
      <c r="E815">
        <f>C815*(D815/100)*AB815</f>
        <v>442.17565116279064</v>
      </c>
      <c r="F815">
        <v>5.5</v>
      </c>
      <c r="G815">
        <f>C815*(F815/100)*AB815</f>
        <v>54.043690697674421</v>
      </c>
      <c r="I815" s="8">
        <v>13.13</v>
      </c>
      <c r="J815">
        <v>15</v>
      </c>
      <c r="K815">
        <f>I815*(J815/100)*AB815</f>
        <v>147.39188372093022</v>
      </c>
      <c r="L815">
        <v>5.5</v>
      </c>
      <c r="M815">
        <f>I815*(L815/100)*AB815</f>
        <v>54.043690697674421</v>
      </c>
      <c r="O815" s="8">
        <v>13.13</v>
      </c>
      <c r="P815">
        <v>65</v>
      </c>
      <c r="Q815">
        <f>O815*(P815/100)*AB815</f>
        <v>638.69816279069778</v>
      </c>
      <c r="R815">
        <v>15</v>
      </c>
      <c r="S815">
        <f>O815*(R815/100)*AB815</f>
        <v>147.39188372093022</v>
      </c>
      <c r="U815" s="8">
        <v>13.13</v>
      </c>
      <c r="W815">
        <f>U815*(V815/100)*AB815</f>
        <v>0</v>
      </c>
      <c r="Y815">
        <f>U815*(X815/100)*AB815</f>
        <v>0</v>
      </c>
      <c r="AA815" t="s">
        <v>13</v>
      </c>
      <c r="AB815">
        <f>AB814/86</f>
        <v>74.837209302325576</v>
      </c>
      <c r="AC815" s="21"/>
    </row>
    <row r="816" spans="1:30" x14ac:dyDescent="0.35">
      <c r="A816" s="21"/>
      <c r="C816" s="9">
        <v>4.58</v>
      </c>
      <c r="D816">
        <v>15</v>
      </c>
      <c r="E816">
        <f>C816*(D816/100)*AB815</f>
        <v>51.413162790697669</v>
      </c>
      <c r="F816">
        <v>5.5</v>
      </c>
      <c r="G816">
        <f>C816*(F816/100)*AB815</f>
        <v>18.851493023255813</v>
      </c>
      <c r="I816" s="9">
        <v>4.58</v>
      </c>
      <c r="J816">
        <v>5.5</v>
      </c>
      <c r="K816">
        <f>I816*(J816/100)*AB815</f>
        <v>18.851493023255813</v>
      </c>
      <c r="L816">
        <v>95</v>
      </c>
      <c r="M816">
        <f>I816*(L816/100)*AB815</f>
        <v>325.61669767441856</v>
      </c>
      <c r="O816" s="9">
        <v>4.58</v>
      </c>
      <c r="P816">
        <v>25</v>
      </c>
      <c r="Q816">
        <f>O816*(P816/100)*AB815</f>
        <v>85.688604651162791</v>
      </c>
      <c r="R816">
        <v>5.5</v>
      </c>
      <c r="S816">
        <f>O816*(R816/100)*AB815</f>
        <v>18.851493023255813</v>
      </c>
      <c r="U816" s="9">
        <v>4.58</v>
      </c>
      <c r="V816">
        <v>5.5</v>
      </c>
      <c r="W816">
        <f>U816*(V816/100)*AB815</f>
        <v>18.851493023255813</v>
      </c>
      <c r="X816">
        <v>5.5</v>
      </c>
      <c r="Y816">
        <f>U816*(X816/100)*AB815</f>
        <v>18.851493023255813</v>
      </c>
      <c r="AC816" s="21"/>
    </row>
    <row r="817" spans="1:30" ht="43.5" x14ac:dyDescent="0.35">
      <c r="A817" s="21"/>
      <c r="C817" t="s">
        <v>14</v>
      </c>
      <c r="D817" s="1"/>
      <c r="E817">
        <f>SUM(E809:E816)</f>
        <v>902.94834883720921</v>
      </c>
      <c r="G817">
        <f>SUM(G809:G816)</f>
        <v>1597.2281069767444</v>
      </c>
      <c r="I817" t="s">
        <v>14</v>
      </c>
      <c r="J817" s="1"/>
      <c r="K817">
        <f>SUM(K809:K816)</f>
        <v>1279.6377000000002</v>
      </c>
      <c r="M817">
        <f>SUM(M809:M816)</f>
        <v>379.660388372093</v>
      </c>
      <c r="O817" t="s">
        <v>14</v>
      </c>
      <c r="P817" s="1"/>
      <c r="Q817">
        <f>SUM(Q809:Q816)</f>
        <v>814.44586511627915</v>
      </c>
      <c r="S817">
        <f>SUM(S809:S816)</f>
        <v>1854.3201139534885</v>
      </c>
      <c r="U817" t="s">
        <v>14</v>
      </c>
      <c r="V817" s="1"/>
      <c r="W817">
        <f>SUM(W809:W816)</f>
        <v>18.851493023255813</v>
      </c>
      <c r="Y817">
        <f>SUM(Y809:Y816)</f>
        <v>18.851493023255813</v>
      </c>
      <c r="AA817" s="10" t="s">
        <v>22</v>
      </c>
      <c r="AB817">
        <f xml:space="preserve"> (AB813/(AB814-AB811))*100</f>
        <v>24.390299940372973</v>
      </c>
      <c r="AC817" s="21"/>
    </row>
    <row r="818" spans="1:30" x14ac:dyDescent="0.35">
      <c r="A818" s="21"/>
      <c r="AA818" t="s">
        <v>21</v>
      </c>
      <c r="AB818">
        <f xml:space="preserve"> (AB813/AB814)*100</f>
        <v>12.961104651162792</v>
      </c>
      <c r="AC818" s="21"/>
    </row>
    <row r="819" spans="1:30" x14ac:dyDescent="0.35">
      <c r="A819" s="21"/>
      <c r="C819" t="s">
        <v>0</v>
      </c>
      <c r="D819" s="1"/>
      <c r="I819" t="s">
        <v>1</v>
      </c>
      <c r="O819" t="s">
        <v>2</v>
      </c>
      <c r="U819" t="s">
        <v>3</v>
      </c>
      <c r="AC819" s="21"/>
    </row>
    <row r="820" spans="1:30" x14ac:dyDescent="0.35">
      <c r="A820" s="21" t="s">
        <v>4</v>
      </c>
      <c r="B820" t="s">
        <v>5</v>
      </c>
      <c r="C820" t="s">
        <v>6</v>
      </c>
      <c r="D820" t="s">
        <v>7</v>
      </c>
      <c r="E820" t="s">
        <v>8</v>
      </c>
      <c r="F820" t="s">
        <v>9</v>
      </c>
      <c r="G820" t="s">
        <v>10</v>
      </c>
      <c r="I820" t="s">
        <v>6</v>
      </c>
      <c r="J820" t="s">
        <v>7</v>
      </c>
      <c r="K820" t="s">
        <v>8</v>
      </c>
      <c r="L820" t="s">
        <v>9</v>
      </c>
      <c r="M820" t="s">
        <v>10</v>
      </c>
      <c r="O820" t="s">
        <v>6</v>
      </c>
      <c r="P820" t="s">
        <v>7</v>
      </c>
      <c r="Q820" t="s">
        <v>8</v>
      </c>
      <c r="R820" t="s">
        <v>9</v>
      </c>
      <c r="S820" t="s">
        <v>10</v>
      </c>
      <c r="U820" t="s">
        <v>6</v>
      </c>
      <c r="V820" t="s">
        <v>7</v>
      </c>
      <c r="W820" t="s">
        <v>8</v>
      </c>
      <c r="X820" t="s">
        <v>9</v>
      </c>
      <c r="Y820" t="s">
        <v>10</v>
      </c>
      <c r="AC820" s="21" t="s">
        <v>4</v>
      </c>
      <c r="AD820" t="s">
        <v>5</v>
      </c>
    </row>
    <row r="821" spans="1:30" x14ac:dyDescent="0.35">
      <c r="A821" s="21" t="s">
        <v>87</v>
      </c>
      <c r="B821" t="s">
        <v>94</v>
      </c>
      <c r="C821" s="2">
        <v>65.63</v>
      </c>
      <c r="E821">
        <f>C821*(D821/100)*AB827</f>
        <v>0</v>
      </c>
      <c r="G821">
        <f>C821*(F821/100)*AB827</f>
        <v>0</v>
      </c>
      <c r="I821" s="2">
        <v>65.63</v>
      </c>
      <c r="K821">
        <f>I821*(J821/100)*AB827</f>
        <v>0</v>
      </c>
      <c r="M821">
        <f>I821*(L821/100)*AB827</f>
        <v>0</v>
      </c>
      <c r="O821" s="2">
        <v>65.63</v>
      </c>
      <c r="Q821">
        <f>O821*(P821/100)*AB827</f>
        <v>0</v>
      </c>
      <c r="S821">
        <f>O821*(R821/100)*AB827</f>
        <v>0</v>
      </c>
      <c r="U821" s="2">
        <v>65.63</v>
      </c>
      <c r="W821">
        <f>U821*(V821/100)*AB827</f>
        <v>0</v>
      </c>
      <c r="Y821">
        <f>U821*(X821/100)*AB827</f>
        <v>0</v>
      </c>
      <c r="AC821" s="21" t="s">
        <v>87</v>
      </c>
      <c r="AD821" t="s">
        <v>94</v>
      </c>
    </row>
    <row r="822" spans="1:30" x14ac:dyDescent="0.35">
      <c r="A822" s="21"/>
      <c r="C822" s="3">
        <v>56.88</v>
      </c>
      <c r="E822">
        <f>C822*(D822/100)*AB827</f>
        <v>0</v>
      </c>
      <c r="G822">
        <f>C822*(F822/100)*AB827</f>
        <v>0</v>
      </c>
      <c r="I822" s="3">
        <v>56.88</v>
      </c>
      <c r="K822">
        <f>I822*(J822/100)*AB827</f>
        <v>0</v>
      </c>
      <c r="M822">
        <f>I822*(L822/100)*AB827</f>
        <v>0</v>
      </c>
      <c r="O822" s="3">
        <v>56.88</v>
      </c>
      <c r="Q822">
        <f>O822*(P822/100)*AB827</f>
        <v>0</v>
      </c>
      <c r="S822">
        <f>O822*(R822/100)*AB827</f>
        <v>0</v>
      </c>
      <c r="U822" s="3">
        <v>56.88</v>
      </c>
      <c r="W822">
        <f>U822*(V822/100)*AB827</f>
        <v>0</v>
      </c>
      <c r="Y822">
        <f>U822*(X822/100)*AB827</f>
        <v>0</v>
      </c>
      <c r="AC822" s="21"/>
    </row>
    <row r="823" spans="1:30" x14ac:dyDescent="0.35">
      <c r="A823" s="21"/>
      <c r="C823" s="4">
        <v>48.13</v>
      </c>
      <c r="E823">
        <f>C823*(D823/100)*AB827</f>
        <v>0</v>
      </c>
      <c r="G823">
        <f>C823*(F823/100)*AB827</f>
        <v>0</v>
      </c>
      <c r="I823" s="4">
        <v>48.13</v>
      </c>
      <c r="J823">
        <v>85</v>
      </c>
      <c r="K823">
        <f>I823*(J823/100)*AB827</f>
        <v>630.30712209302328</v>
      </c>
      <c r="M823">
        <f>I823*(L823/100)*AB827</f>
        <v>0</v>
      </c>
      <c r="O823" s="4">
        <v>48.13</v>
      </c>
      <c r="Q823">
        <f>O823*(P823/100)*AB827</f>
        <v>0</v>
      </c>
      <c r="S823">
        <f>O823*(R823/100)*AB827</f>
        <v>0</v>
      </c>
      <c r="U823" s="4">
        <v>48.13</v>
      </c>
      <c r="W823">
        <f>U823*(V823/100)*AB827</f>
        <v>0</v>
      </c>
      <c r="Y823">
        <f>U823*(X823/100)*AB827</f>
        <v>0</v>
      </c>
      <c r="AA823" t="s">
        <v>15</v>
      </c>
      <c r="AB823">
        <f xml:space="preserve"> (E829+K829+Q829+W829)</f>
        <v>742.54463662790704</v>
      </c>
      <c r="AC823" s="21"/>
    </row>
    <row r="824" spans="1:30" x14ac:dyDescent="0.35">
      <c r="A824" s="21"/>
      <c r="C824" s="5">
        <v>39.380000000000003</v>
      </c>
      <c r="E824">
        <f>C824*(D824/100)*AB827</f>
        <v>0</v>
      </c>
      <c r="G824">
        <f>C824*(F824/100)*AB827</f>
        <v>0</v>
      </c>
      <c r="I824" s="5">
        <v>39.380000000000003</v>
      </c>
      <c r="K824">
        <f>I824*(J824/100)*AB827</f>
        <v>0</v>
      </c>
      <c r="M824">
        <f>I824*(L824/100)*AB827</f>
        <v>0</v>
      </c>
      <c r="O824" s="5">
        <v>39.380000000000003</v>
      </c>
      <c r="Q824">
        <f>O824*(P824/100)*AB827</f>
        <v>0</v>
      </c>
      <c r="S824">
        <f>O824*(R824/100)*AB827</f>
        <v>0</v>
      </c>
      <c r="U824" s="5">
        <v>39.380000000000003</v>
      </c>
      <c r="W824">
        <f>U824*(V824/100)*AB827</f>
        <v>0</v>
      </c>
      <c r="Y824">
        <f>U824*(X824/100)*AB827</f>
        <v>0</v>
      </c>
      <c r="AA824" t="s">
        <v>16</v>
      </c>
      <c r="AB824">
        <f>G829+M829+S829+Y829</f>
        <v>789.88950581395352</v>
      </c>
      <c r="AC824" s="21"/>
    </row>
    <row r="825" spans="1:30" x14ac:dyDescent="0.35">
      <c r="A825" s="21"/>
      <c r="C825" s="6">
        <v>30.63</v>
      </c>
      <c r="E825">
        <f>C825*(D825/100)*AB827</f>
        <v>0</v>
      </c>
      <c r="G825">
        <f>C825*(F825/100)*AB827</f>
        <v>0</v>
      </c>
      <c r="I825" s="6">
        <v>30.63</v>
      </c>
      <c r="J825">
        <v>5.5</v>
      </c>
      <c r="K825">
        <f>I825*(J825/100)*AB827</f>
        <v>25.955363372093021</v>
      </c>
      <c r="M825">
        <f>I825*(L825/100)*AB827</f>
        <v>0</v>
      </c>
      <c r="O825" s="6">
        <v>30.63</v>
      </c>
      <c r="Q825">
        <f>O825*(P825/100)*AB827</f>
        <v>0</v>
      </c>
      <c r="R825">
        <v>5.5</v>
      </c>
      <c r="S825">
        <f>O825*(R825/100)*AB827</f>
        <v>25.955363372093021</v>
      </c>
      <c r="U825" s="6">
        <v>30.63</v>
      </c>
      <c r="W825">
        <f>U825*(V825/100)*AB827</f>
        <v>0</v>
      </c>
      <c r="Y825">
        <f>U825*(X825/100)*AB827</f>
        <v>0</v>
      </c>
      <c r="AA825" t="s">
        <v>17</v>
      </c>
      <c r="AB825">
        <f xml:space="preserve"> AB824-AB823</f>
        <v>47.344869186046481</v>
      </c>
      <c r="AC825" s="21"/>
    </row>
    <row r="826" spans="1:30" x14ac:dyDescent="0.35">
      <c r="A826" s="21"/>
      <c r="C826" s="7">
        <v>21.88</v>
      </c>
      <c r="E826">
        <f>C826*(D826/100)*AB827</f>
        <v>0</v>
      </c>
      <c r="F826">
        <v>35</v>
      </c>
      <c r="G826">
        <f>C826*(F826/100)*AB827</f>
        <v>117.98662790697674</v>
      </c>
      <c r="I826" s="7">
        <v>21.88</v>
      </c>
      <c r="J826">
        <v>5.5</v>
      </c>
      <c r="K826">
        <f>I826*(J826/100)*AB827</f>
        <v>18.540755813953488</v>
      </c>
      <c r="L826">
        <v>45</v>
      </c>
      <c r="M826">
        <f>I826*(L826/100)*AB827</f>
        <v>151.6970930232558</v>
      </c>
      <c r="O826" s="7">
        <v>21.88</v>
      </c>
      <c r="Q826">
        <f>O826*(P826/100)*AB827</f>
        <v>0</v>
      </c>
      <c r="R826">
        <v>45</v>
      </c>
      <c r="S826">
        <f>O826*(R826/100)*AB827</f>
        <v>151.6970930232558</v>
      </c>
      <c r="U826" s="7">
        <v>21.88</v>
      </c>
      <c r="W826">
        <f>U826*(V826/100)*AB827</f>
        <v>0</v>
      </c>
      <c r="Y826">
        <f>U826*(X826/100)*AB827</f>
        <v>0</v>
      </c>
      <c r="AA826" t="s">
        <v>18</v>
      </c>
      <c r="AB826">
        <v>1325</v>
      </c>
      <c r="AC826" s="21"/>
    </row>
    <row r="827" spans="1:30" x14ac:dyDescent="0.35">
      <c r="A827" s="21"/>
      <c r="C827" s="8">
        <v>13.13</v>
      </c>
      <c r="E827">
        <f>C827*(D827/100)*AB827</f>
        <v>0</v>
      </c>
      <c r="F827">
        <v>45</v>
      </c>
      <c r="G827">
        <f>C827*(F827/100)*AB827</f>
        <v>91.032122093023261</v>
      </c>
      <c r="I827" s="8">
        <v>13.13</v>
      </c>
      <c r="K827">
        <f>I827*(J827/100)*AB827</f>
        <v>0</v>
      </c>
      <c r="L827">
        <v>35</v>
      </c>
      <c r="M827">
        <f>I827*(L827/100)*AB827</f>
        <v>70.802761627906975</v>
      </c>
      <c r="O827" s="8">
        <v>13.13</v>
      </c>
      <c r="Q827">
        <f>O827*(P827/100)*AB827</f>
        <v>0</v>
      </c>
      <c r="R827">
        <v>35</v>
      </c>
      <c r="S827">
        <f>O827*(R827/100)*AB827</f>
        <v>70.802761627906975</v>
      </c>
      <c r="U827" s="8">
        <v>13.13</v>
      </c>
      <c r="W827">
        <f>U827*(V827/100)*AB827</f>
        <v>0</v>
      </c>
      <c r="X827">
        <v>5.5</v>
      </c>
      <c r="Y827">
        <f>U827*(X827/100)*AB827</f>
        <v>11.126148255813954</v>
      </c>
      <c r="AA827" t="s">
        <v>13</v>
      </c>
      <c r="AB827">
        <f>AB826/86</f>
        <v>15.406976744186046</v>
      </c>
      <c r="AC827" s="21"/>
    </row>
    <row r="828" spans="1:30" x14ac:dyDescent="0.35">
      <c r="A828" s="21"/>
      <c r="C828" s="9">
        <v>4.58</v>
      </c>
      <c r="D828">
        <v>5.5</v>
      </c>
      <c r="E828">
        <f>C828*(D828/100)*AB827</f>
        <v>3.8810174418604655</v>
      </c>
      <c r="F828">
        <v>15</v>
      </c>
      <c r="G828">
        <f>C828*(F828/100)*AB827</f>
        <v>10.584593023255813</v>
      </c>
      <c r="I828" s="9">
        <v>4.58</v>
      </c>
      <c r="K828">
        <f>I828*(J828/100)*AB827</f>
        <v>0</v>
      </c>
      <c r="L828">
        <v>15</v>
      </c>
      <c r="M828">
        <f>I828*(L828/100)*AB827</f>
        <v>10.584593023255813</v>
      </c>
      <c r="O828" s="9">
        <v>4.58</v>
      </c>
      <c r="P828">
        <v>5.5</v>
      </c>
      <c r="Q828">
        <f>O828*(P828/100)*AB827</f>
        <v>3.8810174418604655</v>
      </c>
      <c r="R828">
        <v>15</v>
      </c>
      <c r="S828">
        <f>O828*(R828/100)*AB827</f>
        <v>10.584593023255813</v>
      </c>
      <c r="U828" s="9">
        <v>4.58</v>
      </c>
      <c r="V828">
        <v>85</v>
      </c>
      <c r="W828">
        <f>U828*(V828/100)*AB827</f>
        <v>59.979360465116272</v>
      </c>
      <c r="X828">
        <v>95</v>
      </c>
      <c r="Y828">
        <f>U828*(X828/100)*AB827</f>
        <v>67.035755813953486</v>
      </c>
      <c r="AC828" s="21"/>
    </row>
    <row r="829" spans="1:30" ht="43.5" x14ac:dyDescent="0.35">
      <c r="A829" s="21"/>
      <c r="C829" t="s">
        <v>14</v>
      </c>
      <c r="D829" s="1"/>
      <c r="E829">
        <f>SUM(E821:E828)</f>
        <v>3.8810174418604655</v>
      </c>
      <c r="G829">
        <f>SUM(G821:G828)</f>
        <v>219.60334302325583</v>
      </c>
      <c r="I829" t="s">
        <v>14</v>
      </c>
      <c r="J829" s="1"/>
      <c r="K829">
        <f>SUM(K821:K828)</f>
        <v>674.80324127906988</v>
      </c>
      <c r="M829">
        <f>SUM(M821:M828)</f>
        <v>233.08444767441858</v>
      </c>
      <c r="O829" t="s">
        <v>14</v>
      </c>
      <c r="P829" s="1"/>
      <c r="Q829">
        <f>SUM(Q821:Q828)</f>
        <v>3.8810174418604655</v>
      </c>
      <c r="S829">
        <f>SUM(S821:S828)</f>
        <v>259.0398110465116</v>
      </c>
      <c r="U829" t="s">
        <v>14</v>
      </c>
      <c r="V829" s="1"/>
      <c r="W829">
        <f>SUM(W821:W828)</f>
        <v>59.979360465116272</v>
      </c>
      <c r="Y829">
        <f>SUM(Y821:Y828)</f>
        <v>78.161904069767445</v>
      </c>
      <c r="AA829" s="10" t="s">
        <v>22</v>
      </c>
      <c r="AB829">
        <f xml:space="preserve"> (AB825/(AB826-AB823))*100</f>
        <v>8.128497420290886</v>
      </c>
      <c r="AC829" s="21"/>
    </row>
    <row r="830" spans="1:30" x14ac:dyDescent="0.35">
      <c r="A830" s="21"/>
      <c r="AA830" t="s">
        <v>21</v>
      </c>
      <c r="AB830">
        <f xml:space="preserve"> (AB825/AB826)*100</f>
        <v>3.5731976744186023</v>
      </c>
      <c r="AC830" s="21"/>
    </row>
    <row r="831" spans="1:30" x14ac:dyDescent="0.35">
      <c r="A831" s="21"/>
      <c r="C831" t="s">
        <v>0</v>
      </c>
      <c r="D831" s="1"/>
      <c r="I831" t="s">
        <v>1</v>
      </c>
      <c r="O831" t="s">
        <v>2</v>
      </c>
      <c r="U831" t="s">
        <v>3</v>
      </c>
      <c r="AC831" s="21"/>
    </row>
    <row r="832" spans="1:30" x14ac:dyDescent="0.35">
      <c r="A832" s="21" t="s">
        <v>4</v>
      </c>
      <c r="B832" t="s">
        <v>5</v>
      </c>
      <c r="C832" t="s">
        <v>6</v>
      </c>
      <c r="D832" t="s">
        <v>7</v>
      </c>
      <c r="E832" t="s">
        <v>8</v>
      </c>
      <c r="F832" t="s">
        <v>9</v>
      </c>
      <c r="G832" t="s">
        <v>10</v>
      </c>
      <c r="I832" t="s">
        <v>6</v>
      </c>
      <c r="J832" t="s">
        <v>7</v>
      </c>
      <c r="K832" t="s">
        <v>8</v>
      </c>
      <c r="L832" t="s">
        <v>9</v>
      </c>
      <c r="M832" t="s">
        <v>10</v>
      </c>
      <c r="O832" t="s">
        <v>6</v>
      </c>
      <c r="P832" t="s">
        <v>7</v>
      </c>
      <c r="Q832" t="s">
        <v>8</v>
      </c>
      <c r="R832" t="s">
        <v>9</v>
      </c>
      <c r="S832" t="s">
        <v>10</v>
      </c>
      <c r="U832" t="s">
        <v>6</v>
      </c>
      <c r="V832" t="s">
        <v>7</v>
      </c>
      <c r="W832" t="s">
        <v>8</v>
      </c>
      <c r="X832" t="s">
        <v>9</v>
      </c>
      <c r="Y832" t="s">
        <v>10</v>
      </c>
      <c r="AC832" s="21" t="s">
        <v>4</v>
      </c>
      <c r="AD832" t="s">
        <v>5</v>
      </c>
    </row>
    <row r="833" spans="1:30" x14ac:dyDescent="0.35">
      <c r="A833" s="21" t="s">
        <v>87</v>
      </c>
      <c r="B833" t="s">
        <v>95</v>
      </c>
      <c r="C833" s="2">
        <v>65.63</v>
      </c>
      <c r="E833">
        <f>C833*(D833/100)*AB839</f>
        <v>0</v>
      </c>
      <c r="G833">
        <f>C833*(F833/100)*AB839</f>
        <v>0</v>
      </c>
      <c r="I833" s="2">
        <v>65.63</v>
      </c>
      <c r="K833">
        <f>I833*(J833/100)*AB839</f>
        <v>0</v>
      </c>
      <c r="M833">
        <f>I833*(L833/100)*AB839</f>
        <v>0</v>
      </c>
      <c r="O833" s="2">
        <v>65.63</v>
      </c>
      <c r="Q833">
        <f>O833*(P833/100)*AB839</f>
        <v>0</v>
      </c>
      <c r="S833">
        <f>O833*(R833/100)*AB839</f>
        <v>0</v>
      </c>
      <c r="U833" s="2">
        <v>65.63</v>
      </c>
      <c r="W833">
        <f>U833*(V833/100)*AB839</f>
        <v>0</v>
      </c>
      <c r="Y833">
        <f>U833*(X833/100)*AB839</f>
        <v>0</v>
      </c>
      <c r="AC833" s="21" t="s">
        <v>87</v>
      </c>
      <c r="AD833" t="s">
        <v>95</v>
      </c>
    </row>
    <row r="834" spans="1:30" x14ac:dyDescent="0.35">
      <c r="A834" s="21"/>
      <c r="C834" s="3">
        <v>56.88</v>
      </c>
      <c r="E834">
        <f>C834*(D834/100)*AB839</f>
        <v>0</v>
      </c>
      <c r="G834">
        <f>C834*(F834/100)*AB839</f>
        <v>0</v>
      </c>
      <c r="I834" s="3">
        <v>56.88</v>
      </c>
      <c r="K834">
        <f>I834*(J834/100)*AB839</f>
        <v>0</v>
      </c>
      <c r="M834">
        <f>I834*(L834/100)*AB839</f>
        <v>0</v>
      </c>
      <c r="O834" s="3">
        <v>56.88</v>
      </c>
      <c r="Q834">
        <f>O834*(P834/100)*AB839</f>
        <v>0</v>
      </c>
      <c r="S834">
        <f>O834*(R834/100)*AB839</f>
        <v>0</v>
      </c>
      <c r="U834" s="3">
        <v>56.88</v>
      </c>
      <c r="W834">
        <f>U834*(V834/100)*AB839</f>
        <v>0</v>
      </c>
      <c r="Y834">
        <f>U834*(X834/100)*AB839</f>
        <v>0</v>
      </c>
      <c r="AC834" s="21"/>
    </row>
    <row r="835" spans="1:30" x14ac:dyDescent="0.35">
      <c r="A835" s="21"/>
      <c r="C835" s="4">
        <v>48.13</v>
      </c>
      <c r="E835">
        <f>C835*(D835/100)*AB839</f>
        <v>0</v>
      </c>
      <c r="G835">
        <f>C835*(F835/100)*AB839</f>
        <v>0</v>
      </c>
      <c r="I835" s="4">
        <v>48.13</v>
      </c>
      <c r="J835">
        <v>5.5</v>
      </c>
      <c r="K835">
        <f>I835*(J835/100)*AB839</f>
        <v>805.13375058139547</v>
      </c>
      <c r="M835">
        <f>I835*(L835/100)*AB839</f>
        <v>0</v>
      </c>
      <c r="O835" s="4">
        <v>48.13</v>
      </c>
      <c r="Q835">
        <f>O835*(P835/100)*AB839</f>
        <v>0</v>
      </c>
      <c r="S835">
        <f>O835*(R835/100)*AB839</f>
        <v>0</v>
      </c>
      <c r="U835" s="4">
        <v>48.13</v>
      </c>
      <c r="W835">
        <f>U835*(V835/100)*AB839</f>
        <v>0</v>
      </c>
      <c r="Y835">
        <f>U835*(X835/100)*AB839</f>
        <v>0</v>
      </c>
      <c r="AA835" t="s">
        <v>15</v>
      </c>
      <c r="AB835">
        <f xml:space="preserve"> (E841+K841+Q841+W841)</f>
        <v>8571.6793151162801</v>
      </c>
      <c r="AC835" s="21"/>
    </row>
    <row r="836" spans="1:30" x14ac:dyDescent="0.35">
      <c r="A836" s="21"/>
      <c r="C836" s="5">
        <v>39.380000000000003</v>
      </c>
      <c r="E836">
        <f>C836*(D836/100)*AB839</f>
        <v>0</v>
      </c>
      <c r="F836">
        <v>5.5</v>
      </c>
      <c r="G836">
        <f>C836*(F836/100)*AB839</f>
        <v>658.76100348837224</v>
      </c>
      <c r="I836" s="5">
        <v>39.380000000000003</v>
      </c>
      <c r="J836">
        <v>5.5</v>
      </c>
      <c r="K836">
        <f>I836*(J836/100)*AB839</f>
        <v>658.76100348837224</v>
      </c>
      <c r="M836">
        <f>I836*(L836/100)*AB839</f>
        <v>0</v>
      </c>
      <c r="O836" s="5">
        <v>39.380000000000003</v>
      </c>
      <c r="Q836">
        <f>O836*(P836/100)*AB839</f>
        <v>0</v>
      </c>
      <c r="R836">
        <v>5.5</v>
      </c>
      <c r="S836">
        <f>O836*(R836/100)*AB839</f>
        <v>658.76100348837224</v>
      </c>
      <c r="U836" s="5">
        <v>39.380000000000003</v>
      </c>
      <c r="W836">
        <f>U836*(V836/100)*AB839</f>
        <v>0</v>
      </c>
      <c r="Y836">
        <f>U836*(X836/100)*AB839</f>
        <v>0</v>
      </c>
      <c r="AA836" t="s">
        <v>16</v>
      </c>
      <c r="AB836">
        <f>G841+M841+S841+Y841</f>
        <v>12426.88654883721</v>
      </c>
      <c r="AC836" s="21"/>
    </row>
    <row r="837" spans="1:30" x14ac:dyDescent="0.35">
      <c r="A837" s="21"/>
      <c r="C837" s="6">
        <v>30.63</v>
      </c>
      <c r="E837">
        <f>C837*(D837/100)*AB839</f>
        <v>0</v>
      </c>
      <c r="F837">
        <v>5.5</v>
      </c>
      <c r="G837">
        <f>C837*(F837/100)*AB839</f>
        <v>512.38825639534889</v>
      </c>
      <c r="I837" s="6">
        <v>30.63</v>
      </c>
      <c r="J837">
        <v>5.5</v>
      </c>
      <c r="K837">
        <f>I837*(J837/100)*AB839</f>
        <v>512.38825639534889</v>
      </c>
      <c r="M837">
        <f>I837*(L837/100)*AB839</f>
        <v>0</v>
      </c>
      <c r="O837" s="6">
        <v>30.63</v>
      </c>
      <c r="Q837">
        <f>O837*(P837/100)*AB839</f>
        <v>0</v>
      </c>
      <c r="R837">
        <v>55</v>
      </c>
      <c r="S837">
        <f>O837*(R837/100)*AB839</f>
        <v>5123.8825639534898</v>
      </c>
      <c r="U837" s="6">
        <v>30.63</v>
      </c>
      <c r="W837">
        <f>U837*(V837/100)*AB839</f>
        <v>0</v>
      </c>
      <c r="Y837">
        <f>U837*(X837/100)*AB839</f>
        <v>0</v>
      </c>
      <c r="AA837" t="s">
        <v>17</v>
      </c>
      <c r="AB837">
        <f xml:space="preserve"> AB836-AB835</f>
        <v>3855.2072337209302</v>
      </c>
      <c r="AC837" s="21"/>
    </row>
    <row r="838" spans="1:30" x14ac:dyDescent="0.35">
      <c r="A838" s="21"/>
      <c r="C838" s="7">
        <v>21.88</v>
      </c>
      <c r="E838">
        <f>C838*(D838/100)*AB839</f>
        <v>0</v>
      </c>
      <c r="F838">
        <v>15</v>
      </c>
      <c r="G838">
        <f>C838*(F838/100)*AB839</f>
        <v>998.22411627906968</v>
      </c>
      <c r="I838" s="7">
        <v>21.88</v>
      </c>
      <c r="J838">
        <v>5.5</v>
      </c>
      <c r="K838">
        <f>I838*(J838/100)*AB839</f>
        <v>366.0155093023256</v>
      </c>
      <c r="M838">
        <f>I838*(L838/100)*AB839</f>
        <v>0</v>
      </c>
      <c r="O838" s="7">
        <v>21.88</v>
      </c>
      <c r="Q838">
        <f>O838*(P838/100)*AB839</f>
        <v>0</v>
      </c>
      <c r="R838">
        <v>25</v>
      </c>
      <c r="S838">
        <f>O838*(R838/100)*AB839</f>
        <v>1663.7068604651163</v>
      </c>
      <c r="U838" s="7">
        <v>21.88</v>
      </c>
      <c r="W838">
        <f>U838*(V838/100)*AB839</f>
        <v>0</v>
      </c>
      <c r="Y838">
        <f>U838*(X838/100)*AB839</f>
        <v>0</v>
      </c>
      <c r="AA838" t="s">
        <v>18</v>
      </c>
      <c r="AB838">
        <v>26157</v>
      </c>
      <c r="AC838" s="21"/>
    </row>
    <row r="839" spans="1:30" x14ac:dyDescent="0.35">
      <c r="A839" s="21"/>
      <c r="C839" s="8">
        <v>13.13</v>
      </c>
      <c r="D839">
        <v>35</v>
      </c>
      <c r="E839">
        <f>C839*(D839/100)*AB839</f>
        <v>1397.7266686046514</v>
      </c>
      <c r="F839">
        <v>5.5</v>
      </c>
      <c r="G839">
        <f>C839*(F839/100)*AB839</f>
        <v>219.64276220930236</v>
      </c>
      <c r="I839" s="8">
        <v>13.13</v>
      </c>
      <c r="J839">
        <v>15</v>
      </c>
      <c r="K839">
        <f>I839*(J839/100)*AB839</f>
        <v>599.02571511627912</v>
      </c>
      <c r="L839">
        <v>5.5</v>
      </c>
      <c r="M839">
        <f>I839*(L839/100)*AB839</f>
        <v>219.64276220930236</v>
      </c>
      <c r="O839" s="8">
        <v>13.13</v>
      </c>
      <c r="P839">
        <v>95</v>
      </c>
      <c r="Q839">
        <f>O839*(P839/100)*AB839</f>
        <v>3793.8295290697674</v>
      </c>
      <c r="R839">
        <v>15</v>
      </c>
      <c r="S839">
        <f>O839*(R839/100)*AB839</f>
        <v>599.02571511627912</v>
      </c>
      <c r="U839" s="8">
        <v>13.13</v>
      </c>
      <c r="W839">
        <f>U839*(V839/100)*AB839</f>
        <v>0</v>
      </c>
      <c r="X839">
        <v>5.5</v>
      </c>
      <c r="Y839">
        <f>U839*(X839/100)*AB839</f>
        <v>219.64276220930236</v>
      </c>
      <c r="AA839" t="s">
        <v>13</v>
      </c>
      <c r="AB839">
        <f>AB838/86</f>
        <v>304.1511627906977</v>
      </c>
      <c r="AC839" s="21"/>
    </row>
    <row r="840" spans="1:30" x14ac:dyDescent="0.35">
      <c r="A840" s="21"/>
      <c r="C840" s="9">
        <v>4.58</v>
      </c>
      <c r="D840">
        <v>15</v>
      </c>
      <c r="E840">
        <f>C840*(D840/100)*AB839</f>
        <v>208.9518488372093</v>
      </c>
      <c r="F840">
        <v>5.5</v>
      </c>
      <c r="G840">
        <f>C840*(F840/100)*AB839</f>
        <v>76.615677906976757</v>
      </c>
      <c r="I840" s="9">
        <v>4.58</v>
      </c>
      <c r="J840">
        <v>5.5</v>
      </c>
      <c r="K840">
        <f>I840*(J840/100)*AB839</f>
        <v>76.615677906976757</v>
      </c>
      <c r="L840">
        <v>95</v>
      </c>
      <c r="M840">
        <f>I840*(L840/100)*AB839</f>
        <v>1323.3617093023256</v>
      </c>
      <c r="O840" s="9">
        <v>4.58</v>
      </c>
      <c r="P840">
        <v>5.5</v>
      </c>
      <c r="Q840">
        <f>O840*(P840/100)*AB839</f>
        <v>76.615677906976757</v>
      </c>
      <c r="R840">
        <v>5.5</v>
      </c>
      <c r="S840">
        <f>O840*(R840/100)*AB839</f>
        <v>76.615677906976757</v>
      </c>
      <c r="U840" s="9">
        <v>4.58</v>
      </c>
      <c r="V840">
        <v>5.5</v>
      </c>
      <c r="W840">
        <f>U840*(V840/100)*AB839</f>
        <v>76.615677906976757</v>
      </c>
      <c r="X840">
        <v>5.5</v>
      </c>
      <c r="Y840">
        <f>U840*(X840/100)*AB839</f>
        <v>76.615677906976757</v>
      </c>
      <c r="AC840" s="21"/>
    </row>
    <row r="841" spans="1:30" ht="43.5" x14ac:dyDescent="0.35">
      <c r="A841" s="21"/>
      <c r="C841" t="s">
        <v>14</v>
      </c>
      <c r="D841" s="1"/>
      <c r="E841">
        <f>SUM(E833:E840)</f>
        <v>1606.6785174418608</v>
      </c>
      <c r="G841">
        <f>SUM(G833:G840)</f>
        <v>2465.6318162790699</v>
      </c>
      <c r="I841" t="s">
        <v>14</v>
      </c>
      <c r="J841" s="1"/>
      <c r="K841">
        <f>SUM(K833:K840)</f>
        <v>3017.9399127906977</v>
      </c>
      <c r="M841">
        <f>SUM(M833:M840)</f>
        <v>1543.004471511628</v>
      </c>
      <c r="O841" t="s">
        <v>14</v>
      </c>
      <c r="P841" s="1"/>
      <c r="Q841">
        <f>SUM(Q833:Q840)</f>
        <v>3870.445206976744</v>
      </c>
      <c r="S841">
        <f>SUM(S833:S840)</f>
        <v>8121.9918209302341</v>
      </c>
      <c r="U841" t="s">
        <v>14</v>
      </c>
      <c r="V841" s="1"/>
      <c r="W841">
        <f>SUM(W833:W840)</f>
        <v>76.615677906976757</v>
      </c>
      <c r="Y841">
        <f>SUM(Y833:Y840)</f>
        <v>296.25844011627913</v>
      </c>
      <c r="AA841" s="10" t="s">
        <v>22</v>
      </c>
      <c r="AB841">
        <f xml:space="preserve"> (AB837/(AB838-AB835))*100</f>
        <v>21.922871369840031</v>
      </c>
      <c r="AC841" s="21"/>
    </row>
    <row r="842" spans="1:30" x14ac:dyDescent="0.35">
      <c r="A842" s="21"/>
      <c r="AA842" t="s">
        <v>21</v>
      </c>
      <c r="AB842">
        <f xml:space="preserve"> (AB837/AB838)*100</f>
        <v>14.738720930232557</v>
      </c>
      <c r="AC842" s="21"/>
    </row>
    <row r="843" spans="1:30" x14ac:dyDescent="0.35">
      <c r="A843" s="21"/>
      <c r="C843" t="s">
        <v>0</v>
      </c>
      <c r="D843" s="1"/>
      <c r="I843" t="s">
        <v>1</v>
      </c>
      <c r="O843" t="s">
        <v>2</v>
      </c>
      <c r="U843" t="s">
        <v>3</v>
      </c>
      <c r="AC843" s="21"/>
    </row>
    <row r="844" spans="1:30" x14ac:dyDescent="0.35">
      <c r="A844" s="21" t="s">
        <v>4</v>
      </c>
      <c r="B844" t="s">
        <v>5</v>
      </c>
      <c r="C844" t="s">
        <v>6</v>
      </c>
      <c r="D844" t="s">
        <v>7</v>
      </c>
      <c r="E844" t="s">
        <v>8</v>
      </c>
      <c r="F844" t="s">
        <v>9</v>
      </c>
      <c r="G844" t="s">
        <v>10</v>
      </c>
      <c r="I844" t="s">
        <v>6</v>
      </c>
      <c r="J844" t="s">
        <v>7</v>
      </c>
      <c r="K844" t="s">
        <v>8</v>
      </c>
      <c r="L844" t="s">
        <v>9</v>
      </c>
      <c r="M844" t="s">
        <v>10</v>
      </c>
      <c r="O844" t="s">
        <v>6</v>
      </c>
      <c r="P844" t="s">
        <v>7</v>
      </c>
      <c r="Q844" t="s">
        <v>8</v>
      </c>
      <c r="R844" t="s">
        <v>9</v>
      </c>
      <c r="S844" t="s">
        <v>10</v>
      </c>
      <c r="U844" t="s">
        <v>6</v>
      </c>
      <c r="V844" t="s">
        <v>7</v>
      </c>
      <c r="W844" t="s">
        <v>8</v>
      </c>
      <c r="X844" t="s">
        <v>9</v>
      </c>
      <c r="Y844" t="s">
        <v>10</v>
      </c>
      <c r="AC844" s="21" t="s">
        <v>4</v>
      </c>
      <c r="AD844" t="s">
        <v>5</v>
      </c>
    </row>
    <row r="845" spans="1:30" x14ac:dyDescent="0.35">
      <c r="A845" s="21" t="s">
        <v>87</v>
      </c>
      <c r="B845" t="s">
        <v>96</v>
      </c>
      <c r="C845" s="2">
        <v>65.63</v>
      </c>
      <c r="E845">
        <f>C845*(D845/100)*AB851</f>
        <v>0</v>
      </c>
      <c r="G845">
        <f>C845*(F845/100)*AB851</f>
        <v>0</v>
      </c>
      <c r="I845" s="2">
        <v>65.63</v>
      </c>
      <c r="K845">
        <f>I845*(J845/100)*AB851</f>
        <v>0</v>
      </c>
      <c r="M845">
        <f>I845*(L845/100)*AB851</f>
        <v>0</v>
      </c>
      <c r="O845" s="2">
        <v>65.63</v>
      </c>
      <c r="Q845">
        <f>O845*(P845/100)*AB851</f>
        <v>0</v>
      </c>
      <c r="S845">
        <f>O845*(R845/100)*AB851</f>
        <v>0</v>
      </c>
      <c r="U845" s="2">
        <v>65.63</v>
      </c>
      <c r="W845">
        <f>U845*(V845/100)*AB851</f>
        <v>0</v>
      </c>
      <c r="Y845">
        <f>U845*(X845/100)*AB851</f>
        <v>0</v>
      </c>
      <c r="AC845" s="21" t="s">
        <v>87</v>
      </c>
      <c r="AD845" t="s">
        <v>96</v>
      </c>
    </row>
    <row r="846" spans="1:30" x14ac:dyDescent="0.35">
      <c r="A846" s="21"/>
      <c r="C846" s="3">
        <v>56.88</v>
      </c>
      <c r="E846">
        <f>C846*(D846/100)*AB851</f>
        <v>0</v>
      </c>
      <c r="G846">
        <f>C846*(F846/100)*AB851</f>
        <v>0</v>
      </c>
      <c r="I846" s="3">
        <v>56.88</v>
      </c>
      <c r="K846">
        <f>I846*(J846/100)*AB851</f>
        <v>0</v>
      </c>
      <c r="M846">
        <f>I846*(L846/100)*AB851</f>
        <v>0</v>
      </c>
      <c r="O846" s="3">
        <v>56.88</v>
      </c>
      <c r="Q846">
        <f>O846*(P846/100)*AB851</f>
        <v>0</v>
      </c>
      <c r="S846">
        <f>O846*(R846/100)*AB851</f>
        <v>0</v>
      </c>
      <c r="U846" s="3">
        <v>56.88</v>
      </c>
      <c r="W846">
        <f>U846*(V846/100)*AB851</f>
        <v>0</v>
      </c>
      <c r="Y846">
        <f>U846*(X846/100)*AB851</f>
        <v>0</v>
      </c>
      <c r="AC846" s="21"/>
    </row>
    <row r="847" spans="1:30" x14ac:dyDescent="0.35">
      <c r="A847" s="21"/>
      <c r="C847" s="4">
        <v>48.13</v>
      </c>
      <c r="E847">
        <f>C847*(D847/100)*AB851</f>
        <v>0</v>
      </c>
      <c r="G847">
        <f>C847*(F847/100)*AB851</f>
        <v>0</v>
      </c>
      <c r="I847" s="4">
        <v>48.13</v>
      </c>
      <c r="J847">
        <v>75</v>
      </c>
      <c r="K847">
        <f>I847*(J847/100)*AB851</f>
        <v>724.88816860465124</v>
      </c>
      <c r="M847">
        <f>I847*(L847/100)*AB851</f>
        <v>0</v>
      </c>
      <c r="O847" s="4">
        <v>48.13</v>
      </c>
      <c r="Q847">
        <f>O847*(P847/100)*AB851</f>
        <v>0</v>
      </c>
      <c r="S847">
        <f>O847*(R847/100)*AB851</f>
        <v>0</v>
      </c>
      <c r="U847" s="4">
        <v>48.13</v>
      </c>
      <c r="W847">
        <f>U847*(V847/100)*AB851</f>
        <v>0</v>
      </c>
      <c r="Y847">
        <f>U847*(X847/100)*AB851</f>
        <v>0</v>
      </c>
      <c r="AA847" t="s">
        <v>15</v>
      </c>
      <c r="AB847">
        <f xml:space="preserve"> (E853+K853+Q853+W853)</f>
        <v>971.63831395348859</v>
      </c>
      <c r="AC847" s="21"/>
    </row>
    <row r="848" spans="1:30" x14ac:dyDescent="0.35">
      <c r="A848" s="21"/>
      <c r="C848" s="5">
        <v>39.380000000000003</v>
      </c>
      <c r="E848">
        <f>C848*(D848/100)*AB851</f>
        <v>0</v>
      </c>
      <c r="G848">
        <f>C848*(F848/100)*AB851</f>
        <v>0</v>
      </c>
      <c r="I848" s="5">
        <v>39.380000000000003</v>
      </c>
      <c r="J848">
        <v>5.5</v>
      </c>
      <c r="K848">
        <f>I848*(J848/100)*AB851</f>
        <v>43.49429418604651</v>
      </c>
      <c r="M848">
        <f>I848*(L848/100)*AB851</f>
        <v>0</v>
      </c>
      <c r="O848" s="5">
        <v>39.380000000000003</v>
      </c>
      <c r="Q848">
        <f>O848*(P848/100)*AB851</f>
        <v>0</v>
      </c>
      <c r="S848">
        <f>O848*(R848/100)*AB851</f>
        <v>0</v>
      </c>
      <c r="U848" s="5">
        <v>39.380000000000003</v>
      </c>
      <c r="W848">
        <f>U848*(V848/100)*AB851</f>
        <v>0</v>
      </c>
      <c r="Y848">
        <f>U848*(X848/100)*AB851</f>
        <v>0</v>
      </c>
      <c r="AA848" t="s">
        <v>16</v>
      </c>
      <c r="AB848">
        <f>G853+M853+S853+Y853</f>
        <v>1131.9822313953487</v>
      </c>
      <c r="AC848" s="21"/>
    </row>
    <row r="849" spans="1:30" x14ac:dyDescent="0.35">
      <c r="A849" s="21"/>
      <c r="C849" s="6">
        <v>30.63</v>
      </c>
      <c r="E849">
        <f>C849*(D849/100)*AB851</f>
        <v>0</v>
      </c>
      <c r="F849">
        <v>15</v>
      </c>
      <c r="G849">
        <f>C849*(F849/100)*AB851</f>
        <v>92.26397093023256</v>
      </c>
      <c r="I849" s="6">
        <v>30.63</v>
      </c>
      <c r="J849">
        <v>5.5</v>
      </c>
      <c r="K849">
        <f>I849*(J849/100)*AB851</f>
        <v>33.830122674418604</v>
      </c>
      <c r="M849">
        <f>I849*(L849/100)*AB851</f>
        <v>0</v>
      </c>
      <c r="O849" s="6">
        <v>30.63</v>
      </c>
      <c r="Q849">
        <f>O849*(P849/100)*AB851</f>
        <v>0</v>
      </c>
      <c r="R849">
        <v>5.5</v>
      </c>
      <c r="S849">
        <f>O849*(R849/100)*AB851</f>
        <v>33.830122674418604</v>
      </c>
      <c r="U849" s="6">
        <v>30.63</v>
      </c>
      <c r="W849">
        <f>U849*(V849/100)*AB851</f>
        <v>0</v>
      </c>
      <c r="X849">
        <v>5.5</v>
      </c>
      <c r="Y849">
        <f>U849*(X849/100)*AB851</f>
        <v>33.830122674418604</v>
      </c>
      <c r="AA849" t="s">
        <v>17</v>
      </c>
      <c r="AB849">
        <f xml:space="preserve"> AB848-AB847</f>
        <v>160.34391744186007</v>
      </c>
      <c r="AC849" s="21"/>
    </row>
    <row r="850" spans="1:30" x14ac:dyDescent="0.35">
      <c r="A850" s="21"/>
      <c r="C850" s="7">
        <v>21.88</v>
      </c>
      <c r="E850">
        <f>C850*(D850/100)*AB851</f>
        <v>0</v>
      </c>
      <c r="F850">
        <v>45</v>
      </c>
      <c r="G850">
        <f>C850*(F850/100)*AB851</f>
        <v>197.72141860465115</v>
      </c>
      <c r="I850" s="7">
        <v>21.88</v>
      </c>
      <c r="J850">
        <v>5.5</v>
      </c>
      <c r="K850">
        <f>I850*(J850/100)*AB851</f>
        <v>24.165951162790698</v>
      </c>
      <c r="L850">
        <v>35</v>
      </c>
      <c r="M850">
        <f>I850*(L850/100)*AB851</f>
        <v>153.78332558139533</v>
      </c>
      <c r="O850" s="7">
        <v>21.88</v>
      </c>
      <c r="Q850">
        <f>O850*(P850/100)*AB851</f>
        <v>0</v>
      </c>
      <c r="R850">
        <v>35</v>
      </c>
      <c r="S850">
        <f>O850*(R850/100)*AB851</f>
        <v>153.78332558139533</v>
      </c>
      <c r="U850" s="7">
        <v>21.88</v>
      </c>
      <c r="W850">
        <f>U850*(V850/100)*AB851</f>
        <v>0</v>
      </c>
      <c r="X850">
        <v>15</v>
      </c>
      <c r="Y850">
        <f>U850*(X850/100)*AB851</f>
        <v>65.907139534883711</v>
      </c>
      <c r="AA850" t="s">
        <v>18</v>
      </c>
      <c r="AB850">
        <v>1727</v>
      </c>
      <c r="AC850" s="21"/>
    </row>
    <row r="851" spans="1:30" x14ac:dyDescent="0.35">
      <c r="A851" s="21"/>
      <c r="C851" s="8">
        <v>13.13</v>
      </c>
      <c r="D851">
        <v>5.5</v>
      </c>
      <c r="E851">
        <f>C851*(D851/100)*AB851</f>
        <v>14.501779651162792</v>
      </c>
      <c r="F851">
        <v>25</v>
      </c>
      <c r="G851">
        <f>C851*(F851/100)*AB851</f>
        <v>65.917180232558138</v>
      </c>
      <c r="I851" s="8">
        <v>13.13</v>
      </c>
      <c r="K851">
        <f>I851*(J851/100)*AB851</f>
        <v>0</v>
      </c>
      <c r="L851">
        <v>35</v>
      </c>
      <c r="M851">
        <f>I851*(L851/100)*AB851</f>
        <v>92.284052325581399</v>
      </c>
      <c r="O851" s="8">
        <v>13.13</v>
      </c>
      <c r="P851">
        <v>25</v>
      </c>
      <c r="Q851">
        <f>O851*(P851/100)*AB851</f>
        <v>65.917180232558138</v>
      </c>
      <c r="R851">
        <v>35</v>
      </c>
      <c r="S851">
        <f>O851*(R851/100)*AB851</f>
        <v>92.284052325581399</v>
      </c>
      <c r="U851" s="8">
        <v>13.13</v>
      </c>
      <c r="W851">
        <f>U851*(V851/100)*AB851</f>
        <v>0</v>
      </c>
      <c r="X851">
        <v>15</v>
      </c>
      <c r="Y851">
        <f>U851*(X851/100)*AB851</f>
        <v>39.550308139534884</v>
      </c>
      <c r="AA851" t="s">
        <v>13</v>
      </c>
      <c r="AB851">
        <f>AB850/86</f>
        <v>20.081395348837209</v>
      </c>
      <c r="AC851" s="21"/>
    </row>
    <row r="852" spans="1:30" x14ac:dyDescent="0.35">
      <c r="A852" s="21"/>
      <c r="C852" s="9">
        <v>4.58</v>
      </c>
      <c r="D852">
        <v>15</v>
      </c>
      <c r="E852">
        <f>C852*(D852/100)*AB851</f>
        <v>13.795918604651161</v>
      </c>
      <c r="F852">
        <v>5.5</v>
      </c>
      <c r="G852">
        <f>C852*(F852/100)*AB851</f>
        <v>5.058503488372093</v>
      </c>
      <c r="I852" s="9">
        <v>4.58</v>
      </c>
      <c r="J852">
        <v>5.5</v>
      </c>
      <c r="K852">
        <f>I852*(J852/100)*AB851</f>
        <v>5.058503488372093</v>
      </c>
      <c r="L852">
        <v>25</v>
      </c>
      <c r="M852">
        <f>I852*(L852/100)*AB851</f>
        <v>22.993197674418603</v>
      </c>
      <c r="O852" s="9">
        <v>4.58</v>
      </c>
      <c r="P852">
        <v>25</v>
      </c>
      <c r="Q852">
        <f>O852*(P852/100)*AB851</f>
        <v>22.993197674418603</v>
      </c>
      <c r="R852">
        <v>35</v>
      </c>
      <c r="S852">
        <f>O852*(R852/100)*AB851</f>
        <v>32.190476744186043</v>
      </c>
      <c r="U852" s="9">
        <v>4.58</v>
      </c>
      <c r="V852">
        <v>25</v>
      </c>
      <c r="W852">
        <f>U852*(V852/100)*AB851</f>
        <v>22.993197674418603</v>
      </c>
      <c r="X852">
        <v>55</v>
      </c>
      <c r="Y852">
        <f>U852*(X852/100)*AB851</f>
        <v>50.58503488372093</v>
      </c>
      <c r="AC852" s="21"/>
    </row>
    <row r="853" spans="1:30" ht="43.5" x14ac:dyDescent="0.35">
      <c r="A853" s="21"/>
      <c r="C853" t="s">
        <v>14</v>
      </c>
      <c r="D853" s="1"/>
      <c r="E853">
        <f>SUM(E845:E852)</f>
        <v>28.297698255813955</v>
      </c>
      <c r="G853">
        <f>SUM(G845:G852)</f>
        <v>360.96107325581391</v>
      </c>
      <c r="I853" t="s">
        <v>14</v>
      </c>
      <c r="J853" s="1"/>
      <c r="K853">
        <f>SUM(K845:K852)</f>
        <v>831.43704011627926</v>
      </c>
      <c r="M853">
        <f>SUM(M845:M852)</f>
        <v>269.06057558139531</v>
      </c>
      <c r="O853" t="s">
        <v>14</v>
      </c>
      <c r="P853" s="1"/>
      <c r="Q853">
        <f>SUM(Q845:Q852)</f>
        <v>88.910377906976748</v>
      </c>
      <c r="S853">
        <f>SUM(S845:S852)</f>
        <v>312.08797732558139</v>
      </c>
      <c r="U853" t="s">
        <v>14</v>
      </c>
      <c r="V853" s="1"/>
      <c r="W853">
        <f>SUM(W845:W852)</f>
        <v>22.993197674418603</v>
      </c>
      <c r="Y853">
        <f>SUM(Y845:Y852)</f>
        <v>189.87260523255813</v>
      </c>
      <c r="AA853" s="10" t="s">
        <v>22</v>
      </c>
      <c r="AB853">
        <f xml:space="preserve"> (AB849/(AB850-AB847))*100</f>
        <v>21.227435863352341</v>
      </c>
      <c r="AC853" s="21"/>
    </row>
    <row r="854" spans="1:30" x14ac:dyDescent="0.35">
      <c r="A854" s="21"/>
      <c r="AA854" t="s">
        <v>21</v>
      </c>
      <c r="AB854">
        <f xml:space="preserve"> (AB849/AB850)*100</f>
        <v>9.284534883720907</v>
      </c>
      <c r="AC854" s="21"/>
    </row>
    <row r="855" spans="1:30" x14ac:dyDescent="0.35">
      <c r="A855" s="21"/>
      <c r="C855" t="s">
        <v>0</v>
      </c>
      <c r="D855" s="1"/>
      <c r="I855" t="s">
        <v>1</v>
      </c>
      <c r="O855" t="s">
        <v>2</v>
      </c>
      <c r="U855" t="s">
        <v>3</v>
      </c>
      <c r="AC855" s="21"/>
    </row>
    <row r="856" spans="1:30" x14ac:dyDescent="0.35">
      <c r="A856" s="21" t="s">
        <v>4</v>
      </c>
      <c r="B856" t="s">
        <v>5</v>
      </c>
      <c r="C856" t="s">
        <v>6</v>
      </c>
      <c r="D856" t="s">
        <v>7</v>
      </c>
      <c r="E856" t="s">
        <v>8</v>
      </c>
      <c r="F856" t="s">
        <v>9</v>
      </c>
      <c r="G856" t="s">
        <v>10</v>
      </c>
      <c r="I856" t="s">
        <v>6</v>
      </c>
      <c r="J856" t="s">
        <v>7</v>
      </c>
      <c r="K856" t="s">
        <v>8</v>
      </c>
      <c r="L856" t="s">
        <v>9</v>
      </c>
      <c r="M856" t="s">
        <v>10</v>
      </c>
      <c r="O856" t="s">
        <v>6</v>
      </c>
      <c r="P856" t="s">
        <v>7</v>
      </c>
      <c r="Q856" t="s">
        <v>8</v>
      </c>
      <c r="R856" t="s">
        <v>9</v>
      </c>
      <c r="S856" t="s">
        <v>10</v>
      </c>
      <c r="U856" t="s">
        <v>6</v>
      </c>
      <c r="V856" t="s">
        <v>7</v>
      </c>
      <c r="W856" t="s">
        <v>8</v>
      </c>
      <c r="X856" t="s">
        <v>9</v>
      </c>
      <c r="Y856" t="s">
        <v>10</v>
      </c>
      <c r="AC856" s="21" t="s">
        <v>4</v>
      </c>
      <c r="AD856" t="s">
        <v>5</v>
      </c>
    </row>
    <row r="857" spans="1:30" x14ac:dyDescent="0.35">
      <c r="A857" s="21" t="s">
        <v>87</v>
      </c>
      <c r="B857" t="s">
        <v>97</v>
      </c>
      <c r="C857" s="2">
        <v>65.63</v>
      </c>
      <c r="E857">
        <f>C857*(D857/100)*AB863</f>
        <v>0</v>
      </c>
      <c r="G857">
        <f>C857*(F857/100)*AB863</f>
        <v>0</v>
      </c>
      <c r="I857" s="2">
        <v>65.63</v>
      </c>
      <c r="K857">
        <f>I857*(J857/100)*AB863</f>
        <v>0</v>
      </c>
      <c r="M857">
        <f>I857*(L857/100)*AB863</f>
        <v>0</v>
      </c>
      <c r="O857" s="2">
        <v>65.63</v>
      </c>
      <c r="Q857">
        <f>O857*(P857/100)*AB863</f>
        <v>0</v>
      </c>
      <c r="S857">
        <f>O857*(R857/100)*AB863</f>
        <v>0</v>
      </c>
      <c r="U857" s="2">
        <v>65.63</v>
      </c>
      <c r="W857">
        <f>U857*(V857/100)*AB863</f>
        <v>0</v>
      </c>
      <c r="Y857">
        <f>U857*(X857/100)*AB863</f>
        <v>0</v>
      </c>
      <c r="AC857" s="21" t="s">
        <v>87</v>
      </c>
      <c r="AD857" t="s">
        <v>97</v>
      </c>
    </row>
    <row r="858" spans="1:30" x14ac:dyDescent="0.35">
      <c r="A858" s="21"/>
      <c r="C858" s="3">
        <v>56.88</v>
      </c>
      <c r="E858">
        <f>C858*(D858/100)*AB863</f>
        <v>0</v>
      </c>
      <c r="G858">
        <f>C858*(F858/100)*AB863</f>
        <v>0</v>
      </c>
      <c r="I858" s="3">
        <v>56.88</v>
      </c>
      <c r="K858">
        <f>I858*(J858/100)*AB863</f>
        <v>0</v>
      </c>
      <c r="M858">
        <f>I858*(L858/100)*AB863</f>
        <v>0</v>
      </c>
      <c r="O858" s="3">
        <v>56.88</v>
      </c>
      <c r="Q858">
        <f>O858*(P858/100)*AB863</f>
        <v>0</v>
      </c>
      <c r="S858">
        <f>O858*(R858/100)*AB863</f>
        <v>0</v>
      </c>
      <c r="U858" s="3">
        <v>56.88</v>
      </c>
      <c r="W858">
        <f>U858*(V858/100)*AB863</f>
        <v>0</v>
      </c>
      <c r="Y858">
        <f>U858*(X858/100)*AB863</f>
        <v>0</v>
      </c>
      <c r="AC858" s="21"/>
    </row>
    <row r="859" spans="1:30" x14ac:dyDescent="0.35">
      <c r="A859" s="21"/>
      <c r="C859" s="4">
        <v>48.13</v>
      </c>
      <c r="E859">
        <f>C859*(D859/100)*AB863</f>
        <v>0</v>
      </c>
      <c r="G859">
        <f>C859*(F859/100)*AB863</f>
        <v>0</v>
      </c>
      <c r="I859" s="4">
        <v>48.13</v>
      </c>
      <c r="J859">
        <v>25</v>
      </c>
      <c r="K859">
        <f>I859*(J859/100)*AB863</f>
        <v>313.12482558139533</v>
      </c>
      <c r="M859">
        <f>I859*(L859/100)*AB863</f>
        <v>0</v>
      </c>
      <c r="O859" s="4">
        <v>48.13</v>
      </c>
      <c r="Q859">
        <f>O859*(P859/100)*AB863</f>
        <v>0</v>
      </c>
      <c r="S859">
        <f>O859*(R859/100)*AB863</f>
        <v>0</v>
      </c>
      <c r="U859" s="4">
        <v>48.13</v>
      </c>
      <c r="W859">
        <f>U859*(V859/100)*AB863</f>
        <v>0</v>
      </c>
      <c r="Y859">
        <f>U859*(X859/100)*AB863</f>
        <v>0</v>
      </c>
      <c r="AA859" t="s">
        <v>15</v>
      </c>
      <c r="AB859">
        <f xml:space="preserve"> (E865+K865+Q865+W865)</f>
        <v>1282.5886918604649</v>
      </c>
      <c r="AC859" s="21"/>
    </row>
    <row r="860" spans="1:30" x14ac:dyDescent="0.35">
      <c r="A860" s="21"/>
      <c r="C860" s="5">
        <v>39.380000000000003</v>
      </c>
      <c r="E860">
        <f>C860*(D860/100)*AB863</f>
        <v>0</v>
      </c>
      <c r="G860">
        <f>C860*(F860/100)*AB863</f>
        <v>0</v>
      </c>
      <c r="I860" s="5">
        <v>39.380000000000003</v>
      </c>
      <c r="J860">
        <v>15</v>
      </c>
      <c r="K860">
        <f>I860*(J860/100)*AB863</f>
        <v>153.71937209302325</v>
      </c>
      <c r="M860">
        <f>I860*(L860/100)*AB863</f>
        <v>0</v>
      </c>
      <c r="O860" s="5">
        <v>39.380000000000003</v>
      </c>
      <c r="Q860">
        <f>O860*(P860/100)*AB863</f>
        <v>0</v>
      </c>
      <c r="S860">
        <f>O860*(R860/100)*AB863</f>
        <v>0</v>
      </c>
      <c r="U860" s="5">
        <v>39.380000000000003</v>
      </c>
      <c r="W860">
        <f>U860*(V860/100)*AB863</f>
        <v>0</v>
      </c>
      <c r="Y860">
        <f>U860*(X860/100)*AB863</f>
        <v>0</v>
      </c>
      <c r="AA860" t="s">
        <v>16</v>
      </c>
      <c r="AB860">
        <f>G865+M865+S865+Y865</f>
        <v>1175.3481558139533</v>
      </c>
      <c r="AC860" s="21"/>
    </row>
    <row r="861" spans="1:30" x14ac:dyDescent="0.35">
      <c r="A861" s="21"/>
      <c r="C861" s="6">
        <v>30.63</v>
      </c>
      <c r="E861">
        <f>C861*(D861/100)*AB863</f>
        <v>0</v>
      </c>
      <c r="F861">
        <v>15</v>
      </c>
      <c r="G861">
        <f>C861*(F861/100)*AB863</f>
        <v>119.56384883720929</v>
      </c>
      <c r="I861" s="6">
        <v>30.63</v>
      </c>
      <c r="J861">
        <v>25</v>
      </c>
      <c r="K861">
        <f>I861*(J861/100)*AB863</f>
        <v>199.27308139534881</v>
      </c>
      <c r="M861">
        <f>I861*(L861/100)*AB863</f>
        <v>0</v>
      </c>
      <c r="O861" s="6">
        <v>30.63</v>
      </c>
      <c r="Q861">
        <f>O861*(P861/100)*AB863</f>
        <v>0</v>
      </c>
      <c r="R861">
        <v>25</v>
      </c>
      <c r="S861">
        <f>O861*(R861/100)*AB863</f>
        <v>199.27308139534881</v>
      </c>
      <c r="U861" s="6">
        <v>30.63</v>
      </c>
      <c r="W861">
        <f>U861*(V861/100)*AB863</f>
        <v>0</v>
      </c>
      <c r="Y861">
        <f>U861*(X861/100)*AB863</f>
        <v>0</v>
      </c>
      <c r="AA861" t="s">
        <v>17</v>
      </c>
      <c r="AB861">
        <f xml:space="preserve"> AB860-AB859</f>
        <v>-107.24053604651158</v>
      </c>
      <c r="AC861" s="21"/>
    </row>
    <row r="862" spans="1:30" x14ac:dyDescent="0.35">
      <c r="A862" s="21"/>
      <c r="C862" s="7">
        <v>21.88</v>
      </c>
      <c r="E862">
        <f>C862*(D862/100)*AB863</f>
        <v>0</v>
      </c>
      <c r="F862">
        <v>35</v>
      </c>
      <c r="G862">
        <f>C862*(F862/100)*AB863</f>
        <v>199.28609302325577</v>
      </c>
      <c r="I862" s="7">
        <v>21.88</v>
      </c>
      <c r="J862">
        <v>5.5</v>
      </c>
      <c r="K862">
        <f>I862*(J862/100)*AB863</f>
        <v>31.316386046511628</v>
      </c>
      <c r="M862">
        <f>I862*(L862/100)*AB863</f>
        <v>0</v>
      </c>
      <c r="O862" s="7">
        <v>21.88</v>
      </c>
      <c r="Q862">
        <f>O862*(P862/100)*AB863</f>
        <v>0</v>
      </c>
      <c r="R862">
        <v>55</v>
      </c>
      <c r="S862">
        <f>O862*(R862/100)*AB863</f>
        <v>313.16386046511627</v>
      </c>
      <c r="U862" s="7">
        <v>21.88</v>
      </c>
      <c r="W862">
        <f>U862*(V862/100)*AB863</f>
        <v>0</v>
      </c>
      <c r="Y862">
        <f>U862*(X862/100)*AB863</f>
        <v>0</v>
      </c>
      <c r="AA862" t="s">
        <v>18</v>
      </c>
      <c r="AB862">
        <v>2238</v>
      </c>
      <c r="AC862" s="21"/>
    </row>
    <row r="863" spans="1:30" x14ac:dyDescent="0.35">
      <c r="A863" s="21"/>
      <c r="C863" s="8">
        <v>13.13</v>
      </c>
      <c r="D863">
        <v>75</v>
      </c>
      <c r="E863">
        <f>C863*(D863/100)*AB863</f>
        <v>256.26401162790694</v>
      </c>
      <c r="F863">
        <v>25</v>
      </c>
      <c r="G863">
        <f>C863*(F863/100)*AB863</f>
        <v>85.421337209302322</v>
      </c>
      <c r="I863" s="8">
        <v>13.13</v>
      </c>
      <c r="J863">
        <v>5.5</v>
      </c>
      <c r="K863">
        <f>I863*(J863/100)*AB863</f>
        <v>18.792694186046511</v>
      </c>
      <c r="L863">
        <v>15</v>
      </c>
      <c r="M863">
        <f>I863*(L863/100)*AB863</f>
        <v>51.252802325581392</v>
      </c>
      <c r="O863" s="8">
        <v>13.13</v>
      </c>
      <c r="P863">
        <v>85</v>
      </c>
      <c r="Q863">
        <f>O863*(P863/100)*AB863</f>
        <v>290.43254651162789</v>
      </c>
      <c r="R863">
        <v>15</v>
      </c>
      <c r="S863">
        <f>O863*(R863/100)*AB863</f>
        <v>51.252802325581392</v>
      </c>
      <c r="U863" s="8">
        <v>13.13</v>
      </c>
      <c r="W863">
        <f>U863*(V863/100)*AB863</f>
        <v>0</v>
      </c>
      <c r="Y863">
        <f>U863*(X863/100)*AB863</f>
        <v>0</v>
      </c>
      <c r="AA863" t="s">
        <v>13</v>
      </c>
      <c r="AB863">
        <f>AB862/86</f>
        <v>26.023255813953487</v>
      </c>
      <c r="AC863" s="21"/>
    </row>
    <row r="864" spans="1:30" x14ac:dyDescent="0.35">
      <c r="A864" s="21"/>
      <c r="C864" s="9">
        <v>4.58</v>
      </c>
      <c r="D864">
        <v>5.5</v>
      </c>
      <c r="E864">
        <f>C864*(D864/100)*AB863</f>
        <v>6.5552581395348835</v>
      </c>
      <c r="F864">
        <v>5.5</v>
      </c>
      <c r="G864">
        <f>C864*(F864/100)*AB863</f>
        <v>6.5552581395348835</v>
      </c>
      <c r="I864" s="9">
        <v>4.58</v>
      </c>
      <c r="K864">
        <f>I864*(J864/100)*AB863</f>
        <v>0</v>
      </c>
      <c r="L864">
        <v>95</v>
      </c>
      <c r="M864">
        <f>I864*(L864/100)*AB863</f>
        <v>113.22718604651162</v>
      </c>
      <c r="O864" s="9">
        <v>4.58</v>
      </c>
      <c r="P864">
        <v>5.5</v>
      </c>
      <c r="Q864">
        <f>O864*(P864/100)*AB863</f>
        <v>6.5552581395348835</v>
      </c>
      <c r="R864">
        <v>5.5</v>
      </c>
      <c r="S864">
        <f>O864*(R864/100)*AB863</f>
        <v>6.5552581395348835</v>
      </c>
      <c r="U864" s="9">
        <v>4.58</v>
      </c>
      <c r="V864">
        <v>5.5</v>
      </c>
      <c r="W864">
        <f>U864*(V864/100)*AB863</f>
        <v>6.5552581395348835</v>
      </c>
      <c r="X864">
        <v>25</v>
      </c>
      <c r="Y864">
        <f>U864*(X864/100)*AB863</f>
        <v>29.796627906976742</v>
      </c>
      <c r="AC864" s="21"/>
    </row>
    <row r="865" spans="1:30" ht="43.5" x14ac:dyDescent="0.35">
      <c r="A865" s="21"/>
      <c r="C865" t="s">
        <v>14</v>
      </c>
      <c r="D865" s="1"/>
      <c r="E865">
        <f>SUM(E857:E864)</f>
        <v>262.81926976744182</v>
      </c>
      <c r="G865">
        <f>SUM(G857:G864)</f>
        <v>410.82653720930227</v>
      </c>
      <c r="I865" t="s">
        <v>14</v>
      </c>
      <c r="J865" s="1"/>
      <c r="K865">
        <f>SUM(K857:K864)</f>
        <v>716.22635930232559</v>
      </c>
      <c r="M865">
        <f>SUM(M857:M864)</f>
        <v>164.479988372093</v>
      </c>
      <c r="O865" t="s">
        <v>14</v>
      </c>
      <c r="P865" s="1"/>
      <c r="Q865">
        <f>SUM(Q857:Q864)</f>
        <v>296.98780465116278</v>
      </c>
      <c r="S865">
        <f>SUM(S857:S864)</f>
        <v>570.24500232558137</v>
      </c>
      <c r="U865" t="s">
        <v>14</v>
      </c>
      <c r="V865" s="1"/>
      <c r="W865">
        <f>SUM(W857:W864)</f>
        <v>6.5552581395348835</v>
      </c>
      <c r="Y865">
        <f>SUM(Y857:Y864)</f>
        <v>29.796627906976742</v>
      </c>
      <c r="AA865" s="10" t="s">
        <v>22</v>
      </c>
      <c r="AB865">
        <f xml:space="preserve"> (AB861/(AB862-AB859))*100</f>
        <v>-11.224541214122768</v>
      </c>
      <c r="AC865" s="21"/>
    </row>
    <row r="866" spans="1:30" x14ac:dyDescent="0.35">
      <c r="A866" s="21"/>
      <c r="AA866" t="s">
        <v>21</v>
      </c>
      <c r="AB866">
        <f xml:space="preserve"> (AB861/AB862)*100</f>
        <v>-4.7918023255813926</v>
      </c>
      <c r="AC866" s="21"/>
    </row>
    <row r="867" spans="1:30" x14ac:dyDescent="0.35">
      <c r="A867" s="21"/>
      <c r="C867" t="s">
        <v>0</v>
      </c>
      <c r="D867" s="1"/>
      <c r="I867" t="s">
        <v>1</v>
      </c>
      <c r="O867" t="s">
        <v>2</v>
      </c>
      <c r="U867" t="s">
        <v>3</v>
      </c>
      <c r="AC867" s="21"/>
    </row>
    <row r="868" spans="1:30" x14ac:dyDescent="0.35">
      <c r="A868" s="21" t="s">
        <v>4</v>
      </c>
      <c r="B868" t="s">
        <v>5</v>
      </c>
      <c r="C868" t="s">
        <v>6</v>
      </c>
      <c r="D868" t="s">
        <v>7</v>
      </c>
      <c r="E868" t="s">
        <v>8</v>
      </c>
      <c r="F868" t="s">
        <v>9</v>
      </c>
      <c r="G868" t="s">
        <v>10</v>
      </c>
      <c r="I868" t="s">
        <v>6</v>
      </c>
      <c r="J868" t="s">
        <v>7</v>
      </c>
      <c r="K868" t="s">
        <v>8</v>
      </c>
      <c r="L868" t="s">
        <v>9</v>
      </c>
      <c r="M868" t="s">
        <v>10</v>
      </c>
      <c r="O868" t="s">
        <v>6</v>
      </c>
      <c r="P868" t="s">
        <v>7</v>
      </c>
      <c r="Q868" t="s">
        <v>8</v>
      </c>
      <c r="R868" t="s">
        <v>9</v>
      </c>
      <c r="S868" t="s">
        <v>10</v>
      </c>
      <c r="U868" t="s">
        <v>6</v>
      </c>
      <c r="V868" t="s">
        <v>7</v>
      </c>
      <c r="W868" t="s">
        <v>8</v>
      </c>
      <c r="X868" t="s">
        <v>9</v>
      </c>
      <c r="Y868" t="s">
        <v>10</v>
      </c>
      <c r="AC868" s="21" t="s">
        <v>4</v>
      </c>
      <c r="AD868" t="s">
        <v>5</v>
      </c>
    </row>
    <row r="869" spans="1:30" x14ac:dyDescent="0.35">
      <c r="A869" s="21" t="s">
        <v>87</v>
      </c>
      <c r="B869" t="s">
        <v>103</v>
      </c>
      <c r="C869" s="2">
        <v>65.63</v>
      </c>
      <c r="E869">
        <f>C869*(D869/100)*AB875</f>
        <v>0</v>
      </c>
      <c r="G869">
        <f>C869*(F869/100)*AB875</f>
        <v>0</v>
      </c>
      <c r="I869" s="2">
        <v>65.63</v>
      </c>
      <c r="K869">
        <f>I869*(J869/100)*AB875</f>
        <v>0</v>
      </c>
      <c r="M869">
        <f>I869*(L869/100)*AB875</f>
        <v>0</v>
      </c>
      <c r="O869" s="2">
        <v>65.63</v>
      </c>
      <c r="Q869">
        <f>O869*(P869/100)*AB875</f>
        <v>0</v>
      </c>
      <c r="S869">
        <f>O869*(R869/100)*AB875</f>
        <v>0</v>
      </c>
      <c r="U869" s="2">
        <v>65.63</v>
      </c>
      <c r="W869">
        <f>U869*(V869/100)*AB875</f>
        <v>0</v>
      </c>
      <c r="Y869">
        <f>U869*(X869/100)*AB875</f>
        <v>0</v>
      </c>
      <c r="AC869" s="21" t="s">
        <v>87</v>
      </c>
      <c r="AD869" t="s">
        <v>103</v>
      </c>
    </row>
    <row r="870" spans="1:30" x14ac:dyDescent="0.35">
      <c r="A870" s="21"/>
      <c r="C870" s="3">
        <v>56.88</v>
      </c>
      <c r="E870">
        <f>C870*(D870/100)*AB875</f>
        <v>0</v>
      </c>
      <c r="G870">
        <f>C870*(F870/100)*AB875</f>
        <v>0</v>
      </c>
      <c r="I870" s="3">
        <v>56.88</v>
      </c>
      <c r="K870">
        <f>I870*(J870/100)*AB875</f>
        <v>0</v>
      </c>
      <c r="M870">
        <f>I870*(L870/100)*AB875</f>
        <v>0</v>
      </c>
      <c r="O870" s="3">
        <v>56.88</v>
      </c>
      <c r="Q870">
        <f>O870*(P870/100)*AB875</f>
        <v>0</v>
      </c>
      <c r="S870">
        <f>O870*(R870/100)*AB875</f>
        <v>0</v>
      </c>
      <c r="U870" s="3">
        <v>56.88</v>
      </c>
      <c r="W870">
        <f>U870*(V870/100)*AB875</f>
        <v>0</v>
      </c>
      <c r="Y870">
        <f>U870*(X870/100)*AB875</f>
        <v>0</v>
      </c>
      <c r="AC870" s="21"/>
    </row>
    <row r="871" spans="1:30" x14ac:dyDescent="0.35">
      <c r="A871" s="21"/>
      <c r="C871" s="4">
        <v>48.13</v>
      </c>
      <c r="E871">
        <f>C871*(D871/100)*AB875</f>
        <v>0</v>
      </c>
      <c r="G871">
        <f>C871*(F871/100)*AB875</f>
        <v>0</v>
      </c>
      <c r="I871" s="4">
        <v>48.13</v>
      </c>
      <c r="K871">
        <f>I871*(J871/100)*AB875</f>
        <v>0</v>
      </c>
      <c r="M871">
        <f>I871*(L871/100)*AB875</f>
        <v>0</v>
      </c>
      <c r="O871" s="4">
        <v>48.13</v>
      </c>
      <c r="Q871">
        <f>O871*(P871/100)*AB875</f>
        <v>0</v>
      </c>
      <c r="S871">
        <f>O871*(R871/100)*AB875</f>
        <v>0</v>
      </c>
      <c r="U871" s="4">
        <v>48.13</v>
      </c>
      <c r="W871">
        <f>U871*(V871/100)*AB875</f>
        <v>0</v>
      </c>
      <c r="Y871">
        <f>U871*(X871/100)*AB875</f>
        <v>0</v>
      </c>
      <c r="AA871" t="s">
        <v>15</v>
      </c>
      <c r="AB871">
        <f xml:space="preserve"> (E877+K877+Q877+W877)</f>
        <v>724.15401976744192</v>
      </c>
      <c r="AC871" s="21"/>
    </row>
    <row r="872" spans="1:30" x14ac:dyDescent="0.35">
      <c r="A872" s="21"/>
      <c r="C872" s="5">
        <v>39.380000000000003</v>
      </c>
      <c r="E872">
        <f>C872*(D872/100)*AB875</f>
        <v>0</v>
      </c>
      <c r="G872">
        <f>C872*(F872/100)*AB875</f>
        <v>0</v>
      </c>
      <c r="I872" s="5">
        <v>39.380000000000003</v>
      </c>
      <c r="K872">
        <f>I872*(J872/100)*AB875</f>
        <v>0</v>
      </c>
      <c r="M872">
        <f>I872*(L872/100)*AB875</f>
        <v>0</v>
      </c>
      <c r="O872" s="5">
        <v>39.380000000000003</v>
      </c>
      <c r="Q872">
        <f>O872*(P872/100)*AB875</f>
        <v>0</v>
      </c>
      <c r="S872">
        <f>O872*(R872/100)*AB875</f>
        <v>0</v>
      </c>
      <c r="U872" s="5">
        <v>39.380000000000003</v>
      </c>
      <c r="W872">
        <f>U872*(V872/100)*AB875</f>
        <v>0</v>
      </c>
      <c r="Y872">
        <f>U872*(X872/100)*AB875</f>
        <v>0</v>
      </c>
      <c r="AA872" t="s">
        <v>16</v>
      </c>
      <c r="AB872">
        <f>G877+M877+S877+Y877</f>
        <v>1375.8635058139537</v>
      </c>
      <c r="AC872" s="21"/>
    </row>
    <row r="873" spans="1:30" x14ac:dyDescent="0.35">
      <c r="A873" s="21"/>
      <c r="C873" s="6">
        <v>30.63</v>
      </c>
      <c r="E873">
        <f>C873*(D873/100)*AB875</f>
        <v>0</v>
      </c>
      <c r="F873">
        <v>15</v>
      </c>
      <c r="G873">
        <f>C873*(F873/100)*AB875</f>
        <v>165.24172674418605</v>
      </c>
      <c r="I873" s="6">
        <v>30.63</v>
      </c>
      <c r="K873">
        <f>I873*(J873/100)*AB875</f>
        <v>0</v>
      </c>
      <c r="M873">
        <f>I873*(L873/100)*AB875</f>
        <v>0</v>
      </c>
      <c r="O873" s="6">
        <v>30.63</v>
      </c>
      <c r="Q873">
        <f>O873*(P873/100)*AB875</f>
        <v>0</v>
      </c>
      <c r="R873">
        <v>55</v>
      </c>
      <c r="S873">
        <f>O873*(R873/100)*AB875</f>
        <v>605.88633139534898</v>
      </c>
      <c r="U873" s="6">
        <v>30.63</v>
      </c>
      <c r="W873">
        <f>U873*(V873/100)*AB875</f>
        <v>0</v>
      </c>
      <c r="Y873">
        <f>U873*(X873/100)*AB875</f>
        <v>0</v>
      </c>
      <c r="AA873" t="s">
        <v>17</v>
      </c>
      <c r="AB873">
        <f xml:space="preserve"> AB872-AB871</f>
        <v>651.70948604651176</v>
      </c>
      <c r="AC873" s="21"/>
    </row>
    <row r="874" spans="1:30" x14ac:dyDescent="0.35">
      <c r="A874" s="21"/>
      <c r="C874" s="7">
        <v>21.88</v>
      </c>
      <c r="E874">
        <f>C874*(D874/100)*AB875</f>
        <v>0</v>
      </c>
      <c r="F874">
        <v>15</v>
      </c>
      <c r="G874">
        <f>C874*(F874/100)*AB875</f>
        <v>118.03751162790697</v>
      </c>
      <c r="I874" s="7">
        <v>21.88</v>
      </c>
      <c r="J874">
        <v>5.5</v>
      </c>
      <c r="K874">
        <f>I874*(J874/100)*AB875</f>
        <v>43.280420930232559</v>
      </c>
      <c r="M874">
        <f>I874*(L874/100)*AB875</f>
        <v>0</v>
      </c>
      <c r="O874" s="7">
        <v>21.88</v>
      </c>
      <c r="Q874">
        <f>O874*(P874/100)*AB875</f>
        <v>0</v>
      </c>
      <c r="R874">
        <v>25</v>
      </c>
      <c r="S874">
        <f>O874*(R874/100)*AB875</f>
        <v>196.72918604651161</v>
      </c>
      <c r="U874" s="7">
        <v>21.88</v>
      </c>
      <c r="W874">
        <f>U874*(V874/100)*AB875</f>
        <v>0</v>
      </c>
      <c r="Y874">
        <f>U874*(X874/100)*AB875</f>
        <v>0</v>
      </c>
      <c r="AA874" t="s">
        <v>18</v>
      </c>
      <c r="AB874">
        <v>3093</v>
      </c>
      <c r="AC874" s="21"/>
    </row>
    <row r="875" spans="1:30" x14ac:dyDescent="0.35">
      <c r="A875" s="21"/>
      <c r="C875" s="8">
        <v>13.13</v>
      </c>
      <c r="D875">
        <v>15</v>
      </c>
      <c r="E875">
        <f>C875*(D875/100)*AB875</f>
        <v>70.833296511627907</v>
      </c>
      <c r="F875">
        <v>5.5</v>
      </c>
      <c r="G875">
        <f>C875*(F875/100)*AB875</f>
        <v>25.972208720930237</v>
      </c>
      <c r="I875" s="8">
        <v>13.13</v>
      </c>
      <c r="J875">
        <v>25</v>
      </c>
      <c r="K875">
        <f>I875*(J875/100)*AB875</f>
        <v>118.05549418604652</v>
      </c>
      <c r="L875">
        <v>5.5</v>
      </c>
      <c r="M875">
        <f>I875*(L875/100)*AB875</f>
        <v>25.972208720930237</v>
      </c>
      <c r="O875" s="8">
        <v>13.13</v>
      </c>
      <c r="P875">
        <v>85</v>
      </c>
      <c r="Q875">
        <f>O875*(P875/100)*AB875</f>
        <v>401.38868023255816</v>
      </c>
      <c r="R875">
        <v>15</v>
      </c>
      <c r="S875">
        <f>O875*(R875/100)*AB875</f>
        <v>70.833296511627907</v>
      </c>
      <c r="U875" s="8">
        <v>13.13</v>
      </c>
      <c r="W875">
        <f>U875*(V875/100)*AB875</f>
        <v>0</v>
      </c>
      <c r="Y875">
        <f>U875*(X875/100)*AB875</f>
        <v>0</v>
      </c>
      <c r="AA875" t="s">
        <v>13</v>
      </c>
      <c r="AB875">
        <f>AB874/86</f>
        <v>35.965116279069768</v>
      </c>
      <c r="AC875" s="21"/>
    </row>
    <row r="876" spans="1:30" x14ac:dyDescent="0.35">
      <c r="A876" s="21"/>
      <c r="C876" s="9">
        <v>4.58</v>
      </c>
      <c r="D876">
        <v>15</v>
      </c>
      <c r="E876">
        <f>C876*(D876/100)*AB875</f>
        <v>24.708034883720927</v>
      </c>
      <c r="F876">
        <v>5.5</v>
      </c>
      <c r="G876">
        <f>C876*(F876/100)*AB875</f>
        <v>9.0596127906976758</v>
      </c>
      <c r="I876" s="9">
        <v>4.58</v>
      </c>
      <c r="J876">
        <v>25</v>
      </c>
      <c r="K876">
        <f>I876*(J876/100)*AB875</f>
        <v>41.180058139534886</v>
      </c>
      <c r="L876">
        <v>85</v>
      </c>
      <c r="M876">
        <f>I876*(L876/100)*AB875</f>
        <v>140.01219767441859</v>
      </c>
      <c r="O876" s="9">
        <v>4.58</v>
      </c>
      <c r="P876">
        <v>15</v>
      </c>
      <c r="Q876">
        <f>O876*(P876/100)*AB875</f>
        <v>24.708034883720927</v>
      </c>
      <c r="R876">
        <v>5.5</v>
      </c>
      <c r="S876">
        <f>O876*(R876/100)*AB875</f>
        <v>9.0596127906976758</v>
      </c>
      <c r="U876" s="9">
        <v>4.58</v>
      </c>
      <c r="W876">
        <f>U876*(V876/100)*AB875</f>
        <v>0</v>
      </c>
      <c r="X876">
        <v>5.5</v>
      </c>
      <c r="Y876">
        <f>U876*(X876/100)*AB875</f>
        <v>9.0596127906976758</v>
      </c>
      <c r="AC876" s="21"/>
    </row>
    <row r="877" spans="1:30" ht="43.5" x14ac:dyDescent="0.35">
      <c r="A877" s="21"/>
      <c r="C877" t="s">
        <v>14</v>
      </c>
      <c r="D877" s="1"/>
      <c r="E877">
        <f>SUM(E869:E876)</f>
        <v>95.541331395348834</v>
      </c>
      <c r="G877">
        <f>SUM(G869:G876)</f>
        <v>318.31105988372087</v>
      </c>
      <c r="I877" t="s">
        <v>14</v>
      </c>
      <c r="J877" s="1"/>
      <c r="K877">
        <f>SUM(K869:K876)</f>
        <v>202.51597325581395</v>
      </c>
      <c r="M877">
        <f>SUM(M869:M876)</f>
        <v>165.98440639534883</v>
      </c>
      <c r="O877" t="s">
        <v>14</v>
      </c>
      <c r="P877" s="1"/>
      <c r="Q877">
        <f>SUM(Q869:Q876)</f>
        <v>426.09671511627909</v>
      </c>
      <c r="S877">
        <f>SUM(S869:S876)</f>
        <v>882.50842674418618</v>
      </c>
      <c r="U877" t="s">
        <v>14</v>
      </c>
      <c r="V877" s="1"/>
      <c r="W877">
        <f>SUM(W869:W876)</f>
        <v>0</v>
      </c>
      <c r="Y877">
        <f>SUM(Y869:Y876)</f>
        <v>9.0596127906976758</v>
      </c>
      <c r="AA877" s="10" t="s">
        <v>22</v>
      </c>
      <c r="AB877">
        <f xml:space="preserve"> (AB873/(AB874-AB871))*100</f>
        <v>27.511686765828951</v>
      </c>
      <c r="AC877" s="21"/>
    </row>
    <row r="878" spans="1:30" x14ac:dyDescent="0.35">
      <c r="A878" s="21"/>
      <c r="AA878" t="s">
        <v>21</v>
      </c>
      <c r="AB878">
        <f xml:space="preserve"> (AB873/AB874)*100</f>
        <v>21.070465116279074</v>
      </c>
      <c r="AC878" s="21"/>
    </row>
    <row r="879" spans="1:30" x14ac:dyDescent="0.35">
      <c r="A879" s="21"/>
      <c r="C879" t="s">
        <v>0</v>
      </c>
      <c r="D879" s="1"/>
      <c r="I879" t="s">
        <v>1</v>
      </c>
      <c r="O879" t="s">
        <v>2</v>
      </c>
      <c r="U879" t="s">
        <v>3</v>
      </c>
      <c r="AC879" s="21"/>
    </row>
    <row r="880" spans="1:30" x14ac:dyDescent="0.35">
      <c r="A880" s="21" t="s">
        <v>4</v>
      </c>
      <c r="B880" t="s">
        <v>5</v>
      </c>
      <c r="C880" t="s">
        <v>6</v>
      </c>
      <c r="D880" t="s">
        <v>7</v>
      </c>
      <c r="E880" t="s">
        <v>8</v>
      </c>
      <c r="F880" t="s">
        <v>9</v>
      </c>
      <c r="G880" t="s">
        <v>10</v>
      </c>
      <c r="I880" t="s">
        <v>6</v>
      </c>
      <c r="J880" t="s">
        <v>7</v>
      </c>
      <c r="K880" t="s">
        <v>8</v>
      </c>
      <c r="L880" t="s">
        <v>9</v>
      </c>
      <c r="M880" t="s">
        <v>10</v>
      </c>
      <c r="O880" t="s">
        <v>6</v>
      </c>
      <c r="P880" t="s">
        <v>7</v>
      </c>
      <c r="Q880" t="s">
        <v>8</v>
      </c>
      <c r="R880" t="s">
        <v>9</v>
      </c>
      <c r="S880" t="s">
        <v>10</v>
      </c>
      <c r="U880" t="s">
        <v>6</v>
      </c>
      <c r="V880" t="s">
        <v>7</v>
      </c>
      <c r="W880" t="s">
        <v>8</v>
      </c>
      <c r="X880" t="s">
        <v>9</v>
      </c>
      <c r="Y880" t="s">
        <v>10</v>
      </c>
      <c r="AC880" s="21" t="s">
        <v>4</v>
      </c>
      <c r="AD880" t="s">
        <v>5</v>
      </c>
    </row>
    <row r="881" spans="1:30" x14ac:dyDescent="0.35">
      <c r="A881" s="21" t="s">
        <v>87</v>
      </c>
      <c r="B881" t="s">
        <v>98</v>
      </c>
      <c r="C881" s="2">
        <v>65.63</v>
      </c>
      <c r="E881">
        <f>C881*(D881/100)*AB887</f>
        <v>0</v>
      </c>
      <c r="G881">
        <f>C881*(F881/100)*AB887</f>
        <v>0</v>
      </c>
      <c r="I881" s="2">
        <v>65.63</v>
      </c>
      <c r="K881">
        <f>I881*(J881/100)*AB887</f>
        <v>0</v>
      </c>
      <c r="M881">
        <f>I881*(L881/100)*AB887</f>
        <v>0</v>
      </c>
      <c r="O881" s="2">
        <v>65.63</v>
      </c>
      <c r="Q881">
        <f>O881*(P881/100)*AB887</f>
        <v>0</v>
      </c>
      <c r="S881">
        <f>O881*(R881/100)*AB887</f>
        <v>0</v>
      </c>
      <c r="U881" s="2">
        <v>65.63</v>
      </c>
      <c r="W881">
        <f>U881*(V881/100)*AB887</f>
        <v>0</v>
      </c>
      <c r="Y881">
        <f>U881*(X881/100)*AB887</f>
        <v>0</v>
      </c>
      <c r="AC881" s="21" t="s">
        <v>87</v>
      </c>
      <c r="AD881" t="s">
        <v>98</v>
      </c>
    </row>
    <row r="882" spans="1:30" x14ac:dyDescent="0.35">
      <c r="A882" s="21"/>
      <c r="C882" s="3">
        <v>56.88</v>
      </c>
      <c r="E882">
        <f>C882*(D882/100)*AB887</f>
        <v>0</v>
      </c>
      <c r="G882">
        <f>C882*(F882/100)*AB887</f>
        <v>0</v>
      </c>
      <c r="I882" s="3">
        <v>56.88</v>
      </c>
      <c r="K882">
        <f>I882*(J882/100)*AB887</f>
        <v>0</v>
      </c>
      <c r="M882">
        <f>I882*(L882/100)*AB887</f>
        <v>0</v>
      </c>
      <c r="O882" s="3">
        <v>56.88</v>
      </c>
      <c r="Q882">
        <f>O882*(P882/100)*AB887</f>
        <v>0</v>
      </c>
      <c r="S882">
        <f>O882*(R882/100)*AB887</f>
        <v>0</v>
      </c>
      <c r="U882" s="3">
        <v>56.88</v>
      </c>
      <c r="W882">
        <f>U882*(V882/100)*AB887</f>
        <v>0</v>
      </c>
      <c r="Y882">
        <f>U882*(X882/100)*AB887</f>
        <v>0</v>
      </c>
      <c r="AC882" s="21"/>
    </row>
    <row r="883" spans="1:30" x14ac:dyDescent="0.35">
      <c r="A883" s="21"/>
      <c r="C883" s="4">
        <v>48.13</v>
      </c>
      <c r="E883">
        <f>C883*(D883/100)*AB887</f>
        <v>0</v>
      </c>
      <c r="G883">
        <f>C883*(F883/100)*AB887</f>
        <v>0</v>
      </c>
      <c r="I883" s="4">
        <v>48.13</v>
      </c>
      <c r="K883">
        <f>I883*(J883/100)*AB887</f>
        <v>0</v>
      </c>
      <c r="M883">
        <f>I883*(L883/100)*AB887</f>
        <v>0</v>
      </c>
      <c r="O883" s="4">
        <v>48.13</v>
      </c>
      <c r="Q883">
        <f>O883*(P883/100)*AB887</f>
        <v>0</v>
      </c>
      <c r="S883">
        <f>O883*(R883/100)*AB887</f>
        <v>0</v>
      </c>
      <c r="U883" s="4">
        <v>48.13</v>
      </c>
      <c r="W883">
        <f>U883*(V883/100)*AB887</f>
        <v>0</v>
      </c>
      <c r="Y883">
        <f>U883*(X883/100)*AB887</f>
        <v>0</v>
      </c>
      <c r="AA883" t="s">
        <v>15</v>
      </c>
      <c r="AB883">
        <f xml:space="preserve"> (E889+K889+Q889+W889)</f>
        <v>351.42014534883725</v>
      </c>
      <c r="AC883" s="21"/>
    </row>
    <row r="884" spans="1:30" x14ac:dyDescent="0.35">
      <c r="A884" s="21"/>
      <c r="C884" s="5">
        <v>39.380000000000003</v>
      </c>
      <c r="E884">
        <f>C884*(D884/100)*AB887</f>
        <v>0</v>
      </c>
      <c r="F884">
        <v>5.5</v>
      </c>
      <c r="G884">
        <f>C884*(F884/100)*AB887</f>
        <v>25.56265697674419</v>
      </c>
      <c r="I884" s="5">
        <v>39.380000000000003</v>
      </c>
      <c r="K884">
        <f>I884*(J884/100)*AB887</f>
        <v>0</v>
      </c>
      <c r="M884">
        <f>I884*(L884/100)*AB887</f>
        <v>0</v>
      </c>
      <c r="O884" s="5">
        <v>39.380000000000003</v>
      </c>
      <c r="Q884">
        <f>O884*(P884/100)*AB887</f>
        <v>0</v>
      </c>
      <c r="R884">
        <v>5.5</v>
      </c>
      <c r="S884">
        <f>O884*(R884/100)*AB887</f>
        <v>25.56265697674419</v>
      </c>
      <c r="U884" s="5">
        <v>39.380000000000003</v>
      </c>
      <c r="W884">
        <f>U884*(V884/100)*AB887</f>
        <v>0</v>
      </c>
      <c r="Y884">
        <f>U884*(X884/100)*AB887</f>
        <v>0</v>
      </c>
      <c r="AA884" t="s">
        <v>16</v>
      </c>
      <c r="AB884">
        <f>G889+M889+S889+Y889</f>
        <v>493.97217441860471</v>
      </c>
      <c r="AC884" s="21"/>
    </row>
    <row r="885" spans="1:30" x14ac:dyDescent="0.35">
      <c r="A885" s="21"/>
      <c r="C885" s="6">
        <v>30.63</v>
      </c>
      <c r="E885">
        <f>C885*(D885/100)*AB887</f>
        <v>0</v>
      </c>
      <c r="F885">
        <v>25</v>
      </c>
      <c r="G885">
        <f>C885*(F885/100)*AB887</f>
        <v>90.376308139534885</v>
      </c>
      <c r="I885" s="6">
        <v>30.63</v>
      </c>
      <c r="K885">
        <f>I885*(J885/100)*AB887</f>
        <v>0</v>
      </c>
      <c r="M885">
        <f>I885*(L885/100)*AB887</f>
        <v>0</v>
      </c>
      <c r="O885" s="6">
        <v>30.63</v>
      </c>
      <c r="Q885">
        <f>O885*(P885/100)*AB887</f>
        <v>0</v>
      </c>
      <c r="R885">
        <v>25</v>
      </c>
      <c r="S885">
        <f>O885*(R885/100)*AB887</f>
        <v>90.376308139534885</v>
      </c>
      <c r="U885" s="6">
        <v>30.63</v>
      </c>
      <c r="W885">
        <f>U885*(V885/100)*AB887</f>
        <v>0</v>
      </c>
      <c r="Y885">
        <f>U885*(X885/100)*AB887</f>
        <v>0</v>
      </c>
      <c r="AA885" t="s">
        <v>17</v>
      </c>
      <c r="AB885">
        <f xml:space="preserve"> AB884-AB883</f>
        <v>142.55202906976746</v>
      </c>
      <c r="AC885" s="21"/>
    </row>
    <row r="886" spans="1:30" x14ac:dyDescent="0.35">
      <c r="A886" s="21"/>
      <c r="C886" s="7">
        <v>21.88</v>
      </c>
      <c r="E886">
        <f>C886*(D886/100)*AB887</f>
        <v>0</v>
      </c>
      <c r="F886">
        <v>25</v>
      </c>
      <c r="G886">
        <f>C886*(F886/100)*AB887</f>
        <v>64.558720930232553</v>
      </c>
      <c r="I886" s="7">
        <v>21.88</v>
      </c>
      <c r="J886">
        <v>25</v>
      </c>
      <c r="K886">
        <f>I886*(J886/100)*AB887</f>
        <v>64.558720930232553</v>
      </c>
      <c r="M886">
        <f>I886*(L886/100)*AB887</f>
        <v>0</v>
      </c>
      <c r="O886" s="7">
        <v>21.88</v>
      </c>
      <c r="Q886">
        <f>O886*(P886/100)*AB887</f>
        <v>0</v>
      </c>
      <c r="R886">
        <v>25</v>
      </c>
      <c r="S886">
        <f>O886*(R886/100)*AB887</f>
        <v>64.558720930232553</v>
      </c>
      <c r="U886" s="7">
        <v>21.88</v>
      </c>
      <c r="W886">
        <f>U886*(V886/100)*AB887</f>
        <v>0</v>
      </c>
      <c r="Y886">
        <f>U886*(X886/100)*AB887</f>
        <v>0</v>
      </c>
      <c r="AA886" t="s">
        <v>18</v>
      </c>
      <c r="AB886">
        <v>1015</v>
      </c>
      <c r="AC886" s="21"/>
    </row>
    <row r="887" spans="1:30" x14ac:dyDescent="0.35">
      <c r="A887" s="21"/>
      <c r="C887" s="8">
        <v>13.13</v>
      </c>
      <c r="D887">
        <v>55</v>
      </c>
      <c r="E887">
        <f>C887*(D887/100)*AB887</f>
        <v>85.230494186046528</v>
      </c>
      <c r="F887">
        <v>15</v>
      </c>
      <c r="G887">
        <f>C887*(F887/100)*AB887</f>
        <v>23.244680232558142</v>
      </c>
      <c r="I887" s="8">
        <v>13.13</v>
      </c>
      <c r="J887">
        <v>35</v>
      </c>
      <c r="K887">
        <f>I887*(J887/100)*AB887</f>
        <v>54.237587209302333</v>
      </c>
      <c r="M887">
        <f>I887*(L887/100)*AB887</f>
        <v>0</v>
      </c>
      <c r="O887" s="8">
        <v>13.13</v>
      </c>
      <c r="P887">
        <v>55</v>
      </c>
      <c r="Q887">
        <f>O887*(P887/100)*AB887</f>
        <v>85.230494186046528</v>
      </c>
      <c r="R887">
        <v>15</v>
      </c>
      <c r="S887">
        <f>O887*(R887/100)*AB887</f>
        <v>23.244680232558142</v>
      </c>
      <c r="U887" s="8">
        <v>13.13</v>
      </c>
      <c r="W887">
        <f>U887*(V887/100)*AB887</f>
        <v>0</v>
      </c>
      <c r="Y887">
        <f>U887*(X887/100)*AB887</f>
        <v>0</v>
      </c>
      <c r="AA887" t="s">
        <v>13</v>
      </c>
      <c r="AB887">
        <f>AB886/86</f>
        <v>11.802325581395349</v>
      </c>
      <c r="AC887" s="21"/>
    </row>
    <row r="888" spans="1:30" x14ac:dyDescent="0.35">
      <c r="A888" s="21"/>
      <c r="C888" s="9">
        <v>4.58</v>
      </c>
      <c r="D888">
        <v>45</v>
      </c>
      <c r="E888">
        <f>C888*(D888/100)*AB887</f>
        <v>24.324593023255815</v>
      </c>
      <c r="F888">
        <v>25</v>
      </c>
      <c r="G888">
        <f>C888*(F888/100)*AB887</f>
        <v>13.513662790697675</v>
      </c>
      <c r="I888" s="9">
        <v>4.58</v>
      </c>
      <c r="J888">
        <v>25</v>
      </c>
      <c r="K888">
        <f>I888*(J888/100)*AB887</f>
        <v>13.513662790697675</v>
      </c>
      <c r="L888">
        <v>95</v>
      </c>
      <c r="M888">
        <f>I888*(L888/100)*AB887</f>
        <v>51.351918604651168</v>
      </c>
      <c r="O888" s="9">
        <v>4.58</v>
      </c>
      <c r="P888">
        <v>45</v>
      </c>
      <c r="Q888">
        <f>O888*(P888/100)*AB887</f>
        <v>24.324593023255815</v>
      </c>
      <c r="R888">
        <v>25</v>
      </c>
      <c r="S888">
        <f>O888*(R888/100)*AB887</f>
        <v>13.513662790697675</v>
      </c>
      <c r="U888" s="9">
        <v>4.58</v>
      </c>
      <c r="W888">
        <f>U888*(V888/100)*AB887</f>
        <v>0</v>
      </c>
      <c r="X888">
        <v>15</v>
      </c>
      <c r="Y888">
        <f>U888*(X888/100)*AB887</f>
        <v>8.1081976744186051</v>
      </c>
      <c r="AC888" s="21"/>
    </row>
    <row r="889" spans="1:30" ht="43.5" x14ac:dyDescent="0.35">
      <c r="A889" s="21"/>
      <c r="C889" t="s">
        <v>14</v>
      </c>
      <c r="D889" s="1"/>
      <c r="E889">
        <f>SUM(E881:E888)</f>
        <v>109.55508720930234</v>
      </c>
      <c r="G889">
        <f>SUM(G881:G888)</f>
        <v>217.25602906976746</v>
      </c>
      <c r="I889" t="s">
        <v>14</v>
      </c>
      <c r="J889" s="1"/>
      <c r="K889">
        <f>SUM(K881:K888)</f>
        <v>132.30997093023257</v>
      </c>
      <c r="M889">
        <f>SUM(M881:M888)</f>
        <v>51.351918604651168</v>
      </c>
      <c r="O889" t="s">
        <v>14</v>
      </c>
      <c r="P889" s="1"/>
      <c r="Q889">
        <f>SUM(Q881:Q888)</f>
        <v>109.55508720930234</v>
      </c>
      <c r="S889">
        <f>SUM(S881:S888)</f>
        <v>217.25602906976746</v>
      </c>
      <c r="U889" t="s">
        <v>14</v>
      </c>
      <c r="V889" s="1"/>
      <c r="W889">
        <f>SUM(W881:W888)</f>
        <v>0</v>
      </c>
      <c r="Y889">
        <f>SUM(Y881:Y888)</f>
        <v>8.1081976744186051</v>
      </c>
      <c r="AA889" s="10" t="s">
        <v>22</v>
      </c>
      <c r="AB889">
        <f xml:space="preserve"> (AB885/(AB886-AB883))*100</f>
        <v>21.482271963290025</v>
      </c>
      <c r="AC889" s="21"/>
    </row>
    <row r="890" spans="1:30" x14ac:dyDescent="0.35">
      <c r="A890" s="21"/>
      <c r="AA890" t="s">
        <v>21</v>
      </c>
      <c r="AB890">
        <f xml:space="preserve"> (AB885/AB886)*100</f>
        <v>14.044534883720933</v>
      </c>
      <c r="AC890" s="21"/>
    </row>
    <row r="891" spans="1:30" x14ac:dyDescent="0.35">
      <c r="A891" s="21"/>
      <c r="C891" t="s">
        <v>0</v>
      </c>
      <c r="D891" s="1"/>
      <c r="I891" t="s">
        <v>1</v>
      </c>
      <c r="O891" t="s">
        <v>2</v>
      </c>
      <c r="U891" t="s">
        <v>3</v>
      </c>
      <c r="AC891" s="21"/>
    </row>
    <row r="892" spans="1:30" x14ac:dyDescent="0.35">
      <c r="A892" s="21" t="s">
        <v>4</v>
      </c>
      <c r="B892" t="s">
        <v>5</v>
      </c>
      <c r="C892" t="s">
        <v>6</v>
      </c>
      <c r="D892" t="s">
        <v>7</v>
      </c>
      <c r="E892" t="s">
        <v>8</v>
      </c>
      <c r="F892" t="s">
        <v>9</v>
      </c>
      <c r="G892" t="s">
        <v>10</v>
      </c>
      <c r="I892" t="s">
        <v>6</v>
      </c>
      <c r="J892" t="s">
        <v>7</v>
      </c>
      <c r="K892" t="s">
        <v>8</v>
      </c>
      <c r="L892" t="s">
        <v>9</v>
      </c>
      <c r="M892" t="s">
        <v>10</v>
      </c>
      <c r="O892" t="s">
        <v>6</v>
      </c>
      <c r="P892" t="s">
        <v>7</v>
      </c>
      <c r="Q892" t="s">
        <v>8</v>
      </c>
      <c r="R892" t="s">
        <v>9</v>
      </c>
      <c r="S892" t="s">
        <v>10</v>
      </c>
      <c r="U892" t="s">
        <v>6</v>
      </c>
      <c r="V892" t="s">
        <v>7</v>
      </c>
      <c r="W892" t="s">
        <v>8</v>
      </c>
      <c r="X892" t="s">
        <v>9</v>
      </c>
      <c r="Y892" t="s">
        <v>10</v>
      </c>
      <c r="AC892" s="21" t="s">
        <v>4</v>
      </c>
      <c r="AD892" t="s">
        <v>5</v>
      </c>
    </row>
    <row r="893" spans="1:30" x14ac:dyDescent="0.35">
      <c r="A893" s="21" t="s">
        <v>87</v>
      </c>
      <c r="B893" t="s">
        <v>99</v>
      </c>
      <c r="C893" s="2">
        <v>65.63</v>
      </c>
      <c r="E893">
        <f>C893*(D893/100)*AB899</f>
        <v>0</v>
      </c>
      <c r="G893">
        <f>C893*(F893/100)*AB899</f>
        <v>0</v>
      </c>
      <c r="I893" s="2">
        <v>65.63</v>
      </c>
      <c r="K893">
        <f>I893*(J893/100)*AB899</f>
        <v>0</v>
      </c>
      <c r="M893">
        <f>I893*(L893/100)*AB899</f>
        <v>0</v>
      </c>
      <c r="O893" s="2">
        <v>65.63</v>
      </c>
      <c r="Q893">
        <f>O893*(P893/100)*AB899</f>
        <v>0</v>
      </c>
      <c r="S893">
        <f>O893*(R893/100)*AB899</f>
        <v>0</v>
      </c>
      <c r="U893" s="2">
        <v>65.63</v>
      </c>
      <c r="W893">
        <f>U893*(V893/100)*AB899</f>
        <v>0</v>
      </c>
      <c r="Y893">
        <f>U893*(X893/100)*AB899</f>
        <v>0</v>
      </c>
      <c r="AC893" s="21" t="s">
        <v>87</v>
      </c>
      <c r="AD893" t="s">
        <v>99</v>
      </c>
    </row>
    <row r="894" spans="1:30" x14ac:dyDescent="0.35">
      <c r="A894" s="21"/>
      <c r="C894" s="3">
        <v>56.88</v>
      </c>
      <c r="E894">
        <f>C894*(D894/100)*AB899</f>
        <v>0</v>
      </c>
      <c r="G894">
        <f>C894*(F894/100)*AB899</f>
        <v>0</v>
      </c>
      <c r="I894" s="3">
        <v>56.88</v>
      </c>
      <c r="K894">
        <f>I894*(J894/100)*AB899</f>
        <v>0</v>
      </c>
      <c r="M894">
        <f>I894*(L894/100)*AB899</f>
        <v>0</v>
      </c>
      <c r="O894" s="3">
        <v>56.88</v>
      </c>
      <c r="Q894">
        <f>O894*(P894/100)*AB899</f>
        <v>0</v>
      </c>
      <c r="S894">
        <f>O894*(R894/100)*AB899</f>
        <v>0</v>
      </c>
      <c r="U894" s="3">
        <v>56.88</v>
      </c>
      <c r="W894">
        <f>U894*(V894/100)*AB899</f>
        <v>0</v>
      </c>
      <c r="Y894">
        <f>U894*(X894/100)*AB899</f>
        <v>0</v>
      </c>
      <c r="AC894" s="21"/>
    </row>
    <row r="895" spans="1:30" x14ac:dyDescent="0.35">
      <c r="A895" s="21"/>
      <c r="C895" s="4">
        <v>48.13</v>
      </c>
      <c r="E895">
        <f>C895*(D895/100)*AB899</f>
        <v>0</v>
      </c>
      <c r="G895">
        <f>C895*(F895/100)*AB899</f>
        <v>0</v>
      </c>
      <c r="I895" s="4">
        <v>48.13</v>
      </c>
      <c r="J895">
        <v>35</v>
      </c>
      <c r="K895">
        <f>I895*(J895/100)*AB899</f>
        <v>1054.4107732558141</v>
      </c>
      <c r="M895">
        <f>I895*(L895/100)*AB899</f>
        <v>0</v>
      </c>
      <c r="O895" s="4">
        <v>48.13</v>
      </c>
      <c r="Q895">
        <f>O895*(P895/100)*AB899</f>
        <v>0</v>
      </c>
      <c r="S895">
        <f>O895*(R895/100)*AB899</f>
        <v>0</v>
      </c>
      <c r="U895" s="4">
        <v>48.13</v>
      </c>
      <c r="W895">
        <f>U895*(V895/100)*AB899</f>
        <v>0</v>
      </c>
      <c r="Y895">
        <f>U895*(X895/100)*AB899</f>
        <v>0</v>
      </c>
      <c r="AA895" t="s">
        <v>15</v>
      </c>
      <c r="AB895">
        <f xml:space="preserve"> (E901+K901+Q901+W901)</f>
        <v>2501.8775656976745</v>
      </c>
      <c r="AC895" s="21"/>
    </row>
    <row r="896" spans="1:30" x14ac:dyDescent="0.35">
      <c r="A896" s="21"/>
      <c r="C896" s="5">
        <v>39.380000000000003</v>
      </c>
      <c r="E896">
        <f>C896*(D896/100)*AB899</f>
        <v>0</v>
      </c>
      <c r="F896">
        <v>5.5</v>
      </c>
      <c r="G896">
        <f>C896*(F896/100)*AB899</f>
        <v>135.57022906976746</v>
      </c>
      <c r="I896" s="5">
        <v>39.380000000000003</v>
      </c>
      <c r="J896">
        <v>5.5</v>
      </c>
      <c r="K896">
        <f>I896*(J896/100)*AB899</f>
        <v>135.57022906976746</v>
      </c>
      <c r="M896">
        <f>I896*(L896/100)*AB899</f>
        <v>0</v>
      </c>
      <c r="O896" s="5">
        <v>39.380000000000003</v>
      </c>
      <c r="Q896">
        <f>O896*(P896/100)*AB899</f>
        <v>0</v>
      </c>
      <c r="R896">
        <v>5.5</v>
      </c>
      <c r="S896">
        <f>O896*(R896/100)*AB899</f>
        <v>135.57022906976746</v>
      </c>
      <c r="U896" s="5">
        <v>39.380000000000003</v>
      </c>
      <c r="W896">
        <f>U896*(V896/100)*AB899</f>
        <v>0</v>
      </c>
      <c r="Y896">
        <f>U896*(X896/100)*AB899</f>
        <v>0</v>
      </c>
      <c r="AA896" t="s">
        <v>16</v>
      </c>
      <c r="AB896">
        <f>G901+M901+S901+Y901</f>
        <v>2848.5552843023256</v>
      </c>
      <c r="AC896" s="21"/>
    </row>
    <row r="897" spans="1:30" x14ac:dyDescent="0.35">
      <c r="A897" s="21"/>
      <c r="C897" s="6">
        <v>30.63</v>
      </c>
      <c r="E897">
        <f>C897*(D897/100)*AB899</f>
        <v>0</v>
      </c>
      <c r="F897">
        <v>5.5</v>
      </c>
      <c r="G897">
        <f>C897*(F897/100)*AB899</f>
        <v>105.44733662790698</v>
      </c>
      <c r="I897" s="6">
        <v>30.63</v>
      </c>
      <c r="J897">
        <v>5.5</v>
      </c>
      <c r="K897">
        <f>I897*(J897/100)*AB899</f>
        <v>105.44733662790698</v>
      </c>
      <c r="M897">
        <f>I897*(L897/100)*AB899</f>
        <v>0</v>
      </c>
      <c r="O897" s="6">
        <v>30.63</v>
      </c>
      <c r="Q897">
        <f>O897*(P897/100)*AB899</f>
        <v>0</v>
      </c>
      <c r="R897">
        <v>45</v>
      </c>
      <c r="S897">
        <f>O897*(R897/100)*AB899</f>
        <v>862.75093604651158</v>
      </c>
      <c r="U897" s="6">
        <v>30.63</v>
      </c>
      <c r="W897">
        <f>U897*(V897/100)*AB899</f>
        <v>0</v>
      </c>
      <c r="Y897">
        <f>U897*(X897/100)*AB899</f>
        <v>0</v>
      </c>
      <c r="AA897" t="s">
        <v>17</v>
      </c>
      <c r="AB897">
        <f xml:space="preserve"> AB896-AB895</f>
        <v>346.67771860465109</v>
      </c>
      <c r="AC897" s="21"/>
    </row>
    <row r="898" spans="1:30" x14ac:dyDescent="0.35">
      <c r="A898" s="21"/>
      <c r="C898" s="7">
        <v>21.88</v>
      </c>
      <c r="D898">
        <v>5.5</v>
      </c>
      <c r="E898">
        <f>C898*(D898/100)*AB899</f>
        <v>75.32444418604652</v>
      </c>
      <c r="F898">
        <v>15</v>
      </c>
      <c r="G898">
        <f>C898*(F898/100)*AB899</f>
        <v>205.43030232558138</v>
      </c>
      <c r="I898" s="7">
        <v>21.88</v>
      </c>
      <c r="J898">
        <v>5.5</v>
      </c>
      <c r="K898">
        <f>I898*(J898/100)*AB899</f>
        <v>75.32444418604652</v>
      </c>
      <c r="L898">
        <v>25</v>
      </c>
      <c r="M898">
        <f>I898*(L898/100)*AB899</f>
        <v>342.38383720930233</v>
      </c>
      <c r="O898" s="7">
        <v>21.88</v>
      </c>
      <c r="P898">
        <v>5.5</v>
      </c>
      <c r="Q898">
        <f>O898*(P898/100)*AB899</f>
        <v>75.32444418604652</v>
      </c>
      <c r="R898">
        <v>35</v>
      </c>
      <c r="S898">
        <f>O898*(R898/100)*AB899</f>
        <v>479.33737209302325</v>
      </c>
      <c r="U898" s="7">
        <v>21.88</v>
      </c>
      <c r="W898">
        <f>U898*(V898/100)*AB899</f>
        <v>0</v>
      </c>
      <c r="Y898">
        <f>U898*(X898/100)*AB899</f>
        <v>0</v>
      </c>
      <c r="AA898" t="s">
        <v>18</v>
      </c>
      <c r="AB898">
        <v>5383</v>
      </c>
      <c r="AC898" s="21"/>
    </row>
    <row r="899" spans="1:30" x14ac:dyDescent="0.35">
      <c r="A899" s="21"/>
      <c r="C899" s="8">
        <v>13.13</v>
      </c>
      <c r="D899">
        <v>25</v>
      </c>
      <c r="E899">
        <f>C899*(D899/100)*AB899</f>
        <v>205.46159883720932</v>
      </c>
      <c r="F899">
        <v>5.5</v>
      </c>
      <c r="G899">
        <f>C899*(F899/100)*AB899</f>
        <v>45.201551744186048</v>
      </c>
      <c r="I899" s="8">
        <v>13.13</v>
      </c>
      <c r="J899">
        <v>15</v>
      </c>
      <c r="K899">
        <f>I899*(J899/100)*AB899</f>
        <v>123.27695930232558</v>
      </c>
      <c r="L899">
        <v>15</v>
      </c>
      <c r="M899">
        <f>I899*(L899/100)*AB899</f>
        <v>123.27695930232558</v>
      </c>
      <c r="O899" s="8">
        <v>13.13</v>
      </c>
      <c r="P899">
        <v>65</v>
      </c>
      <c r="Q899">
        <f>O899*(P899/100)*AB899</f>
        <v>534.20015697674432</v>
      </c>
      <c r="R899">
        <v>15</v>
      </c>
      <c r="S899">
        <f>O899*(R899/100)*AB899</f>
        <v>123.27695930232558</v>
      </c>
      <c r="U899" s="8">
        <v>13.13</v>
      </c>
      <c r="W899">
        <f>U899*(V899/100)*AB899</f>
        <v>0</v>
      </c>
      <c r="X899">
        <v>5.5</v>
      </c>
      <c r="Y899">
        <f>U899*(X899/100)*AB899</f>
        <v>45.201551744186048</v>
      </c>
      <c r="AA899" t="s">
        <v>13</v>
      </c>
      <c r="AB899">
        <f>AB898/86</f>
        <v>62.593023255813954</v>
      </c>
      <c r="AC899" s="21"/>
    </row>
    <row r="900" spans="1:30" x14ac:dyDescent="0.35">
      <c r="A900" s="21"/>
      <c r="C900" s="9">
        <v>4.58</v>
      </c>
      <c r="D900">
        <v>15</v>
      </c>
      <c r="E900">
        <f>C900*(D900/100)*AB899</f>
        <v>43.001406976744185</v>
      </c>
      <c r="G900">
        <f>C900*(F900/100)*AB899</f>
        <v>0</v>
      </c>
      <c r="I900" s="9">
        <v>4.58</v>
      </c>
      <c r="J900">
        <v>5.5</v>
      </c>
      <c r="K900">
        <f>I900*(J900/100)*AB899</f>
        <v>15.767182558139536</v>
      </c>
      <c r="L900">
        <v>65</v>
      </c>
      <c r="M900">
        <f>I900*(L900/100)*AB899</f>
        <v>186.33943023255816</v>
      </c>
      <c r="O900" s="9">
        <v>4.58</v>
      </c>
      <c r="P900">
        <v>5.5</v>
      </c>
      <c r="Q900">
        <f>O900*(P900/100)*AB899</f>
        <v>15.767182558139536</v>
      </c>
      <c r="R900">
        <v>5.5</v>
      </c>
      <c r="S900">
        <f>O900*(R900/100)*AB899</f>
        <v>15.767182558139536</v>
      </c>
      <c r="U900" s="9">
        <v>4.58</v>
      </c>
      <c r="V900">
        <v>15</v>
      </c>
      <c r="W900">
        <f>U900*(V900/100)*AB899</f>
        <v>43.001406976744185</v>
      </c>
      <c r="X900">
        <v>15</v>
      </c>
      <c r="Y900">
        <f>U900*(X900/100)*AB899</f>
        <v>43.001406976744185</v>
      </c>
      <c r="AC900" s="21"/>
    </row>
    <row r="901" spans="1:30" ht="43.5" x14ac:dyDescent="0.35">
      <c r="A901" s="21"/>
      <c r="C901" t="s">
        <v>14</v>
      </c>
      <c r="D901" s="1"/>
      <c r="E901">
        <f>SUM(E893:E900)</f>
        <v>323.78745000000004</v>
      </c>
      <c r="G901">
        <f>SUM(G893:G900)</f>
        <v>491.64941976744194</v>
      </c>
      <c r="I901" t="s">
        <v>14</v>
      </c>
      <c r="J901" s="1"/>
      <c r="K901">
        <f>SUM(K893:K900)</f>
        <v>1509.7969250000001</v>
      </c>
      <c r="M901">
        <f>SUM(M893:M900)</f>
        <v>652.00022674418608</v>
      </c>
      <c r="O901" t="s">
        <v>14</v>
      </c>
      <c r="P901" s="1"/>
      <c r="Q901">
        <f>SUM(Q893:Q900)</f>
        <v>625.29178372093043</v>
      </c>
      <c r="S901">
        <f>SUM(S893:S900)</f>
        <v>1616.7026790697673</v>
      </c>
      <c r="U901" t="s">
        <v>14</v>
      </c>
      <c r="V901" s="1"/>
      <c r="W901">
        <f>SUM(W893:W900)</f>
        <v>43.001406976744185</v>
      </c>
      <c r="Y901">
        <f>SUM(Y893:Y900)</f>
        <v>88.202958720930241</v>
      </c>
      <c r="AA901" s="10" t="s">
        <v>22</v>
      </c>
      <c r="AB901">
        <f xml:space="preserve"> (AB897/(AB898-AB895))*100</f>
        <v>12.032731218817517</v>
      </c>
      <c r="AC901" s="21"/>
    </row>
    <row r="902" spans="1:30" x14ac:dyDescent="0.35">
      <c r="A902" s="21"/>
      <c r="AA902" t="s">
        <v>21</v>
      </c>
      <c r="AB902">
        <f xml:space="preserve"> (AB897/AB898)*100</f>
        <v>6.4402325581395328</v>
      </c>
      <c r="AC902" s="21"/>
    </row>
    <row r="903" spans="1:30" x14ac:dyDescent="0.35">
      <c r="A903" s="21"/>
      <c r="C903" t="s">
        <v>0</v>
      </c>
      <c r="D903" s="1"/>
      <c r="I903" t="s">
        <v>1</v>
      </c>
      <c r="O903" t="s">
        <v>2</v>
      </c>
      <c r="U903" t="s">
        <v>3</v>
      </c>
      <c r="AC903" s="21"/>
    </row>
    <row r="904" spans="1:30" x14ac:dyDescent="0.35">
      <c r="A904" s="21" t="s">
        <v>4</v>
      </c>
      <c r="B904" t="s">
        <v>5</v>
      </c>
      <c r="C904" t="s">
        <v>6</v>
      </c>
      <c r="D904" t="s">
        <v>7</v>
      </c>
      <c r="E904" t="s">
        <v>8</v>
      </c>
      <c r="F904" t="s">
        <v>9</v>
      </c>
      <c r="G904" t="s">
        <v>10</v>
      </c>
      <c r="I904" t="s">
        <v>6</v>
      </c>
      <c r="J904" t="s">
        <v>7</v>
      </c>
      <c r="K904" t="s">
        <v>8</v>
      </c>
      <c r="L904" t="s">
        <v>9</v>
      </c>
      <c r="M904" t="s">
        <v>10</v>
      </c>
      <c r="O904" t="s">
        <v>6</v>
      </c>
      <c r="P904" t="s">
        <v>7</v>
      </c>
      <c r="Q904" t="s">
        <v>8</v>
      </c>
      <c r="R904" t="s">
        <v>9</v>
      </c>
      <c r="S904" t="s">
        <v>10</v>
      </c>
      <c r="U904" t="s">
        <v>6</v>
      </c>
      <c r="V904" t="s">
        <v>7</v>
      </c>
      <c r="W904" t="s">
        <v>8</v>
      </c>
      <c r="X904" t="s">
        <v>9</v>
      </c>
      <c r="Y904" t="s">
        <v>10</v>
      </c>
      <c r="AC904" s="21" t="s">
        <v>4</v>
      </c>
      <c r="AD904" t="s">
        <v>5</v>
      </c>
    </row>
    <row r="905" spans="1:30" x14ac:dyDescent="0.35">
      <c r="A905" s="21" t="s">
        <v>87</v>
      </c>
      <c r="B905" t="s">
        <v>100</v>
      </c>
      <c r="C905" s="2">
        <v>65.63</v>
      </c>
      <c r="E905">
        <f>C905*(D905/100)*AB911</f>
        <v>0</v>
      </c>
      <c r="G905">
        <f>C905*(F905/100)*AB911</f>
        <v>0</v>
      </c>
      <c r="I905" s="2">
        <v>65.63</v>
      </c>
      <c r="K905">
        <f>I905*(J905/100)*AB911</f>
        <v>0</v>
      </c>
      <c r="M905">
        <f>I905*(L905/100)*AB911</f>
        <v>0</v>
      </c>
      <c r="O905" s="2">
        <v>65.63</v>
      </c>
      <c r="Q905">
        <f>O905*(P905/100)*AB911</f>
        <v>0</v>
      </c>
      <c r="S905">
        <f>O905*(R905/100)*AB911</f>
        <v>0</v>
      </c>
      <c r="U905" s="2">
        <v>65.63</v>
      </c>
      <c r="W905">
        <f>U905*(V905/100)*AB911</f>
        <v>0</v>
      </c>
      <c r="Y905">
        <f>U905*(X905/100)*AB911</f>
        <v>0</v>
      </c>
      <c r="AC905" s="21" t="s">
        <v>87</v>
      </c>
      <c r="AD905" t="s">
        <v>100</v>
      </c>
    </row>
    <row r="906" spans="1:30" x14ac:dyDescent="0.35">
      <c r="A906" s="21"/>
      <c r="C906" s="3">
        <v>56.88</v>
      </c>
      <c r="E906">
        <f>C906*(D906/100)*AB911</f>
        <v>0</v>
      </c>
      <c r="G906">
        <f>C906*(F906/100)*AB911</f>
        <v>0</v>
      </c>
      <c r="I906" s="3">
        <v>56.88</v>
      </c>
      <c r="K906">
        <f>I906*(J906/100)*AB911</f>
        <v>0</v>
      </c>
      <c r="M906">
        <f>I906*(L906/100)*AB911</f>
        <v>0</v>
      </c>
      <c r="O906" s="3">
        <v>56.88</v>
      </c>
      <c r="Q906">
        <f>O906*(P906/100)*AB911</f>
        <v>0</v>
      </c>
      <c r="S906">
        <f>O906*(R906/100)*AB911</f>
        <v>0</v>
      </c>
      <c r="U906" s="3">
        <v>56.88</v>
      </c>
      <c r="W906">
        <f>U906*(V906/100)*AB911</f>
        <v>0</v>
      </c>
      <c r="Y906">
        <f>U906*(X906/100)*AB911</f>
        <v>0</v>
      </c>
      <c r="AC906" s="21"/>
    </row>
    <row r="907" spans="1:30" x14ac:dyDescent="0.35">
      <c r="A907" s="21"/>
      <c r="C907" s="4">
        <v>48.13</v>
      </c>
      <c r="E907">
        <f>C907*(D907/100)*AB911</f>
        <v>0</v>
      </c>
      <c r="G907">
        <f>C907*(F907/100)*AB911</f>
        <v>0</v>
      </c>
      <c r="I907" s="4">
        <v>48.13</v>
      </c>
      <c r="J907">
        <v>45</v>
      </c>
      <c r="K907">
        <f>I907*(J907/100)*AB911</f>
        <v>1193.4840872093023</v>
      </c>
      <c r="M907">
        <f>I907*(L907/100)*AB911</f>
        <v>0</v>
      </c>
      <c r="O907" s="4">
        <v>48.13</v>
      </c>
      <c r="Q907">
        <f>O907*(P907/100)*AB911</f>
        <v>0</v>
      </c>
      <c r="S907">
        <f>O907*(R907/100)*AB911</f>
        <v>0</v>
      </c>
      <c r="U907" s="4">
        <v>48.13</v>
      </c>
      <c r="W907">
        <f>U907*(V907/100)*AB911</f>
        <v>0</v>
      </c>
      <c r="Y907">
        <f>U907*(X907/100)*AB911</f>
        <v>0</v>
      </c>
      <c r="AA907" t="s">
        <v>15</v>
      </c>
      <c r="AB907">
        <f xml:space="preserve"> (E913+K913+Q913+W913)</f>
        <v>2364.0060662790702</v>
      </c>
      <c r="AC907" s="21"/>
    </row>
    <row r="908" spans="1:30" x14ac:dyDescent="0.35">
      <c r="A908" s="21"/>
      <c r="C908" s="5">
        <v>39.380000000000003</v>
      </c>
      <c r="E908">
        <f>C908*(D908/100)*AB911</f>
        <v>0</v>
      </c>
      <c r="F908">
        <v>15</v>
      </c>
      <c r="G908">
        <f>C908*(F908/100)*AB911</f>
        <v>325.50317441860466</v>
      </c>
      <c r="I908" s="5">
        <v>39.380000000000003</v>
      </c>
      <c r="J908">
        <v>5.5</v>
      </c>
      <c r="K908">
        <f>I908*(J908/100)*AB911</f>
        <v>119.35116395348838</v>
      </c>
      <c r="M908">
        <f>I908*(L908/100)*AB911</f>
        <v>0</v>
      </c>
      <c r="O908" s="5">
        <v>39.380000000000003</v>
      </c>
      <c r="Q908">
        <f>O908*(P908/100)*AB911</f>
        <v>0</v>
      </c>
      <c r="R908">
        <v>5.5</v>
      </c>
      <c r="S908">
        <f>O908*(R908/100)*AB911</f>
        <v>119.35116395348838</v>
      </c>
      <c r="U908" s="5">
        <v>39.380000000000003</v>
      </c>
      <c r="W908">
        <f>U908*(V908/100)*AB911</f>
        <v>0</v>
      </c>
      <c r="Y908">
        <f>U908*(X908/100)*AB911</f>
        <v>0</v>
      </c>
      <c r="AA908" t="s">
        <v>16</v>
      </c>
      <c r="AB908">
        <f>G913+M913+S913+Y913</f>
        <v>3139.5847447674419</v>
      </c>
      <c r="AC908" s="21"/>
    </row>
    <row r="909" spans="1:30" x14ac:dyDescent="0.35">
      <c r="A909" s="21"/>
      <c r="C909" s="6">
        <v>30.63</v>
      </c>
      <c r="E909">
        <f>C909*(D909/100)*AB911</f>
        <v>0</v>
      </c>
      <c r="F909">
        <v>35</v>
      </c>
      <c r="G909">
        <f>C909*(F909/100)*AB911</f>
        <v>590.74941279069765</v>
      </c>
      <c r="I909" s="6">
        <v>30.63</v>
      </c>
      <c r="J909">
        <v>15</v>
      </c>
      <c r="K909">
        <f>I909*(J909/100)*AB911</f>
        <v>253.17831976744185</v>
      </c>
      <c r="L909">
        <v>5.5</v>
      </c>
      <c r="M909">
        <f>I909*(L909/100)*AB911</f>
        <v>92.83205058139535</v>
      </c>
      <c r="O909" s="6">
        <v>30.63</v>
      </c>
      <c r="Q909">
        <f>O909*(P909/100)*AB911</f>
        <v>0</v>
      </c>
      <c r="R909">
        <v>45</v>
      </c>
      <c r="S909">
        <f>O909*(R909/100)*AB911</f>
        <v>759.53495930232555</v>
      </c>
      <c r="U909" s="6">
        <v>30.63</v>
      </c>
      <c r="W909">
        <f>U909*(V909/100)*AB911</f>
        <v>0</v>
      </c>
      <c r="Y909">
        <f>U909*(X909/100)*AB911</f>
        <v>0</v>
      </c>
      <c r="AA909" t="s">
        <v>17</v>
      </c>
      <c r="AB909">
        <f xml:space="preserve"> AB908-AB907</f>
        <v>775.57867848837168</v>
      </c>
      <c r="AC909" s="21"/>
    </row>
    <row r="910" spans="1:30" x14ac:dyDescent="0.35">
      <c r="A910" s="21"/>
      <c r="C910" s="7">
        <v>21.88</v>
      </c>
      <c r="D910">
        <v>5.5</v>
      </c>
      <c r="E910">
        <f>C910*(D910/100)*AB911</f>
        <v>66.312937209302319</v>
      </c>
      <c r="F910">
        <v>15</v>
      </c>
      <c r="G910">
        <f>C910*(F910/100)*AB911</f>
        <v>180.85346511627904</v>
      </c>
      <c r="I910" s="7">
        <v>21.88</v>
      </c>
      <c r="J910">
        <v>5.5</v>
      </c>
      <c r="K910">
        <f>I910*(J910/100)*AB911</f>
        <v>66.312937209302319</v>
      </c>
      <c r="L910">
        <v>15</v>
      </c>
      <c r="M910">
        <f>I910*(L910/100)*AB911</f>
        <v>180.85346511627904</v>
      </c>
      <c r="O910" s="7">
        <v>21.88</v>
      </c>
      <c r="P910">
        <v>25</v>
      </c>
      <c r="Q910">
        <f>O910*(P910/100)*AB911</f>
        <v>301.42244186046509</v>
      </c>
      <c r="R910">
        <v>25</v>
      </c>
      <c r="S910">
        <f>O910*(R910/100)*AB911</f>
        <v>301.42244186046509</v>
      </c>
      <c r="U910" s="7">
        <v>21.88</v>
      </c>
      <c r="W910">
        <f>U910*(V910/100)*AB911</f>
        <v>0</v>
      </c>
      <c r="Y910">
        <f>U910*(X910/100)*AB911</f>
        <v>0</v>
      </c>
      <c r="AA910" t="s">
        <v>18</v>
      </c>
      <c r="AB910">
        <v>4739</v>
      </c>
      <c r="AC910" s="21"/>
    </row>
    <row r="911" spans="1:30" x14ac:dyDescent="0.35">
      <c r="A911" s="21"/>
      <c r="C911" s="8">
        <v>13.13</v>
      </c>
      <c r="D911">
        <v>25</v>
      </c>
      <c r="E911">
        <f>C911*(D911/100)*AB911</f>
        <v>180.88101744186048</v>
      </c>
      <c r="F911">
        <v>15</v>
      </c>
      <c r="G911">
        <f>C911*(F911/100)*AB911</f>
        <v>108.52861046511627</v>
      </c>
      <c r="I911" s="8">
        <v>13.13</v>
      </c>
      <c r="J911">
        <v>5.5</v>
      </c>
      <c r="K911">
        <f>I911*(J911/100)*AB911</f>
        <v>39.793823837209302</v>
      </c>
      <c r="L911">
        <v>25</v>
      </c>
      <c r="M911">
        <f>I911*(L911/100)*AB911</f>
        <v>180.88101744186048</v>
      </c>
      <c r="O911" s="8">
        <v>13.13</v>
      </c>
      <c r="P911">
        <v>5.5</v>
      </c>
      <c r="Q911">
        <f>O911*(P911/100)*AB911</f>
        <v>39.793823837209302</v>
      </c>
      <c r="R911">
        <v>15</v>
      </c>
      <c r="S911">
        <f>O911*(R911/100)*AB911</f>
        <v>108.52861046511627</v>
      </c>
      <c r="U911" s="8">
        <v>13.13</v>
      </c>
      <c r="W911">
        <f>U911*(V911/100)*AB911</f>
        <v>0</v>
      </c>
      <c r="Y911">
        <f>U911*(X911/100)*AB911</f>
        <v>0</v>
      </c>
      <c r="AA911" t="s">
        <v>13</v>
      </c>
      <c r="AB911">
        <f>AB910/86</f>
        <v>55.104651162790695</v>
      </c>
      <c r="AC911" s="21"/>
    </row>
    <row r="912" spans="1:30" x14ac:dyDescent="0.35">
      <c r="A912" s="21"/>
      <c r="C912" s="9">
        <v>4.58</v>
      </c>
      <c r="D912">
        <v>15</v>
      </c>
      <c r="E912">
        <f>C912*(D912/100)*AB911</f>
        <v>37.856895348837206</v>
      </c>
      <c r="G912">
        <f>C912*(F912/100)*AB911</f>
        <v>0</v>
      </c>
      <c r="I912" s="9">
        <v>4.58</v>
      </c>
      <c r="J912">
        <v>5.5</v>
      </c>
      <c r="K912">
        <f>I912*(J912/100)*AB911</f>
        <v>13.880861627906977</v>
      </c>
      <c r="L912">
        <v>55</v>
      </c>
      <c r="M912">
        <f>I912*(L912/100)*AB911</f>
        <v>138.80861627906978</v>
      </c>
      <c r="O912" s="9">
        <v>4.58</v>
      </c>
      <c r="P912">
        <v>15</v>
      </c>
      <c r="Q912">
        <f>O912*(P912/100)*AB911</f>
        <v>37.856895348837206</v>
      </c>
      <c r="R912">
        <v>5.5</v>
      </c>
      <c r="S912">
        <f>O912*(R912/100)*AB911</f>
        <v>13.880861627906977</v>
      </c>
      <c r="U912" s="9">
        <v>4.58</v>
      </c>
      <c r="V912">
        <v>5.5</v>
      </c>
      <c r="W912">
        <f>U912*(V912/100)*AB911</f>
        <v>13.880861627906977</v>
      </c>
      <c r="X912">
        <v>15</v>
      </c>
      <c r="Y912">
        <f>U912*(X912/100)*AB911</f>
        <v>37.856895348837206</v>
      </c>
      <c r="AC912" s="21"/>
    </row>
    <row r="913" spans="1:30" ht="43.5" x14ac:dyDescent="0.35">
      <c r="A913" s="21"/>
      <c r="C913" t="s">
        <v>14</v>
      </c>
      <c r="D913" s="1"/>
      <c r="E913">
        <f>SUM(E905:E912)</f>
        <v>285.05085000000003</v>
      </c>
      <c r="G913">
        <f>SUM(G905:G912)</f>
        <v>1205.6346627906978</v>
      </c>
      <c r="I913" t="s">
        <v>14</v>
      </c>
      <c r="J913" s="1"/>
      <c r="K913">
        <f>SUM(K905:K912)</f>
        <v>1686.0011936046515</v>
      </c>
      <c r="M913">
        <f>SUM(M905:M912)</f>
        <v>593.37514941860468</v>
      </c>
      <c r="O913" t="s">
        <v>14</v>
      </c>
      <c r="P913" s="1"/>
      <c r="Q913">
        <f>SUM(Q905:Q912)</f>
        <v>379.07316104651159</v>
      </c>
      <c r="S913">
        <f>SUM(S905:S912)</f>
        <v>1302.7180372093023</v>
      </c>
      <c r="U913" t="s">
        <v>14</v>
      </c>
      <c r="V913" s="1"/>
      <c r="W913">
        <f>SUM(W905:W912)</f>
        <v>13.880861627906977</v>
      </c>
      <c r="Y913">
        <f>SUM(Y905:Y912)</f>
        <v>37.856895348837206</v>
      </c>
      <c r="AA913" s="10" t="s">
        <v>22</v>
      </c>
      <c r="AB913">
        <f xml:space="preserve"> (AB909/(AB910-AB907))*100</f>
        <v>32.65602776817471</v>
      </c>
      <c r="AC913" s="21"/>
    </row>
    <row r="914" spans="1:30" x14ac:dyDescent="0.35">
      <c r="A914" s="21"/>
      <c r="AA914" t="s">
        <v>21</v>
      </c>
      <c r="AB914">
        <f xml:space="preserve"> (AB909/AB910)*100</f>
        <v>16.365872093023249</v>
      </c>
      <c r="AC914" s="21"/>
    </row>
    <row r="915" spans="1:30" x14ac:dyDescent="0.35">
      <c r="A915" s="21"/>
      <c r="C915" t="s">
        <v>0</v>
      </c>
      <c r="D915" s="1"/>
      <c r="I915" t="s">
        <v>1</v>
      </c>
      <c r="O915" t="s">
        <v>2</v>
      </c>
      <c r="U915" t="s">
        <v>3</v>
      </c>
      <c r="AC915" s="21"/>
    </row>
    <row r="916" spans="1:30" x14ac:dyDescent="0.35">
      <c r="A916" s="21" t="s">
        <v>4</v>
      </c>
      <c r="B916" t="s">
        <v>5</v>
      </c>
      <c r="C916" t="s">
        <v>6</v>
      </c>
      <c r="D916" t="s">
        <v>7</v>
      </c>
      <c r="E916" t="s">
        <v>8</v>
      </c>
      <c r="F916" t="s">
        <v>9</v>
      </c>
      <c r="G916" t="s">
        <v>10</v>
      </c>
      <c r="I916" t="s">
        <v>6</v>
      </c>
      <c r="J916" t="s">
        <v>7</v>
      </c>
      <c r="K916" t="s">
        <v>8</v>
      </c>
      <c r="L916" t="s">
        <v>9</v>
      </c>
      <c r="M916" t="s">
        <v>10</v>
      </c>
      <c r="O916" t="s">
        <v>6</v>
      </c>
      <c r="P916" t="s">
        <v>7</v>
      </c>
      <c r="Q916" t="s">
        <v>8</v>
      </c>
      <c r="R916" t="s">
        <v>9</v>
      </c>
      <c r="S916" t="s">
        <v>10</v>
      </c>
      <c r="U916" t="s">
        <v>6</v>
      </c>
      <c r="V916" t="s">
        <v>7</v>
      </c>
      <c r="W916" t="s">
        <v>8</v>
      </c>
      <c r="X916" t="s">
        <v>9</v>
      </c>
      <c r="Y916" t="s">
        <v>10</v>
      </c>
      <c r="AC916" s="21" t="s">
        <v>4</v>
      </c>
      <c r="AD916" t="s">
        <v>5</v>
      </c>
    </row>
    <row r="917" spans="1:30" x14ac:dyDescent="0.35">
      <c r="A917" s="21" t="s">
        <v>87</v>
      </c>
      <c r="B917" t="s">
        <v>101</v>
      </c>
      <c r="C917" s="2">
        <v>65.63</v>
      </c>
      <c r="E917">
        <f>C917*(D917/100)*AB923</f>
        <v>0</v>
      </c>
      <c r="G917">
        <f>C917*(F917/100)*AB923</f>
        <v>0</v>
      </c>
      <c r="I917" s="2">
        <v>65.63</v>
      </c>
      <c r="K917">
        <f>I917*(J917/100)*AB923</f>
        <v>0</v>
      </c>
      <c r="M917">
        <f>I917*(L917/100)*AB923</f>
        <v>0</v>
      </c>
      <c r="O917" s="2">
        <v>65.63</v>
      </c>
      <c r="Q917">
        <f>O917*(P917/100)*AB923</f>
        <v>0</v>
      </c>
      <c r="S917">
        <f>O917*(R917/100)*AB923</f>
        <v>0</v>
      </c>
      <c r="U917" s="2">
        <v>65.63</v>
      </c>
      <c r="W917">
        <f>U917*(V917/100)*AB923</f>
        <v>0</v>
      </c>
      <c r="Y917">
        <f>U917*(X917/100)*AB923</f>
        <v>0</v>
      </c>
      <c r="AC917" s="21" t="s">
        <v>87</v>
      </c>
      <c r="AD917" t="s">
        <v>101</v>
      </c>
    </row>
    <row r="918" spans="1:30" x14ac:dyDescent="0.35">
      <c r="A918" s="21"/>
      <c r="C918" s="3">
        <v>56.88</v>
      </c>
      <c r="E918">
        <f>C918*(D918/100)*AB923</f>
        <v>0</v>
      </c>
      <c r="G918">
        <f>C918*(F918/100)*AB923</f>
        <v>0</v>
      </c>
      <c r="I918" s="3">
        <v>56.88</v>
      </c>
      <c r="K918">
        <f>I918*(J918/100)*AB923</f>
        <v>0</v>
      </c>
      <c r="M918">
        <f>I918*(L918/100)*AB923</f>
        <v>0</v>
      </c>
      <c r="O918" s="3">
        <v>56.88</v>
      </c>
      <c r="Q918">
        <f>O918*(P918/100)*AB923</f>
        <v>0</v>
      </c>
      <c r="S918">
        <f>O918*(R918/100)*AB923</f>
        <v>0</v>
      </c>
      <c r="U918" s="3">
        <v>56.88</v>
      </c>
      <c r="W918">
        <f>U918*(V918/100)*AB923</f>
        <v>0</v>
      </c>
      <c r="Y918">
        <f>U918*(X918/100)*AB923</f>
        <v>0</v>
      </c>
      <c r="AC918" s="21"/>
    </row>
    <row r="919" spans="1:30" x14ac:dyDescent="0.35">
      <c r="A919" s="21"/>
      <c r="C919" s="4">
        <v>48.13</v>
      </c>
      <c r="E919">
        <f>C919*(D919/100)*AB923</f>
        <v>0</v>
      </c>
      <c r="G919">
        <f>C919*(F919/100)*AB923</f>
        <v>0</v>
      </c>
      <c r="I919" s="4">
        <v>48.13</v>
      </c>
      <c r="K919">
        <f>I919*(J919/100)*AB923</f>
        <v>0</v>
      </c>
      <c r="M919">
        <f>I919*(L919/100)*AB923</f>
        <v>0</v>
      </c>
      <c r="O919" s="4">
        <v>48.13</v>
      </c>
      <c r="Q919">
        <f>O919*(P919/100)*AB923</f>
        <v>0</v>
      </c>
      <c r="S919">
        <f>O919*(R919/100)*AB923</f>
        <v>0</v>
      </c>
      <c r="U919" s="4">
        <v>48.13</v>
      </c>
      <c r="W919">
        <f>U919*(V919/100)*AB923</f>
        <v>0</v>
      </c>
      <c r="Y919">
        <f>U919*(X919/100)*AB923</f>
        <v>0</v>
      </c>
      <c r="AA919" t="s">
        <v>15</v>
      </c>
      <c r="AB919">
        <f xml:space="preserve"> (E925+K925+Q925+W925)</f>
        <v>502.71701860465117</v>
      </c>
      <c r="AC919" s="21"/>
    </row>
    <row r="920" spans="1:30" x14ac:dyDescent="0.35">
      <c r="A920" s="21"/>
      <c r="C920" s="5">
        <v>39.380000000000003</v>
      </c>
      <c r="E920">
        <f>C920*(D920/100)*AB923</f>
        <v>0</v>
      </c>
      <c r="G920">
        <f>C920*(F920/100)*AB923</f>
        <v>0</v>
      </c>
      <c r="I920" s="5">
        <v>39.380000000000003</v>
      </c>
      <c r="K920">
        <f>I920*(J920/100)*AB923</f>
        <v>0</v>
      </c>
      <c r="M920">
        <f>I920*(L920/100)*AB923</f>
        <v>0</v>
      </c>
      <c r="O920" s="5">
        <v>39.380000000000003</v>
      </c>
      <c r="Q920">
        <f>O920*(P920/100)*AB923</f>
        <v>0</v>
      </c>
      <c r="S920">
        <f>O920*(R920/100)*AB923</f>
        <v>0</v>
      </c>
      <c r="U920" s="5">
        <v>39.380000000000003</v>
      </c>
      <c r="W920">
        <f>U920*(V920/100)*AB923</f>
        <v>0</v>
      </c>
      <c r="Y920">
        <f>U920*(X920/100)*AB923</f>
        <v>0</v>
      </c>
      <c r="AA920" t="s">
        <v>16</v>
      </c>
      <c r="AB920">
        <f>G925+M925+S925+Y925</f>
        <v>366.03185232558138</v>
      </c>
      <c r="AC920" s="21"/>
    </row>
    <row r="921" spans="1:30" x14ac:dyDescent="0.35">
      <c r="A921" s="21"/>
      <c r="C921" s="6">
        <v>30.63</v>
      </c>
      <c r="E921">
        <f>C921*(D921/100)*AB923</f>
        <v>0</v>
      </c>
      <c r="G921">
        <f>C921*(F921/100)*AB923</f>
        <v>0</v>
      </c>
      <c r="I921" s="6">
        <v>30.63</v>
      </c>
      <c r="K921">
        <f>I921*(J921/100)*AB923</f>
        <v>0</v>
      </c>
      <c r="M921">
        <f>I921*(L921/100)*AB923</f>
        <v>0</v>
      </c>
      <c r="O921" s="6">
        <v>30.63</v>
      </c>
      <c r="Q921">
        <f>O921*(P921/100)*AB923</f>
        <v>0</v>
      </c>
      <c r="S921">
        <f>O921*(R921/100)*AB923</f>
        <v>0</v>
      </c>
      <c r="U921" s="6">
        <v>30.63</v>
      </c>
      <c r="W921">
        <f>U921*(V921/100)*AB923</f>
        <v>0</v>
      </c>
      <c r="Y921">
        <f>U921*(X921/100)*AB923</f>
        <v>0</v>
      </c>
      <c r="AA921" t="s">
        <v>17</v>
      </c>
      <c r="AB921">
        <f xml:space="preserve"> AB920-AB919</f>
        <v>-136.68516627906979</v>
      </c>
      <c r="AC921" s="21"/>
    </row>
    <row r="922" spans="1:30" x14ac:dyDescent="0.35">
      <c r="A922" s="21"/>
      <c r="C922" s="7">
        <v>21.88</v>
      </c>
      <c r="E922">
        <f>C922*(D922/100)*AB923</f>
        <v>0</v>
      </c>
      <c r="G922">
        <f>C922*(F922/100)*AB923</f>
        <v>0</v>
      </c>
      <c r="I922" s="7">
        <v>21.88</v>
      </c>
      <c r="J922">
        <v>5.5</v>
      </c>
      <c r="K922">
        <f>I922*(J922/100)*AB923</f>
        <v>20.52776511627907</v>
      </c>
      <c r="M922">
        <f>I922*(L922/100)*AB923</f>
        <v>0</v>
      </c>
      <c r="O922" s="7">
        <v>21.88</v>
      </c>
      <c r="Q922">
        <f>O922*(P922/100)*AB923</f>
        <v>0</v>
      </c>
      <c r="S922">
        <f>O922*(R922/100)*AB923</f>
        <v>0</v>
      </c>
      <c r="U922" s="7">
        <v>21.88</v>
      </c>
      <c r="W922">
        <f>U922*(V922/100)*AB923</f>
        <v>0</v>
      </c>
      <c r="Y922">
        <f>U922*(X922/100)*AB923</f>
        <v>0</v>
      </c>
      <c r="AA922" t="s">
        <v>18</v>
      </c>
      <c r="AB922">
        <v>1467</v>
      </c>
      <c r="AC922" s="21"/>
    </row>
    <row r="923" spans="1:30" x14ac:dyDescent="0.35">
      <c r="A923" s="21"/>
      <c r="C923" s="8">
        <v>13.13</v>
      </c>
      <c r="D923">
        <v>45</v>
      </c>
      <c r="E923">
        <f>C923*(D923/100)*AB923</f>
        <v>100.78801744186048</v>
      </c>
      <c r="F923">
        <v>45</v>
      </c>
      <c r="G923">
        <f>C923*(F923/100)*AB923</f>
        <v>100.78801744186048</v>
      </c>
      <c r="I923" s="8">
        <v>13.13</v>
      </c>
      <c r="J923">
        <v>85</v>
      </c>
      <c r="K923">
        <f>I923*(J923/100)*AB923</f>
        <v>190.3773662790698</v>
      </c>
      <c r="M923">
        <f>I923*(L923/100)*AB923</f>
        <v>0</v>
      </c>
      <c r="O923" s="8">
        <v>13.13</v>
      </c>
      <c r="P923">
        <v>45</v>
      </c>
      <c r="Q923">
        <f>O923*(P923/100)*AB923</f>
        <v>100.78801744186048</v>
      </c>
      <c r="R923">
        <v>45</v>
      </c>
      <c r="S923">
        <f>O923*(R923/100)*AB923</f>
        <v>100.78801744186048</v>
      </c>
      <c r="U923" s="8">
        <v>13.13</v>
      </c>
      <c r="W923">
        <f>U923*(V923/100)*AB923</f>
        <v>0</v>
      </c>
      <c r="Y923">
        <f>U923*(X923/100)*AB923</f>
        <v>0</v>
      </c>
      <c r="AA923" t="s">
        <v>13</v>
      </c>
      <c r="AB923">
        <f>AB922/86</f>
        <v>17.058139534883722</v>
      </c>
      <c r="AC923" s="21"/>
    </row>
    <row r="924" spans="1:30" x14ac:dyDescent="0.35">
      <c r="A924" s="21"/>
      <c r="C924" s="9">
        <v>4.58</v>
      </c>
      <c r="D924">
        <v>55</v>
      </c>
      <c r="E924">
        <f>C924*(D924/100)*AB923</f>
        <v>42.969453488372096</v>
      </c>
      <c r="F924">
        <v>55</v>
      </c>
      <c r="G924">
        <f>C924*(F924/100)*AB923</f>
        <v>42.969453488372096</v>
      </c>
      <c r="I924" s="9">
        <v>4.58</v>
      </c>
      <c r="J924">
        <v>5.5</v>
      </c>
      <c r="K924">
        <f>I924*(J924/100)*AB923</f>
        <v>4.2969453488372098</v>
      </c>
      <c r="L924">
        <v>95</v>
      </c>
      <c r="M924">
        <f>I924*(L924/100)*AB923</f>
        <v>74.21996511627907</v>
      </c>
      <c r="O924" s="9">
        <v>4.58</v>
      </c>
      <c r="P924">
        <v>55</v>
      </c>
      <c r="Q924">
        <f>O924*(P924/100)*AB923</f>
        <v>42.969453488372096</v>
      </c>
      <c r="R924">
        <v>55</v>
      </c>
      <c r="S924">
        <f>O924*(R924/100)*AB923</f>
        <v>42.969453488372096</v>
      </c>
      <c r="U924" s="9">
        <v>4.58</v>
      </c>
      <c r="W924">
        <f>U924*(V924/100)*AB923</f>
        <v>0</v>
      </c>
      <c r="X924">
        <v>5.5</v>
      </c>
      <c r="Y924">
        <f>U924*(X924/100)*AB923</f>
        <v>4.2969453488372098</v>
      </c>
      <c r="AC924" s="21"/>
    </row>
    <row r="925" spans="1:30" ht="43.5" x14ac:dyDescent="0.35">
      <c r="A925" s="21"/>
      <c r="C925" t="s">
        <v>14</v>
      </c>
      <c r="D925" s="1"/>
      <c r="E925">
        <f>SUM(E917:E924)</f>
        <v>143.75747093023256</v>
      </c>
      <c r="G925">
        <f>SUM(G917:G924)</f>
        <v>143.75747093023256</v>
      </c>
      <c r="I925" t="s">
        <v>14</v>
      </c>
      <c r="J925" s="1"/>
      <c r="K925">
        <f>SUM(K917:K924)</f>
        <v>215.20207674418606</v>
      </c>
      <c r="M925">
        <f>SUM(M917:M924)</f>
        <v>74.21996511627907</v>
      </c>
      <c r="O925" t="s">
        <v>14</v>
      </c>
      <c r="P925" s="1"/>
      <c r="Q925">
        <f>SUM(Q917:Q924)</f>
        <v>143.75747093023256</v>
      </c>
      <c r="S925">
        <f>SUM(S917:S924)</f>
        <v>143.75747093023256</v>
      </c>
      <c r="U925" t="s">
        <v>14</v>
      </c>
      <c r="V925" s="1"/>
      <c r="W925">
        <f>SUM(W917:W924)</f>
        <v>0</v>
      </c>
      <c r="Y925">
        <f>SUM(Y917:Y924)</f>
        <v>4.2969453488372098</v>
      </c>
      <c r="AA925" s="10" t="s">
        <v>22</v>
      </c>
      <c r="AB925">
        <f xml:space="preserve"> (AB921/(AB922-AB919))*100</f>
        <v>-14.174798157412456</v>
      </c>
      <c r="AC925" s="21"/>
    </row>
    <row r="926" spans="1:30" x14ac:dyDescent="0.35">
      <c r="A926" s="21"/>
      <c r="AA926" t="s">
        <v>21</v>
      </c>
      <c r="AB926">
        <f xml:space="preserve"> (AB921/AB922)*100</f>
        <v>-9.3173255813953499</v>
      </c>
      <c r="AC926" s="21"/>
    </row>
    <row r="927" spans="1:30" x14ac:dyDescent="0.35">
      <c r="A927" s="21"/>
      <c r="C927" t="s">
        <v>0</v>
      </c>
      <c r="D927" s="1"/>
      <c r="I927" t="s">
        <v>1</v>
      </c>
      <c r="O927" t="s">
        <v>2</v>
      </c>
      <c r="U927" t="s">
        <v>3</v>
      </c>
      <c r="AC927" s="21"/>
    </row>
    <row r="928" spans="1:30" x14ac:dyDescent="0.35">
      <c r="A928" s="21" t="s">
        <v>4</v>
      </c>
      <c r="B928" t="s">
        <v>5</v>
      </c>
      <c r="C928" t="s">
        <v>6</v>
      </c>
      <c r="D928" t="s">
        <v>7</v>
      </c>
      <c r="E928" t="s">
        <v>8</v>
      </c>
      <c r="F928" t="s">
        <v>9</v>
      </c>
      <c r="G928" t="s">
        <v>10</v>
      </c>
      <c r="I928" t="s">
        <v>6</v>
      </c>
      <c r="J928" t="s">
        <v>7</v>
      </c>
      <c r="K928" t="s">
        <v>8</v>
      </c>
      <c r="L928" t="s">
        <v>9</v>
      </c>
      <c r="M928" t="s">
        <v>10</v>
      </c>
      <c r="O928" t="s">
        <v>6</v>
      </c>
      <c r="P928" t="s">
        <v>7</v>
      </c>
      <c r="Q928" t="s">
        <v>8</v>
      </c>
      <c r="R928" t="s">
        <v>9</v>
      </c>
      <c r="S928" t="s">
        <v>10</v>
      </c>
      <c r="U928" t="s">
        <v>6</v>
      </c>
      <c r="V928" t="s">
        <v>7</v>
      </c>
      <c r="W928" t="s">
        <v>8</v>
      </c>
      <c r="X928" t="s">
        <v>9</v>
      </c>
      <c r="Y928" t="s">
        <v>10</v>
      </c>
      <c r="AC928" s="21" t="s">
        <v>4</v>
      </c>
      <c r="AD928" t="s">
        <v>5</v>
      </c>
    </row>
    <row r="929" spans="1:33" x14ac:dyDescent="0.35">
      <c r="A929" s="21" t="s">
        <v>87</v>
      </c>
      <c r="B929" t="s">
        <v>102</v>
      </c>
      <c r="C929" s="2">
        <v>65.63</v>
      </c>
      <c r="E929">
        <f>C929*(D929/100)*AB935</f>
        <v>0</v>
      </c>
      <c r="G929">
        <f>C929*(F929/100)*AB935</f>
        <v>0</v>
      </c>
      <c r="I929" s="2">
        <v>65.63</v>
      </c>
      <c r="K929">
        <f>I929*(J929/100)*AB935</f>
        <v>0</v>
      </c>
      <c r="M929">
        <f>I929*(L929/100)*AB935</f>
        <v>0</v>
      </c>
      <c r="O929" s="2">
        <v>65.63</v>
      </c>
      <c r="Q929">
        <f>O929*(P929/100)*AB935</f>
        <v>0</v>
      </c>
      <c r="S929">
        <f>O929*(R929/100)*AB935</f>
        <v>0</v>
      </c>
      <c r="U929" s="2">
        <v>65.63</v>
      </c>
      <c r="W929">
        <f>U929*(V929/100)*AB935</f>
        <v>0</v>
      </c>
      <c r="Y929">
        <f>U929*(X929/100)*AB935</f>
        <v>0</v>
      </c>
      <c r="AC929" s="21" t="s">
        <v>87</v>
      </c>
      <c r="AD929" t="s">
        <v>102</v>
      </c>
      <c r="AF929" t="s">
        <v>105</v>
      </c>
    </row>
    <row r="930" spans="1:33" x14ac:dyDescent="0.35">
      <c r="A930" s="21"/>
      <c r="C930" s="3">
        <v>56.88</v>
      </c>
      <c r="E930">
        <f>C930*(D930/100)*AB935</f>
        <v>0</v>
      </c>
      <c r="G930">
        <f>C930*(F930/100)*AB935</f>
        <v>0</v>
      </c>
      <c r="I930" s="3">
        <v>56.88</v>
      </c>
      <c r="K930">
        <f>I930*(J930/100)*AB935</f>
        <v>0</v>
      </c>
      <c r="M930">
        <f>I930*(L930/100)*AB935</f>
        <v>0</v>
      </c>
      <c r="O930" s="3">
        <v>56.88</v>
      </c>
      <c r="Q930">
        <f>O930*(P930/100)*AB935</f>
        <v>0</v>
      </c>
      <c r="S930">
        <f>O930*(R930/100)*AB935</f>
        <v>0</v>
      </c>
      <c r="U930" s="3">
        <v>56.88</v>
      </c>
      <c r="W930">
        <f>U930*(V930/100)*AB935</f>
        <v>0</v>
      </c>
      <c r="Y930">
        <f>U930*(X930/100)*AB935</f>
        <v>0</v>
      </c>
      <c r="AC930" s="21"/>
      <c r="AF930" t="s">
        <v>106</v>
      </c>
      <c r="AG930">
        <f>AB750+AB763+AB775+AB787+AB799+AB811+AB823+AB835+AB847+AB859+AB871+AB883+AB895+AB907+AB919+AB931</f>
        <v>31677.817483139537</v>
      </c>
    </row>
    <row r="931" spans="1:33" x14ac:dyDescent="0.35">
      <c r="A931" s="21"/>
      <c r="C931" s="4">
        <v>48.13</v>
      </c>
      <c r="E931">
        <f>C931*(D931/100)*AB935</f>
        <v>0</v>
      </c>
      <c r="G931">
        <f>C931*(F931/100)*AB935</f>
        <v>0</v>
      </c>
      <c r="I931" s="4">
        <v>48.13</v>
      </c>
      <c r="J931">
        <v>25</v>
      </c>
      <c r="K931">
        <f>I931*(J931/100)*AB935</f>
        <v>378.88383720930233</v>
      </c>
      <c r="M931">
        <f>I931*(L931/100)*AB935</f>
        <v>0</v>
      </c>
      <c r="O931" s="4">
        <v>48.13</v>
      </c>
      <c r="Q931">
        <f>O931*(P931/100)*AB935</f>
        <v>0</v>
      </c>
      <c r="S931">
        <f>O931*(R931/100)*AB935</f>
        <v>0</v>
      </c>
      <c r="U931" s="4">
        <v>48.13</v>
      </c>
      <c r="W931">
        <f>U931*(V931/100)*AB935</f>
        <v>0</v>
      </c>
      <c r="Y931">
        <f>U931*(X931/100)*AB935</f>
        <v>0</v>
      </c>
      <c r="AA931" t="s">
        <v>15</v>
      </c>
      <c r="AB931">
        <f xml:space="preserve"> (E937+K937+Q937+W937)</f>
        <v>1285.1097395348838</v>
      </c>
      <c r="AC931" s="21"/>
      <c r="AF931" t="s">
        <v>107</v>
      </c>
      <c r="AG931">
        <f>AB751+AB764+AB776+AB788+AB800+AB812+AB824+AB836+AB848+AB860+AB872+AB884+AB896+AB908+AB920+AB932</f>
        <v>41207.543337209303</v>
      </c>
    </row>
    <row r="932" spans="1:33" x14ac:dyDescent="0.35">
      <c r="A932" s="21"/>
      <c r="C932" s="5">
        <v>39.380000000000003</v>
      </c>
      <c r="E932">
        <f>C932*(D932/100)*AB935</f>
        <v>0</v>
      </c>
      <c r="F932">
        <v>5.5</v>
      </c>
      <c r="G932">
        <f>C932*(F932/100)*AB935</f>
        <v>68.200665116279069</v>
      </c>
      <c r="I932" s="5">
        <v>39.380000000000003</v>
      </c>
      <c r="K932">
        <f>I932*(J932/100)*AB935</f>
        <v>0</v>
      </c>
      <c r="M932">
        <f>I932*(L932/100)*AB935</f>
        <v>0</v>
      </c>
      <c r="O932" s="5">
        <v>39.380000000000003</v>
      </c>
      <c r="Q932">
        <f>O932*(P932/100)*AB935</f>
        <v>0</v>
      </c>
      <c r="R932">
        <v>5.5</v>
      </c>
      <c r="S932">
        <f>O932*(R932/100)*AB935</f>
        <v>68.200665116279069</v>
      </c>
      <c r="U932" s="5">
        <v>39.380000000000003</v>
      </c>
      <c r="W932">
        <f>U932*(V932/100)*AB935</f>
        <v>0</v>
      </c>
      <c r="Y932">
        <f>U932*(X932/100)*AB935</f>
        <v>0</v>
      </c>
      <c r="AA932" t="s">
        <v>16</v>
      </c>
      <c r="AB932">
        <f>G937+M937+S937+Y937</f>
        <v>1528.0472534883718</v>
      </c>
      <c r="AC932" s="21"/>
      <c r="AF932" t="s">
        <v>17</v>
      </c>
      <c r="AG932">
        <f xml:space="preserve"> AG931-AG930</f>
        <v>9529.7258540697658</v>
      </c>
    </row>
    <row r="933" spans="1:33" x14ac:dyDescent="0.35">
      <c r="A933" s="21"/>
      <c r="C933" s="6">
        <v>30.63</v>
      </c>
      <c r="E933">
        <f>C933*(D933/100)*AB935</f>
        <v>0</v>
      </c>
      <c r="F933">
        <v>15</v>
      </c>
      <c r="G933">
        <f>C933*(F933/100)*AB935</f>
        <v>144.67332558139535</v>
      </c>
      <c r="I933" s="6">
        <v>30.63</v>
      </c>
      <c r="J933">
        <v>15</v>
      </c>
      <c r="K933">
        <f>I933*(J933/100)*AB935</f>
        <v>144.67332558139535</v>
      </c>
      <c r="M933">
        <f>I933*(L933/100)*AB935</f>
        <v>0</v>
      </c>
      <c r="O933" s="6">
        <v>30.63</v>
      </c>
      <c r="Q933">
        <f>O933*(P933/100)*AB935</f>
        <v>0</v>
      </c>
      <c r="R933">
        <v>65</v>
      </c>
      <c r="S933">
        <f>O933*(R933/100)*AB935</f>
        <v>626.91774418604655</v>
      </c>
      <c r="U933" s="6">
        <v>30.63</v>
      </c>
      <c r="W933">
        <f>U933*(V933/100)*AB935</f>
        <v>0</v>
      </c>
      <c r="Y933">
        <f>U933*(X933/100)*AB935</f>
        <v>0</v>
      </c>
      <c r="AA933" t="s">
        <v>17</v>
      </c>
      <c r="AB933">
        <f xml:space="preserve"> AB932-AB931</f>
        <v>242.93751395348795</v>
      </c>
      <c r="AC933" s="21"/>
      <c r="AF933" t="s">
        <v>108</v>
      </c>
      <c r="AG933">
        <f>AB753+AB766+AB778+AB790+AB802+AB814+AB826+AB838+AB850+AB862+AB874+AB886+AB898+AB910+AB922+AB934</f>
        <v>78732</v>
      </c>
    </row>
    <row r="934" spans="1:33" x14ac:dyDescent="0.35">
      <c r="A934" s="21"/>
      <c r="C934" s="7">
        <v>21.88</v>
      </c>
      <c r="D934">
        <v>5.5</v>
      </c>
      <c r="E934">
        <f>C934*(D934/100)*AB935</f>
        <v>37.893106976744185</v>
      </c>
      <c r="F934">
        <v>15</v>
      </c>
      <c r="G934">
        <f>C934*(F934/100)*AB935</f>
        <v>103.34483720930231</v>
      </c>
      <c r="I934" s="7">
        <v>21.88</v>
      </c>
      <c r="J934">
        <v>15</v>
      </c>
      <c r="K934">
        <f>I934*(J934/100)*AB935</f>
        <v>103.34483720930231</v>
      </c>
      <c r="L934">
        <v>5.5</v>
      </c>
      <c r="M934">
        <f>I934*(L934/100)*AB935</f>
        <v>37.893106976744185</v>
      </c>
      <c r="O934" s="7">
        <v>21.88</v>
      </c>
      <c r="P934">
        <v>5.5</v>
      </c>
      <c r="Q934">
        <f>O934*(P934/100)*AB935</f>
        <v>37.893106976744185</v>
      </c>
      <c r="R934">
        <v>25</v>
      </c>
      <c r="S934">
        <f>O934*(R934/100)*AB935</f>
        <v>172.24139534883719</v>
      </c>
      <c r="U934" s="7">
        <v>21.88</v>
      </c>
      <c r="W934">
        <f>U934*(V934/100)*AB935</f>
        <v>0</v>
      </c>
      <c r="X934">
        <v>5.5</v>
      </c>
      <c r="Y934">
        <f>U934*(X934/100)*AB935</f>
        <v>37.893106976744185</v>
      </c>
      <c r="AA934" t="s">
        <v>18</v>
      </c>
      <c r="AB934">
        <v>2708</v>
      </c>
      <c r="AC934" s="21"/>
    </row>
    <row r="935" spans="1:33" x14ac:dyDescent="0.35">
      <c r="A935" s="21"/>
      <c r="C935" s="8">
        <v>13.13</v>
      </c>
      <c r="D935">
        <v>35</v>
      </c>
      <c r="E935">
        <f>C935*(D935/100)*AB935</f>
        <v>144.70481395348838</v>
      </c>
      <c r="F935">
        <v>5.5</v>
      </c>
      <c r="G935">
        <f>C935*(F935/100)*AB935</f>
        <v>22.739327906976747</v>
      </c>
      <c r="I935" s="8">
        <v>13.13</v>
      </c>
      <c r="J935">
        <v>25</v>
      </c>
      <c r="K935">
        <f>I935*(J935/100)*AB935</f>
        <v>103.36058139534885</v>
      </c>
      <c r="L935">
        <v>15</v>
      </c>
      <c r="M935">
        <f>I935*(L935/100)*AB935</f>
        <v>62.0163488372093</v>
      </c>
      <c r="O935" s="8">
        <v>13.13</v>
      </c>
      <c r="P935">
        <v>65</v>
      </c>
      <c r="Q935">
        <f>O935*(P935/100)*AB935</f>
        <v>268.737511627907</v>
      </c>
      <c r="R935">
        <v>5.5</v>
      </c>
      <c r="S935">
        <f>O935*(R935/100)*AB935</f>
        <v>22.739327906976747</v>
      </c>
      <c r="U935" s="8">
        <v>13.13</v>
      </c>
      <c r="W935">
        <f>U935*(V935/100)*AB935</f>
        <v>0</v>
      </c>
      <c r="X935">
        <v>5.5</v>
      </c>
      <c r="Y935">
        <f>U935*(X935/100)*AB935</f>
        <v>22.739327906976747</v>
      </c>
      <c r="AA935" t="s">
        <v>13</v>
      </c>
      <c r="AB935">
        <f>AB934/86</f>
        <v>31.488372093023255</v>
      </c>
      <c r="AC935" s="21"/>
    </row>
    <row r="936" spans="1:33" ht="72.5" x14ac:dyDescent="0.35">
      <c r="A936" s="21"/>
      <c r="C936" s="9">
        <v>4.58</v>
      </c>
      <c r="D936">
        <v>15</v>
      </c>
      <c r="E936">
        <f>C936*(D936/100)*AB935</f>
        <v>21.632511627906975</v>
      </c>
      <c r="F936">
        <v>5.5</v>
      </c>
      <c r="G936">
        <f>C936*(F936/100)*AB935</f>
        <v>7.9319209302325584</v>
      </c>
      <c r="I936" s="9">
        <v>4.58</v>
      </c>
      <c r="K936">
        <f>I936*(J936/100)*AB935</f>
        <v>0</v>
      </c>
      <c r="L936">
        <v>85</v>
      </c>
      <c r="M936">
        <f>I936*(L936/100)*AB935</f>
        <v>122.58423255813952</v>
      </c>
      <c r="O936" s="9">
        <v>4.58</v>
      </c>
      <c r="P936">
        <v>25</v>
      </c>
      <c r="Q936">
        <f>O936*(P936/100)*AB935</f>
        <v>36.054186046511624</v>
      </c>
      <c r="S936">
        <f>O936*(R936/100)*AB935</f>
        <v>0</v>
      </c>
      <c r="U936" s="9">
        <v>4.58</v>
      </c>
      <c r="V936">
        <v>5.5</v>
      </c>
      <c r="W936">
        <f>U936*(V936/100)*AB935</f>
        <v>7.9319209302325584</v>
      </c>
      <c r="X936">
        <v>5.5</v>
      </c>
      <c r="Y936">
        <f>U936*(X936/100)*AB935</f>
        <v>7.9319209302325584</v>
      </c>
      <c r="AC936" s="21"/>
      <c r="AF936" s="10" t="s">
        <v>22</v>
      </c>
      <c r="AG936">
        <f xml:space="preserve"> (AG932/(AG933-AG930))*100</f>
        <v>20.25266478841721</v>
      </c>
    </row>
    <row r="937" spans="1:33" ht="43.5" x14ac:dyDescent="0.35">
      <c r="A937" s="21"/>
      <c r="C937" t="s">
        <v>14</v>
      </c>
      <c r="D937" s="1"/>
      <c r="E937">
        <f>SUM(E929:E936)</f>
        <v>204.23043255813954</v>
      </c>
      <c r="G937">
        <f>SUM(G929:G936)</f>
        <v>346.89007674418599</v>
      </c>
      <c r="I937" t="s">
        <v>14</v>
      </c>
      <c r="J937" s="1"/>
      <c r="K937">
        <f>SUM(K929:K936)</f>
        <v>730.26258139534889</v>
      </c>
      <c r="M937">
        <f>SUM(M929:M936)</f>
        <v>222.493688372093</v>
      </c>
      <c r="O937" t="s">
        <v>14</v>
      </c>
      <c r="P937" s="1"/>
      <c r="Q937">
        <f>SUM(Q929:Q936)</f>
        <v>342.68480465116284</v>
      </c>
      <c r="S937">
        <f>SUM(S929:S936)</f>
        <v>890.09913255813956</v>
      </c>
      <c r="U937" t="s">
        <v>14</v>
      </c>
      <c r="V937" s="1"/>
      <c r="W937">
        <f>SUM(W929:W936)</f>
        <v>7.9319209302325584</v>
      </c>
      <c r="Y937">
        <f>SUM(Y929:Y936)</f>
        <v>68.564355813953497</v>
      </c>
      <c r="AA937" s="10" t="s">
        <v>22</v>
      </c>
      <c r="AB937">
        <f xml:space="preserve"> (AB933/(AB934-AB931))*100</f>
        <v>17.073524269825015</v>
      </c>
      <c r="AC937" s="21"/>
      <c r="AF937" t="s">
        <v>21</v>
      </c>
    </row>
    <row r="938" spans="1:33" x14ac:dyDescent="0.35">
      <c r="AA938" t="s">
        <v>21</v>
      </c>
      <c r="AB938">
        <f xml:space="preserve"> (AB933/AB934)*100</f>
        <v>8.9711046511627757</v>
      </c>
    </row>
    <row r="971" spans="1:30" x14ac:dyDescent="0.35">
      <c r="A971" t="s">
        <v>104</v>
      </c>
      <c r="AC971" t="s">
        <v>104</v>
      </c>
    </row>
    <row r="973" spans="1:30" x14ac:dyDescent="0.35">
      <c r="C973" t="s">
        <v>0</v>
      </c>
      <c r="D973" s="1"/>
      <c r="I973" t="s">
        <v>1</v>
      </c>
      <c r="O973" t="s">
        <v>2</v>
      </c>
      <c r="U973" t="s">
        <v>3</v>
      </c>
    </row>
    <row r="974" spans="1:30" x14ac:dyDescent="0.35">
      <c r="A974" t="s">
        <v>4</v>
      </c>
      <c r="B974" t="s">
        <v>5</v>
      </c>
      <c r="C974" t="s">
        <v>6</v>
      </c>
      <c r="D974" t="s">
        <v>7</v>
      </c>
      <c r="E974" t="s">
        <v>8</v>
      </c>
      <c r="F974" t="s">
        <v>9</v>
      </c>
      <c r="G974" t="s">
        <v>10</v>
      </c>
      <c r="I974" t="s">
        <v>6</v>
      </c>
      <c r="J974" t="s">
        <v>7</v>
      </c>
      <c r="K974" t="s">
        <v>8</v>
      </c>
      <c r="L974" t="s">
        <v>9</v>
      </c>
      <c r="M974" t="s">
        <v>10</v>
      </c>
      <c r="O974" t="s">
        <v>6</v>
      </c>
      <c r="P974" t="s">
        <v>7</v>
      </c>
      <c r="Q974" t="s">
        <v>8</v>
      </c>
      <c r="R974" t="s">
        <v>9</v>
      </c>
      <c r="S974" t="s">
        <v>10</v>
      </c>
      <c r="U974" t="s">
        <v>6</v>
      </c>
      <c r="V974" t="s">
        <v>7</v>
      </c>
      <c r="W974" t="s">
        <v>8</v>
      </c>
      <c r="X974" t="s">
        <v>9</v>
      </c>
      <c r="Y974" t="s">
        <v>10</v>
      </c>
      <c r="AC974" t="s">
        <v>4</v>
      </c>
      <c r="AD974" t="s">
        <v>5</v>
      </c>
    </row>
    <row r="975" spans="1:30" x14ac:dyDescent="0.35">
      <c r="C975" s="2">
        <v>65.63</v>
      </c>
      <c r="E975">
        <f>C975*(D975/100)*AB981</f>
        <v>0</v>
      </c>
      <c r="G975">
        <f>C975*(F975/100)*AB981</f>
        <v>0</v>
      </c>
      <c r="I975" s="2">
        <v>65.63</v>
      </c>
      <c r="K975">
        <f>I975*(J975/100)*AB981</f>
        <v>0</v>
      </c>
      <c r="M975">
        <f>I975*(L975/100)*AB981</f>
        <v>0</v>
      </c>
      <c r="O975" s="2">
        <v>65.63</v>
      </c>
      <c r="Q975">
        <f>O975*(P975/100)*AB981</f>
        <v>0</v>
      </c>
      <c r="S975">
        <f>O975*(R975/100)*AB981</f>
        <v>0</v>
      </c>
      <c r="U975" s="2">
        <v>65.63</v>
      </c>
      <c r="W975">
        <f>U975*(V975/100)*AB981</f>
        <v>0</v>
      </c>
      <c r="Y975">
        <f>U975*(X975/100)*AB981</f>
        <v>0</v>
      </c>
    </row>
    <row r="976" spans="1:30" x14ac:dyDescent="0.35">
      <c r="C976" s="3">
        <v>56.88</v>
      </c>
      <c r="E976">
        <f>C976*(D976/100)*AB981</f>
        <v>0</v>
      </c>
      <c r="G976">
        <f>C976*(F976/100)*AB981</f>
        <v>0</v>
      </c>
      <c r="I976" s="3">
        <v>56.88</v>
      </c>
      <c r="K976">
        <f>I976*(J976/100)*AB981</f>
        <v>0</v>
      </c>
      <c r="M976">
        <f>I976*(L976/100)*AB981</f>
        <v>0</v>
      </c>
      <c r="O976" s="3">
        <v>56.88</v>
      </c>
      <c r="Q976">
        <f>O976*(P976/100)*AB981</f>
        <v>0</v>
      </c>
      <c r="S976">
        <f>O976*(R976/100)*AB981</f>
        <v>0</v>
      </c>
      <c r="U976" s="3">
        <v>56.88</v>
      </c>
      <c r="W976">
        <f>U976*(V976/100)*AB981</f>
        <v>0</v>
      </c>
      <c r="Y976">
        <f>U976*(X976/100)*AB981</f>
        <v>0</v>
      </c>
    </row>
    <row r="977" spans="1:30" x14ac:dyDescent="0.35">
      <c r="C977" s="4">
        <v>48.13</v>
      </c>
      <c r="E977">
        <f>C977*(D977/100)*AB981</f>
        <v>0</v>
      </c>
      <c r="G977">
        <f>C977*(F977/100)*AB981</f>
        <v>0</v>
      </c>
      <c r="I977" s="4">
        <v>48.13</v>
      </c>
      <c r="K977">
        <f>I977*(J977/100)*AB981</f>
        <v>0</v>
      </c>
      <c r="M977">
        <f>I977*(L977/100)*AB981</f>
        <v>0</v>
      </c>
      <c r="O977" s="4">
        <v>48.13</v>
      </c>
      <c r="Q977">
        <f>O977*(P977/100)*AB981</f>
        <v>0</v>
      </c>
      <c r="S977">
        <f>O977*(R977/100)*AB981</f>
        <v>0</v>
      </c>
      <c r="U977" s="4">
        <v>48.13</v>
      </c>
      <c r="W977">
        <f>U977*(V977/100)*AB981</f>
        <v>0</v>
      </c>
      <c r="Y977">
        <f>U977*(X977/100)*AB981</f>
        <v>0</v>
      </c>
      <c r="AA977" t="s">
        <v>15</v>
      </c>
      <c r="AB977">
        <f xml:space="preserve"> (E983+K983+Q983+W983)</f>
        <v>0</v>
      </c>
    </row>
    <row r="978" spans="1:30" x14ac:dyDescent="0.35">
      <c r="C978" s="5">
        <v>39.380000000000003</v>
      </c>
      <c r="E978">
        <f>C978*(D978/100)*AB981</f>
        <v>0</v>
      </c>
      <c r="G978">
        <f>C978*(F978/100)*AB981</f>
        <v>0</v>
      </c>
      <c r="I978" s="5">
        <v>39.380000000000003</v>
      </c>
      <c r="K978">
        <f>I978*(J978/100)*AB981</f>
        <v>0</v>
      </c>
      <c r="M978">
        <f>I978*(L978/100)*AB981</f>
        <v>0</v>
      </c>
      <c r="O978" s="5">
        <v>39.380000000000003</v>
      </c>
      <c r="Q978">
        <f>O978*(P978/100)*AB981</f>
        <v>0</v>
      </c>
      <c r="S978">
        <f>O978*(R978/100)*AB981</f>
        <v>0</v>
      </c>
      <c r="U978" s="5">
        <v>39.380000000000003</v>
      </c>
      <c r="W978">
        <f>U978*(V978/100)*AB981</f>
        <v>0</v>
      </c>
      <c r="Y978">
        <f>U978*(X978/100)*AB981</f>
        <v>0</v>
      </c>
      <c r="AA978" t="s">
        <v>16</v>
      </c>
      <c r="AB978">
        <f>G983+M983+S983+Y983</f>
        <v>0</v>
      </c>
    </row>
    <row r="979" spans="1:30" x14ac:dyDescent="0.35">
      <c r="C979" s="6">
        <v>30.63</v>
      </c>
      <c r="E979">
        <f>C979*(D979/100)*AB981</f>
        <v>0</v>
      </c>
      <c r="G979">
        <f>C979*(F979/100)*AB981</f>
        <v>0</v>
      </c>
      <c r="I979" s="6">
        <v>30.63</v>
      </c>
      <c r="K979">
        <f>I979*(J979/100)*AB981</f>
        <v>0</v>
      </c>
      <c r="M979">
        <f>I979*(L979/100)*AB981</f>
        <v>0</v>
      </c>
      <c r="O979" s="6">
        <v>30.63</v>
      </c>
      <c r="Q979">
        <f>O979*(P979/100)*AB981</f>
        <v>0</v>
      </c>
      <c r="S979">
        <f>O979*(R979/100)*AB981</f>
        <v>0</v>
      </c>
      <c r="U979" s="6">
        <v>30.63</v>
      </c>
      <c r="W979">
        <f>U979*(V979/100)*AB981</f>
        <v>0</v>
      </c>
      <c r="Y979">
        <f>U979*(X979/100)*AB981</f>
        <v>0</v>
      </c>
      <c r="AA979" t="s">
        <v>17</v>
      </c>
      <c r="AB979">
        <f xml:space="preserve"> AB978-AB977</f>
        <v>0</v>
      </c>
    </row>
    <row r="980" spans="1:30" x14ac:dyDescent="0.35">
      <c r="C980" s="7">
        <v>21.88</v>
      </c>
      <c r="E980">
        <f>C980*(D980/100)*AB981</f>
        <v>0</v>
      </c>
      <c r="G980">
        <f>C980*(F980/100)*AB981</f>
        <v>0</v>
      </c>
      <c r="I980" s="7">
        <v>21.88</v>
      </c>
      <c r="K980">
        <f>I980*(J980/100)*AB981</f>
        <v>0</v>
      </c>
      <c r="M980">
        <f>I980*(L980/100)*AB981</f>
        <v>0</v>
      </c>
      <c r="O980" s="7">
        <v>21.88</v>
      </c>
      <c r="Q980">
        <f>O980*(P980/100)*AB981</f>
        <v>0</v>
      </c>
      <c r="S980">
        <f>O980*(R980/100)*AB981</f>
        <v>0</v>
      </c>
      <c r="U980" s="7">
        <v>21.88</v>
      </c>
      <c r="W980">
        <f>U980*(V980/100)*AB981</f>
        <v>0</v>
      </c>
      <c r="Y980">
        <f>U980*(X980/100)*AB981</f>
        <v>0</v>
      </c>
      <c r="AA980" t="s">
        <v>18</v>
      </c>
    </row>
    <row r="981" spans="1:30" x14ac:dyDescent="0.35">
      <c r="C981" s="8">
        <v>13.13</v>
      </c>
      <c r="E981">
        <f>C981*(D981/100)*AB981</f>
        <v>0</v>
      </c>
      <c r="G981">
        <f>C981*(F981/100)*AB981</f>
        <v>0</v>
      </c>
      <c r="I981" s="8">
        <v>13.13</v>
      </c>
      <c r="K981">
        <f>I981*(J981/100)*AB981</f>
        <v>0</v>
      </c>
      <c r="M981">
        <f>I981*(L981/100)*AB981</f>
        <v>0</v>
      </c>
      <c r="O981" s="8">
        <v>13.13</v>
      </c>
      <c r="Q981">
        <f>O981*(P981/100)*AB981</f>
        <v>0</v>
      </c>
      <c r="S981">
        <f>O981*(R981/100)*AB981</f>
        <v>0</v>
      </c>
      <c r="U981" s="8">
        <v>13.13</v>
      </c>
      <c r="W981">
        <f>U981*(V981/100)*AB981</f>
        <v>0</v>
      </c>
      <c r="Y981">
        <f>U981*(X981/100)*AB981</f>
        <v>0</v>
      </c>
      <c r="AA981" t="s">
        <v>13</v>
      </c>
      <c r="AB981">
        <f>AB980/86</f>
        <v>0</v>
      </c>
    </row>
    <row r="982" spans="1:30" x14ac:dyDescent="0.35">
      <c r="C982" s="9">
        <v>4.58</v>
      </c>
      <c r="E982">
        <f>C982*(D982/100)*AB981</f>
        <v>0</v>
      </c>
      <c r="G982">
        <f>C982*(F982/100)*AB981</f>
        <v>0</v>
      </c>
      <c r="I982" s="9">
        <v>4.58</v>
      </c>
      <c r="K982">
        <f>I982*(J982/100)*AB981</f>
        <v>0</v>
      </c>
      <c r="M982">
        <f>I982*(L982/100)*AB981</f>
        <v>0</v>
      </c>
      <c r="O982" s="9">
        <v>4.58</v>
      </c>
      <c r="Q982">
        <f>O982*(P982/100)*AB981</f>
        <v>0</v>
      </c>
      <c r="S982">
        <f>O982*(R982/100)*AB981</f>
        <v>0</v>
      </c>
      <c r="U982" s="9">
        <v>4.58</v>
      </c>
      <c r="W982">
        <f>U982*(V982/100)*AB981</f>
        <v>0</v>
      </c>
      <c r="Y982">
        <f>U982*(X982/100)*AB981</f>
        <v>0</v>
      </c>
    </row>
    <row r="983" spans="1:30" ht="43.5" x14ac:dyDescent="0.35">
      <c r="C983" t="s">
        <v>14</v>
      </c>
      <c r="D983" s="1"/>
      <c r="E983">
        <f>SUM(E975:E982)</f>
        <v>0</v>
      </c>
      <c r="G983">
        <f>SUM(G975:G982)</f>
        <v>0</v>
      </c>
      <c r="I983" t="s">
        <v>14</v>
      </c>
      <c r="J983" s="1"/>
      <c r="K983">
        <f>SUM(K975:K982)</f>
        <v>0</v>
      </c>
      <c r="M983">
        <f>SUM(M975:M982)</f>
        <v>0</v>
      </c>
      <c r="O983" t="s">
        <v>14</v>
      </c>
      <c r="P983" s="1"/>
      <c r="Q983">
        <f>SUM(Q975:Q982)</f>
        <v>0</v>
      </c>
      <c r="S983">
        <f>SUM(S975:S982)</f>
        <v>0</v>
      </c>
      <c r="U983" t="s">
        <v>14</v>
      </c>
      <c r="V983" s="1"/>
      <c r="W983">
        <f>SUM(W975:W982)</f>
        <v>0</v>
      </c>
      <c r="Y983">
        <f>SUM(Y975:Y982)</f>
        <v>0</v>
      </c>
      <c r="AA983" s="10" t="s">
        <v>22</v>
      </c>
      <c r="AB983" t="e">
        <f xml:space="preserve"> (AB979/(AB980-AB977))*100</f>
        <v>#DIV/0!</v>
      </c>
    </row>
    <row r="984" spans="1:30" x14ac:dyDescent="0.35">
      <c r="AA984" t="s">
        <v>21</v>
      </c>
      <c r="AB984" t="e">
        <f xml:space="preserve"> (AB979/AB980)*100</f>
        <v>#DIV/0!</v>
      </c>
    </row>
    <row r="985" spans="1:30" x14ac:dyDescent="0.35">
      <c r="C985" t="s">
        <v>0</v>
      </c>
      <c r="D985" s="1"/>
      <c r="I985" t="s">
        <v>1</v>
      </c>
      <c r="O985" t="s">
        <v>2</v>
      </c>
      <c r="U985" t="s">
        <v>3</v>
      </c>
    </row>
    <row r="986" spans="1:30" x14ac:dyDescent="0.35">
      <c r="A986" t="s">
        <v>4</v>
      </c>
      <c r="B986" t="s">
        <v>5</v>
      </c>
      <c r="C986" t="s">
        <v>6</v>
      </c>
      <c r="D986" t="s">
        <v>7</v>
      </c>
      <c r="E986" t="s">
        <v>8</v>
      </c>
      <c r="F986" t="s">
        <v>9</v>
      </c>
      <c r="G986" t="s">
        <v>10</v>
      </c>
      <c r="I986" t="s">
        <v>6</v>
      </c>
      <c r="J986" t="s">
        <v>7</v>
      </c>
      <c r="K986" t="s">
        <v>8</v>
      </c>
      <c r="L986" t="s">
        <v>9</v>
      </c>
      <c r="M986" t="s">
        <v>10</v>
      </c>
      <c r="O986" t="s">
        <v>6</v>
      </c>
      <c r="P986" t="s">
        <v>7</v>
      </c>
      <c r="Q986" t="s">
        <v>8</v>
      </c>
      <c r="R986" t="s">
        <v>9</v>
      </c>
      <c r="S986" t="s">
        <v>10</v>
      </c>
      <c r="U986" t="s">
        <v>6</v>
      </c>
      <c r="V986" t="s">
        <v>7</v>
      </c>
      <c r="W986" t="s">
        <v>8</v>
      </c>
      <c r="X986" t="s">
        <v>9</v>
      </c>
      <c r="Y986" t="s">
        <v>10</v>
      </c>
      <c r="AC986" t="s">
        <v>4</v>
      </c>
      <c r="AD986" t="s">
        <v>5</v>
      </c>
    </row>
    <row r="987" spans="1:30" x14ac:dyDescent="0.35">
      <c r="C987" s="2">
        <v>65.63</v>
      </c>
      <c r="E987">
        <f>C987*(D987/100)*AB993</f>
        <v>0</v>
      </c>
      <c r="G987">
        <f>C987*(F987/100)*AB993</f>
        <v>0</v>
      </c>
      <c r="I987" s="2">
        <v>65.63</v>
      </c>
      <c r="K987">
        <f>I987*(J987/100)*AB993</f>
        <v>0</v>
      </c>
      <c r="M987">
        <f>I987*(L987/100)*AB993</f>
        <v>0</v>
      </c>
      <c r="O987" s="2">
        <v>65.63</v>
      </c>
      <c r="Q987">
        <f>O987*(P987/100)*AB993</f>
        <v>0</v>
      </c>
      <c r="S987">
        <f>O987*(R987/100)*AB993</f>
        <v>0</v>
      </c>
      <c r="U987" s="2">
        <v>65.63</v>
      </c>
      <c r="W987">
        <f>U987*(V987/100)*AB993</f>
        <v>0</v>
      </c>
      <c r="Y987">
        <f>U987*(X987/100)*AB993</f>
        <v>0</v>
      </c>
    </row>
    <row r="988" spans="1:30" x14ac:dyDescent="0.35">
      <c r="C988" s="3">
        <v>56.88</v>
      </c>
      <c r="E988">
        <f>C988*(D988/100)*AB993</f>
        <v>0</v>
      </c>
      <c r="G988">
        <f>C988*(F988/100)*AB993</f>
        <v>0</v>
      </c>
      <c r="I988" s="3">
        <v>56.88</v>
      </c>
      <c r="K988">
        <f>I988*(J988/100)*AB993</f>
        <v>0</v>
      </c>
      <c r="M988">
        <f>I988*(L988/100)*AB993</f>
        <v>0</v>
      </c>
      <c r="O988" s="3">
        <v>56.88</v>
      </c>
      <c r="Q988">
        <f>O988*(P988/100)*AB993</f>
        <v>0</v>
      </c>
      <c r="S988">
        <f>O988*(R988/100)*AB993</f>
        <v>0</v>
      </c>
      <c r="U988" s="3">
        <v>56.88</v>
      </c>
      <c r="W988">
        <f>U988*(V988/100)*AB993</f>
        <v>0</v>
      </c>
      <c r="Y988">
        <f>U988*(X988/100)*AB993</f>
        <v>0</v>
      </c>
    </row>
    <row r="989" spans="1:30" x14ac:dyDescent="0.35">
      <c r="C989" s="4">
        <v>48.13</v>
      </c>
      <c r="E989">
        <f>C989*(D989/100)*AB993</f>
        <v>0</v>
      </c>
      <c r="G989">
        <f>C989*(F989/100)*AB993</f>
        <v>0</v>
      </c>
      <c r="I989" s="4">
        <v>48.13</v>
      </c>
      <c r="K989">
        <f>I989*(J989/100)*AB993</f>
        <v>0</v>
      </c>
      <c r="M989">
        <f>I989*(L989/100)*AB993</f>
        <v>0</v>
      </c>
      <c r="O989" s="4">
        <v>48.13</v>
      </c>
      <c r="Q989">
        <f>O989*(P989/100)*AB993</f>
        <v>0</v>
      </c>
      <c r="S989">
        <f>O989*(R989/100)*AB993</f>
        <v>0</v>
      </c>
      <c r="U989" s="4">
        <v>48.13</v>
      </c>
      <c r="W989">
        <f>U989*(V989/100)*AB993</f>
        <v>0</v>
      </c>
      <c r="Y989">
        <f>U989*(X989/100)*AB993</f>
        <v>0</v>
      </c>
      <c r="AA989" t="s">
        <v>15</v>
      </c>
      <c r="AB989">
        <f xml:space="preserve"> (E995+K995+Q995+W995)</f>
        <v>0</v>
      </c>
    </row>
    <row r="990" spans="1:30" x14ac:dyDescent="0.35">
      <c r="C990" s="5">
        <v>39.380000000000003</v>
      </c>
      <c r="E990">
        <f>C990*(D990/100)*AB993</f>
        <v>0</v>
      </c>
      <c r="G990">
        <f>C990*(F990/100)*AB993</f>
        <v>0</v>
      </c>
      <c r="I990" s="5">
        <v>39.380000000000003</v>
      </c>
      <c r="K990">
        <f>I990*(J990/100)*AB993</f>
        <v>0</v>
      </c>
      <c r="M990">
        <f>I990*(L990/100)*AB993</f>
        <v>0</v>
      </c>
      <c r="O990" s="5">
        <v>39.380000000000003</v>
      </c>
      <c r="Q990">
        <f>O990*(P990/100)*AB993</f>
        <v>0</v>
      </c>
      <c r="S990">
        <f>O990*(R990/100)*AB993</f>
        <v>0</v>
      </c>
      <c r="U990" s="5">
        <v>39.380000000000003</v>
      </c>
      <c r="W990">
        <f>U990*(V990/100)*AB993</f>
        <v>0</v>
      </c>
      <c r="Y990">
        <f>U990*(X990/100)*AB993</f>
        <v>0</v>
      </c>
      <c r="AA990" t="s">
        <v>16</v>
      </c>
      <c r="AB990">
        <f>G995+M995+S995+Y995</f>
        <v>0</v>
      </c>
    </row>
    <row r="991" spans="1:30" x14ac:dyDescent="0.35">
      <c r="C991" s="6">
        <v>30.63</v>
      </c>
      <c r="E991">
        <f>C991*(D991/100)*AB993</f>
        <v>0</v>
      </c>
      <c r="G991">
        <f>C991*(F991/100)*AB993</f>
        <v>0</v>
      </c>
      <c r="I991" s="6">
        <v>30.63</v>
      </c>
      <c r="K991">
        <f>I991*(J991/100)*AB993</f>
        <v>0</v>
      </c>
      <c r="M991">
        <f>I991*(L991/100)*AB993</f>
        <v>0</v>
      </c>
      <c r="O991" s="6">
        <v>30.63</v>
      </c>
      <c r="Q991">
        <f>O991*(P991/100)*AB993</f>
        <v>0</v>
      </c>
      <c r="S991">
        <f>O991*(R991/100)*AB993</f>
        <v>0</v>
      </c>
      <c r="U991" s="6">
        <v>30.63</v>
      </c>
      <c r="W991">
        <f>U991*(V991/100)*AB993</f>
        <v>0</v>
      </c>
      <c r="Y991">
        <f>U991*(X991/100)*AB993</f>
        <v>0</v>
      </c>
      <c r="AA991" t="s">
        <v>17</v>
      </c>
      <c r="AB991">
        <f xml:space="preserve"> AB990-AB989</f>
        <v>0</v>
      </c>
    </row>
    <row r="992" spans="1:30" x14ac:dyDescent="0.35">
      <c r="C992" s="7">
        <v>21.88</v>
      </c>
      <c r="E992">
        <f>C992*(D992/100)*AB993</f>
        <v>0</v>
      </c>
      <c r="G992">
        <f>C992*(F992/100)*AB993</f>
        <v>0</v>
      </c>
      <c r="I992" s="7">
        <v>21.88</v>
      </c>
      <c r="K992">
        <f>I992*(J992/100)*AB993</f>
        <v>0</v>
      </c>
      <c r="M992">
        <f>I992*(L992/100)*AB993</f>
        <v>0</v>
      </c>
      <c r="O992" s="7">
        <v>21.88</v>
      </c>
      <c r="Q992">
        <f>O992*(P992/100)*AB993</f>
        <v>0</v>
      </c>
      <c r="S992">
        <f>O992*(R992/100)*AB993</f>
        <v>0</v>
      </c>
      <c r="U992" s="7">
        <v>21.88</v>
      </c>
      <c r="W992">
        <f>U992*(V992/100)*AB993</f>
        <v>0</v>
      </c>
      <c r="Y992">
        <f>U992*(X992/100)*AB993</f>
        <v>0</v>
      </c>
      <c r="AA992" t="s">
        <v>18</v>
      </c>
    </row>
    <row r="993" spans="3:28" x14ac:dyDescent="0.35">
      <c r="C993" s="8">
        <v>13.13</v>
      </c>
      <c r="E993">
        <f>C993*(D993/100)*AB993</f>
        <v>0</v>
      </c>
      <c r="G993">
        <f>C993*(F993/100)*AB993</f>
        <v>0</v>
      </c>
      <c r="I993" s="8">
        <v>13.13</v>
      </c>
      <c r="K993">
        <f>I993*(J993/100)*AB993</f>
        <v>0</v>
      </c>
      <c r="M993">
        <f>I993*(L993/100)*AB993</f>
        <v>0</v>
      </c>
      <c r="O993" s="8">
        <v>13.13</v>
      </c>
      <c r="Q993">
        <f>O993*(P993/100)*AB993</f>
        <v>0</v>
      </c>
      <c r="S993">
        <f>O993*(R993/100)*AB993</f>
        <v>0</v>
      </c>
      <c r="U993" s="8">
        <v>13.13</v>
      </c>
      <c r="W993">
        <f>U993*(V993/100)*AB993</f>
        <v>0</v>
      </c>
      <c r="Y993">
        <f>U993*(X993/100)*AB993</f>
        <v>0</v>
      </c>
      <c r="AA993" t="s">
        <v>13</v>
      </c>
      <c r="AB993">
        <f>AB992/86</f>
        <v>0</v>
      </c>
    </row>
    <row r="994" spans="3:28" x14ac:dyDescent="0.35">
      <c r="C994" s="9">
        <v>4.58</v>
      </c>
      <c r="E994">
        <f>C994*(D994/100)*AB993</f>
        <v>0</v>
      </c>
      <c r="G994">
        <f>C994*(F994/100)*AB993</f>
        <v>0</v>
      </c>
      <c r="I994" s="9">
        <v>4.58</v>
      </c>
      <c r="K994">
        <f>I994*(J994/100)*AB993</f>
        <v>0</v>
      </c>
      <c r="M994">
        <f>I994*(L994/100)*AB993</f>
        <v>0</v>
      </c>
      <c r="O994" s="9">
        <v>4.58</v>
      </c>
      <c r="Q994">
        <f>O994*(P994/100)*AB993</f>
        <v>0</v>
      </c>
      <c r="S994">
        <f>O994*(R994/100)*AB993</f>
        <v>0</v>
      </c>
      <c r="U994" s="9">
        <v>4.58</v>
      </c>
      <c r="W994">
        <f>U994*(V994/100)*AB993</f>
        <v>0</v>
      </c>
      <c r="Y994">
        <f>U994*(X994/100)*AB993</f>
        <v>0</v>
      </c>
    </row>
    <row r="995" spans="3:28" ht="43.5" x14ac:dyDescent="0.35">
      <c r="C995" t="s">
        <v>14</v>
      </c>
      <c r="D995" s="1"/>
      <c r="E995">
        <f>SUM(E987:E994)</f>
        <v>0</v>
      </c>
      <c r="G995">
        <f>SUM(G987:G994)</f>
        <v>0</v>
      </c>
      <c r="I995" t="s">
        <v>14</v>
      </c>
      <c r="J995" s="1"/>
      <c r="K995">
        <f>SUM(K987:K994)</f>
        <v>0</v>
      </c>
      <c r="M995">
        <f>SUM(M987:M994)</f>
        <v>0</v>
      </c>
      <c r="O995" t="s">
        <v>14</v>
      </c>
      <c r="P995" s="1"/>
      <c r="Q995">
        <f>SUM(Q987:Q994)</f>
        <v>0</v>
      </c>
      <c r="S995">
        <f>SUM(S987:S994)</f>
        <v>0</v>
      </c>
      <c r="U995" t="s">
        <v>14</v>
      </c>
      <c r="V995" s="1"/>
      <c r="W995">
        <f>SUM(W987:W994)</f>
        <v>0</v>
      </c>
      <c r="Y995">
        <f>SUM(Y987:Y994)</f>
        <v>0</v>
      </c>
      <c r="AA995" s="10" t="s">
        <v>22</v>
      </c>
      <c r="AB995" t="e">
        <f xml:space="preserve"> (AB991/(AB992-AB989))*100</f>
        <v>#DIV/0!</v>
      </c>
    </row>
    <row r="996" spans="3:28" x14ac:dyDescent="0.35">
      <c r="AA996" t="s">
        <v>21</v>
      </c>
      <c r="AB996" t="e">
        <f xml:space="preserve"> (AB991/AB992)*100</f>
        <v>#DIV/0!</v>
      </c>
    </row>
  </sheetData>
  <conditionalFormatting sqref="AB11 AB23 AB35 AB47 AB59 AB71 AB84 AB97 AB110 AB123 AB136 AB149 AB162 AB175 AB188 AB201 AB215 AB229 AB243 AB257 AB271 AB285 AB299 AB313 AB327 AB341 AB355 AB369 AB383 AB397 AB411 AB425">
    <cfRule type="cellIs" dxfId="57" priority="60" operator="greaterThanOrEqual">
      <formula>50</formula>
    </cfRule>
  </conditionalFormatting>
  <conditionalFormatting sqref="AB437">
    <cfRule type="cellIs" dxfId="56" priority="59" operator="greaterThanOrEqual">
      <formula>50</formula>
    </cfRule>
  </conditionalFormatting>
  <conditionalFormatting sqref="AB449">
    <cfRule type="cellIs" dxfId="55" priority="58" operator="greaterThanOrEqual">
      <formula>50</formula>
    </cfRule>
  </conditionalFormatting>
  <conditionalFormatting sqref="AB461">
    <cfRule type="cellIs" dxfId="54" priority="57" operator="greaterThanOrEqual">
      <formula>50</formula>
    </cfRule>
  </conditionalFormatting>
  <conditionalFormatting sqref="AB473">
    <cfRule type="cellIs" dxfId="53" priority="56" operator="greaterThanOrEqual">
      <formula>50</formula>
    </cfRule>
  </conditionalFormatting>
  <conditionalFormatting sqref="AB485">
    <cfRule type="cellIs" dxfId="52" priority="55" operator="greaterThanOrEqual">
      <formula>50</formula>
    </cfRule>
  </conditionalFormatting>
  <conditionalFormatting sqref="AB497">
    <cfRule type="cellIs" dxfId="51" priority="54" operator="greaterThanOrEqual">
      <formula>50</formula>
    </cfRule>
  </conditionalFormatting>
  <conditionalFormatting sqref="AB509">
    <cfRule type="cellIs" dxfId="50" priority="53" operator="greaterThanOrEqual">
      <formula>50</formula>
    </cfRule>
  </conditionalFormatting>
  <conditionalFormatting sqref="AB521">
    <cfRule type="cellIs" dxfId="49" priority="52" operator="greaterThanOrEqual">
      <formula>50</formula>
    </cfRule>
  </conditionalFormatting>
  <conditionalFormatting sqref="AB533">
    <cfRule type="cellIs" dxfId="48" priority="51" operator="greaterThanOrEqual">
      <formula>50</formula>
    </cfRule>
  </conditionalFormatting>
  <conditionalFormatting sqref="AB545">
    <cfRule type="cellIs" dxfId="47" priority="50" operator="greaterThanOrEqual">
      <formula>50</formula>
    </cfRule>
  </conditionalFormatting>
  <conditionalFormatting sqref="AB557">
    <cfRule type="cellIs" dxfId="46" priority="49" operator="greaterThanOrEqual">
      <formula>50</formula>
    </cfRule>
  </conditionalFormatting>
  <conditionalFormatting sqref="AB569">
    <cfRule type="cellIs" dxfId="45" priority="48" operator="greaterThanOrEqual">
      <formula>50</formula>
    </cfRule>
  </conditionalFormatting>
  <conditionalFormatting sqref="AB581">
    <cfRule type="cellIs" dxfId="44" priority="47" operator="greaterThanOrEqual">
      <formula>50</formula>
    </cfRule>
  </conditionalFormatting>
  <conditionalFormatting sqref="AB594">
    <cfRule type="cellIs" dxfId="43" priority="46" operator="greaterThanOrEqual">
      <formula>50</formula>
    </cfRule>
  </conditionalFormatting>
  <conditionalFormatting sqref="AB606">
    <cfRule type="cellIs" dxfId="42" priority="45" operator="greaterThanOrEqual">
      <formula>50</formula>
    </cfRule>
  </conditionalFormatting>
  <conditionalFormatting sqref="AB619">
    <cfRule type="cellIs" dxfId="41" priority="44" operator="greaterThanOrEqual">
      <formula>50</formula>
    </cfRule>
  </conditionalFormatting>
  <conditionalFormatting sqref="AB631">
    <cfRule type="cellIs" dxfId="40" priority="43" operator="greaterThanOrEqual">
      <formula>50</formula>
    </cfRule>
  </conditionalFormatting>
  <conditionalFormatting sqref="AB644">
    <cfRule type="cellIs" dxfId="39" priority="42" operator="greaterThanOrEqual">
      <formula>50</formula>
    </cfRule>
  </conditionalFormatting>
  <conditionalFormatting sqref="AB656">
    <cfRule type="cellIs" dxfId="38" priority="41" operator="greaterThanOrEqual">
      <formula>50</formula>
    </cfRule>
  </conditionalFormatting>
  <conditionalFormatting sqref="AB669">
    <cfRule type="cellIs" dxfId="37" priority="40" operator="greaterThanOrEqual">
      <formula>50</formula>
    </cfRule>
  </conditionalFormatting>
  <conditionalFormatting sqref="AB681">
    <cfRule type="cellIs" dxfId="36" priority="39" operator="greaterThanOrEqual">
      <formula>50</formula>
    </cfRule>
  </conditionalFormatting>
  <conditionalFormatting sqref="AB694">
    <cfRule type="cellIs" dxfId="35" priority="38" operator="greaterThanOrEqual">
      <formula>50</formula>
    </cfRule>
  </conditionalFormatting>
  <conditionalFormatting sqref="AB706">
    <cfRule type="cellIs" dxfId="34" priority="37" operator="greaterThanOrEqual">
      <formula>50</formula>
    </cfRule>
  </conditionalFormatting>
  <conditionalFormatting sqref="AB719">
    <cfRule type="cellIs" dxfId="33" priority="36" operator="greaterThanOrEqual">
      <formula>50</formula>
    </cfRule>
  </conditionalFormatting>
  <conditionalFormatting sqref="AB731">
    <cfRule type="cellIs" dxfId="32" priority="35" operator="greaterThanOrEqual">
      <formula>50</formula>
    </cfRule>
  </conditionalFormatting>
  <conditionalFormatting sqref="AB744">
    <cfRule type="cellIs" dxfId="31" priority="34" operator="greaterThanOrEqual">
      <formula>50</formula>
    </cfRule>
  </conditionalFormatting>
  <conditionalFormatting sqref="AB756">
    <cfRule type="cellIs" dxfId="30" priority="33" operator="greaterThanOrEqual">
      <formula>50</formula>
    </cfRule>
  </conditionalFormatting>
  <conditionalFormatting sqref="AB769">
    <cfRule type="cellIs" dxfId="29" priority="30" operator="greaterThanOrEqual">
      <formula>50</formula>
    </cfRule>
  </conditionalFormatting>
  <conditionalFormatting sqref="AB781">
    <cfRule type="cellIs" dxfId="28" priority="29" operator="greaterThanOrEqual">
      <formula>50</formula>
    </cfRule>
  </conditionalFormatting>
  <conditionalFormatting sqref="AB793">
    <cfRule type="cellIs" dxfId="27" priority="28" operator="greaterThanOrEqual">
      <formula>50</formula>
    </cfRule>
  </conditionalFormatting>
  <conditionalFormatting sqref="AB805">
    <cfRule type="cellIs" dxfId="26" priority="27" operator="greaterThanOrEqual">
      <formula>50</formula>
    </cfRule>
  </conditionalFormatting>
  <conditionalFormatting sqref="AB817">
    <cfRule type="cellIs" dxfId="25" priority="26" operator="greaterThanOrEqual">
      <formula>50</formula>
    </cfRule>
  </conditionalFormatting>
  <conditionalFormatting sqref="AB829">
    <cfRule type="cellIs" dxfId="24" priority="25" operator="greaterThanOrEqual">
      <formula>50</formula>
    </cfRule>
  </conditionalFormatting>
  <conditionalFormatting sqref="AB841">
    <cfRule type="cellIs" dxfId="23" priority="24" operator="greaterThanOrEqual">
      <formula>50</formula>
    </cfRule>
  </conditionalFormatting>
  <conditionalFormatting sqref="AB853">
    <cfRule type="cellIs" dxfId="22" priority="23" operator="greaterThanOrEqual">
      <formula>50</formula>
    </cfRule>
  </conditionalFormatting>
  <conditionalFormatting sqref="AB865">
    <cfRule type="cellIs" dxfId="21" priority="22" operator="greaterThanOrEqual">
      <formula>50</formula>
    </cfRule>
  </conditionalFormatting>
  <conditionalFormatting sqref="AB877">
    <cfRule type="cellIs" dxfId="20" priority="21" operator="greaterThanOrEqual">
      <formula>50</formula>
    </cfRule>
  </conditionalFormatting>
  <conditionalFormatting sqref="AB889">
    <cfRule type="cellIs" dxfId="19" priority="20" operator="greaterThanOrEqual">
      <formula>50</formula>
    </cfRule>
  </conditionalFormatting>
  <conditionalFormatting sqref="AB901">
    <cfRule type="cellIs" dxfId="18" priority="19" operator="greaterThanOrEqual">
      <formula>50</formula>
    </cfRule>
  </conditionalFormatting>
  <conditionalFormatting sqref="AB913">
    <cfRule type="cellIs" dxfId="17" priority="18" operator="greaterThanOrEqual">
      <formula>50</formula>
    </cfRule>
  </conditionalFormatting>
  <conditionalFormatting sqref="AB925">
    <cfRule type="cellIs" dxfId="16" priority="17" operator="greaterThanOrEqual">
      <formula>50</formula>
    </cfRule>
  </conditionalFormatting>
  <conditionalFormatting sqref="AB937">
    <cfRule type="cellIs" dxfId="15" priority="16" operator="greaterThanOrEqual">
      <formula>50</formula>
    </cfRule>
  </conditionalFormatting>
  <conditionalFormatting sqref="AB983">
    <cfRule type="cellIs" dxfId="14" priority="15" operator="greaterThanOrEqual">
      <formula>50</formula>
    </cfRule>
  </conditionalFormatting>
  <conditionalFormatting sqref="AB995">
    <cfRule type="cellIs" dxfId="13" priority="14" operator="greaterThanOrEqual">
      <formula>50</formula>
    </cfRule>
  </conditionalFormatting>
  <conditionalFormatting sqref="AG84">
    <cfRule type="cellIs" dxfId="12" priority="13" operator="greaterThanOrEqual">
      <formula>50</formula>
    </cfRule>
  </conditionalFormatting>
  <conditionalFormatting sqref="AG171">
    <cfRule type="cellIs" dxfId="11" priority="3" operator="greaterThanOrEqual">
      <formula>50</formula>
    </cfRule>
  </conditionalFormatting>
  <conditionalFormatting sqref="AG188">
    <cfRule type="cellIs" dxfId="10" priority="12" operator="greaterThanOrEqual">
      <formula>50</formula>
    </cfRule>
  </conditionalFormatting>
  <conditionalFormatting sqref="AG271">
    <cfRule type="cellIs" dxfId="9" priority="11" operator="greaterThanOrEqual">
      <formula>50</formula>
    </cfRule>
  </conditionalFormatting>
  <conditionalFormatting sqref="AG283">
    <cfRule type="cellIs" dxfId="8" priority="1" operator="greaterThanOrEqual">
      <formula>50</formula>
    </cfRule>
  </conditionalFormatting>
  <conditionalFormatting sqref="AG351">
    <cfRule type="cellIs" dxfId="7" priority="10" operator="greaterThanOrEqual">
      <formula>50</formula>
    </cfRule>
  </conditionalFormatting>
  <conditionalFormatting sqref="AG436">
    <cfRule type="cellIs" dxfId="6" priority="9" operator="greaterThanOrEqual">
      <formula>50</formula>
    </cfRule>
  </conditionalFormatting>
  <conditionalFormatting sqref="AG570">
    <cfRule type="cellIs" dxfId="5" priority="2" operator="greaterThanOrEqual">
      <formula>50</formula>
    </cfRule>
  </conditionalFormatting>
  <conditionalFormatting sqref="AG580">
    <cfRule type="cellIs" dxfId="4" priority="8" operator="greaterThanOrEqual">
      <formula>50</formula>
    </cfRule>
  </conditionalFormatting>
  <conditionalFormatting sqref="AG631">
    <cfRule type="cellIs" dxfId="3" priority="7" operator="greaterThanOrEqual">
      <formula>50</formula>
    </cfRule>
  </conditionalFormatting>
  <conditionalFormatting sqref="AG669">
    <cfRule type="cellIs" dxfId="2" priority="6" operator="greaterThanOrEqual">
      <formula>50</formula>
    </cfRule>
  </conditionalFormatting>
  <conditionalFormatting sqref="AG743">
    <cfRule type="cellIs" dxfId="1" priority="5" operator="greaterThanOrEqual">
      <formula>50</formula>
    </cfRule>
  </conditionalFormatting>
  <conditionalFormatting sqref="AG936">
    <cfRule type="cellIs" dxfId="0" priority="4" operator="greaterThanOrEqual">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Wright</dc:creator>
  <cp:lastModifiedBy>Katherine Wright</cp:lastModifiedBy>
  <dcterms:created xsi:type="dcterms:W3CDTF">2025-02-28T14:50:26Z</dcterms:created>
  <dcterms:modified xsi:type="dcterms:W3CDTF">2025-04-11T12:14:58Z</dcterms:modified>
</cp:coreProperties>
</file>