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filterPrivacy="1" codeName="ThisWorkbook"/>
  <xr:revisionPtr revIDLastSave="0" documentId="13_ncr:1_{6D2D2704-FE3A-4588-B1DA-9E184CC5FE84}" xr6:coauthVersionLast="36" xr6:coauthVersionMax="47" xr10:uidLastSave="{00000000-0000-0000-0000-000000000000}"/>
  <bookViews>
    <workbookView xWindow="-120" yWindow="-120" windowWidth="28980" windowHeight="16215"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4" i="11" l="1"/>
  <c r="BM5" i="11"/>
  <c r="BN5" i="11"/>
  <c r="BM6" i="11"/>
  <c r="F16" i="11"/>
  <c r="E16" i="11"/>
  <c r="F15" i="11"/>
  <c r="F13" i="11"/>
  <c r="E13" i="11"/>
  <c r="F12" i="11"/>
  <c r="F9" i="11"/>
  <c r="H22" i="11"/>
  <c r="H24" i="11"/>
  <c r="H20" i="11"/>
  <c r="H21" i="11" l="1"/>
  <c r="H23" i="11"/>
  <c r="H7" i="11" l="1"/>
  <c r="E9" i="11" l="1"/>
  <c r="I5" i="11" l="1"/>
  <c r="I6" i="11" s="1"/>
  <c r="H19" i="11"/>
  <c r="H17" i="11"/>
  <c r="H14" i="11"/>
  <c r="H11" i="11"/>
  <c r="H8" i="11"/>
  <c r="H10" i="11" l="1"/>
  <c r="H9" i="11"/>
  <c r="H15" i="11"/>
  <c r="H16" i="11"/>
  <c r="H18"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c r="AZ6" i="11" s="1"/>
  <c r="AY4" i="11" l="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<sst xmlns="http://schemas.openxmlformats.org/spreadsheetml/2006/main" count="60" uniqueCount="56">
  <si>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</si>
  <si>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</si>
  <si>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</si>
  <si>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</si>
  <si>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</si>
  <si>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</si>
  <si>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</si>
  <si>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</si>
  <si>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</si>
  <si>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</si>
  <si>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</si>
  <si>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</si>
  <si>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プロジェクト タイトル</t>
  </si>
  <si>
    <t>会社名</t>
  </si>
  <si>
    <t>プロジェクト主任</t>
  </si>
  <si>
    <t>タスク</t>
  </si>
  <si>
    <t>タスク 2</t>
  </si>
  <si>
    <t>プロジェクトの開始:</t>
  </si>
  <si>
    <t>週表示:</t>
  </si>
  <si>
    <t>名前</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</si>
  <si>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</si>
  <si>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</si>
  <si>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</si>
  <si>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</si>
  <si>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</si>
  <si>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</si>
  <si>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</si>
  <si>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</si>
  <si>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</si>
  <si>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</si>
  <si>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</si>
  <si>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</si>
  <si>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</si>
  <si>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</si>
  <si>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</si>
  <si>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</si>
  <si>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</si>
  <si>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</si>
  <si>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</si>
  <si>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</si>
  <si>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</si>
  <si>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4">
      <t>ヨウキュウ</t>
    </rPh>
    <rPh sb="4" eb="5">
      <t>ショ</t>
    </rPh>
    <rPh sb="5" eb="7">
      <t>サクセイ</t>
    </rPh>
    <phoneticPr fontId="26"/>
  </si>
  <si>
    <t>要求定義書レビュー</t>
    <rPh sb="0" eb="5">
      <t>ヨウキュウ</t>
    </rPh>
    <phoneticPr fontId="26"/>
  </si>
  <si>
    <t>外部設計</t>
    <rPh sb="0" eb="4">
      <t>ガイブセッケイ</t>
    </rPh>
    <phoneticPr fontId="26"/>
  </si>
  <si>
    <t>内部設計</t>
    <rPh sb="0" eb="4">
      <t>ナイブセッケイ</t>
    </rPh>
    <phoneticPr fontId="26"/>
  </si>
  <si>
    <t>開発</t>
    <rPh sb="0" eb="2">
      <t>カイハツ</t>
    </rPh>
    <phoneticPr fontId="26"/>
  </si>
  <si>
    <t>テスト</t>
    <phoneticPr fontId="26"/>
  </si>
  <si>
    <t>外部設計書作成</t>
    <rPh sb="0" eb="4">
      <t>ガイブセッケイ</t>
    </rPh>
    <rPh sb="4" eb="5">
      <t>ショ</t>
    </rPh>
    <rPh sb="5" eb="7">
      <t>サクセイ</t>
    </rPh>
    <phoneticPr fontId="26"/>
  </si>
  <si>
    <t>外部設計書レビュー</t>
    <rPh sb="0" eb="4">
      <t>ガイブセッケイ</t>
    </rPh>
    <rPh sb="4" eb="5">
      <t>ショ</t>
    </rPh>
    <phoneticPr fontId="26"/>
  </si>
  <si>
    <t>内部設計書作成</t>
    <rPh sb="0" eb="2">
      <t>ナイブ</t>
    </rPh>
    <phoneticPr fontId="26"/>
  </si>
  <si>
    <t>内部設計書レビュー</t>
    <rPh sb="0" eb="1">
      <t>ウチ</t>
    </rPh>
    <phoneticPr fontId="26"/>
  </si>
  <si>
    <t>実装</t>
    <rPh sb="0" eb="2">
      <t>ジッソウ</t>
    </rPh>
    <phoneticPr fontId="26"/>
  </si>
  <si>
    <t>コードレビュー</t>
    <phoneticPr fontId="26"/>
  </si>
  <si>
    <t>単体テスト</t>
    <rPh sb="0" eb="2">
      <t>タンタイ</t>
    </rPh>
    <phoneticPr fontId="26"/>
  </si>
  <si>
    <t>単体テスレビュー</t>
    <rPh sb="0" eb="2">
      <t>タンタイ</t>
    </rPh>
    <phoneticPr fontId="26"/>
  </si>
  <si>
    <t>結合テスト</t>
    <rPh sb="0" eb="2">
      <t>ケツゴウ</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</si>
</sst>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pplyNumberForma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14" fontId="1" fillId="2" borderId="2" xfId="10" applyNumberFormat="1" applyFill="1">
      <alignment horizontal="center" vertical="center"/>
    </xf>
    <xf numFmtId="14" fontId="0" fillId="8" borderId="2" xfId="0" applyNumberFormat="1" applyFill="1" applyBorder="1" applyAlignment="1">
      <alignment horizontal="center" vertical="center"/>
    </xf>
    <xf numFmtId="14" fontId="25" fillId="8" borderId="2" xfId="0" applyNumberFormat="1" applyFont="1" applyFill="1" applyBorder="1" applyAlignment="1">
      <alignment horizontal="center" vertical="center"/>
    </xf>
    <xf numFmtId="14" fontId="1" fillId="3" borderId="2" xfId="10" applyNumberFormat="1" applyFill="1">
      <alignment horizontal="center" vertical="center"/>
    </xf>
    <xf numFmtId="14" fontId="0" fillId="5" borderId="2" xfId="0" applyNumberFormat="1" applyFill="1" applyBorder="1" applyAlignment="1">
      <alignment horizontal="center" vertical="center"/>
    </xf>
    <xf numFmtId="14" fontId="25" fillId="5" borderId="2" xfId="0" applyNumberFormat="1" applyFont="1" applyFill="1" applyBorder="1" applyAlignment="1">
      <alignment horizontal="center" vertical="center"/>
    </xf>
    <xf numFmtId="14" fontId="1" fillId="10" borderId="2" xfId="10" applyNumberFormat="1" applyFill="1">
      <alignment horizontal="center" vertical="center"/>
    </xf>
    <xf numFmtId="14" fontId="0" fillId="4" borderId="2" xfId="0" applyNumberFormat="1" applyFill="1" applyBorder="1" applyAlignment="1">
      <alignment horizontal="center" vertical="center"/>
    </xf>
    <xf numFmtId="14" fontId="25" fillId="4" borderId="2" xfId="0" applyNumberFormat="1" applyFont="1" applyFill="1" applyBorder="1" applyAlignment="1">
      <alignment horizontal="center" vertical="center"/>
    </xf>
    <xf numFmtId="14" fontId="1" fillId="9" borderId="2" xfId="10" applyNumberFormat="1" applyFill="1">
      <alignment horizontal="center" vertical="center"/>
    </xf>
    <xf numFmtId="0" fontId="0" fillId="44" borderId="9" xfId="0" applyFill="1" applyBorder="1" applyAlignment="1">
      <alignment vertical="center"/>
    </xf>
    <xf numFmtId="14" fontId="0" fillId="9" borderId="2" xfId="10" applyNumberFormat="1" applyFont="1" applyFill="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4"/>
  <sheetViews>
    <sheetView showGridLines="0" tabSelected="1" showRuler="0" topLeftCell="F1" zoomScaleNormal="100" zoomScalePageLayoutView="70" workbookViewId="0">
      <pane ySplit="6" topLeftCell="A14" activePane="bottomLeft" state="frozen"/>
      <selection pane="bottomLeft" activeCell="V16" sqref="V16"/>
    </sheetView>
  </sheetViews>
  <sheetFormatPr defaultRowHeight="30" customHeight="1" x14ac:dyDescent="0.25"/>
  <cols>
    <col min="1" max="1" width="2.5546875" style="6" customWidth="1"/>
    <col min="2" max="2" width="19.77734375" customWidth="1"/>
    <col min="3" max="3" width="8.88671875" customWidth="1"/>
    <col min="4" max="4" width="10.5546875" customWidth="1"/>
    <col min="5" max="5" width="10.21875" style="2" customWidth="1"/>
    <col min="6" max="6" width="10.21875" customWidth="1"/>
    <col min="7" max="7" width="2.5546875" customWidth="1"/>
    <col min="8" max="8" width="6" hidden="1" customWidth="1"/>
    <col min="9" max="63" width="2.44140625" customWidth="1"/>
    <col min="64" max="64" width="2.88671875" customWidth="1"/>
    <col min="65" max="65" width="3.5546875" customWidth="1"/>
    <col min="66" max="66" width="4.88671875" customWidth="1"/>
    <col min="67" max="68" width="7.21875"/>
    <col min="69" max="70" width="8.44140625"/>
  </cols>
  <sheetData>
    <row r="1" spans="1:71" ht="30" customHeight="1" x14ac:dyDescent="0.45">
      <c r="A1" s="7" t="s">
        <v>0</v>
      </c>
      <c r="B1" s="9" t="s">
        <v>12</v>
      </c>
      <c r="C1" s="22"/>
      <c r="D1" s="23"/>
      <c r="E1" s="24"/>
      <c r="F1" s="25"/>
      <c r="H1" s="23"/>
      <c r="I1" s="26" t="s">
        <v>24</v>
      </c>
    </row>
    <row r="2" spans="1:71" ht="30" customHeight="1" x14ac:dyDescent="0.3">
      <c r="A2" s="6" t="s">
        <v>1</v>
      </c>
      <c r="B2" s="10" t="s">
        <v>13</v>
      </c>
      <c r="I2" s="27" t="s">
        <v>25</v>
      </c>
    </row>
    <row r="3" spans="1:71" ht="30" customHeight="1" x14ac:dyDescent="0.25">
      <c r="A3" s="6" t="s">
        <v>2</v>
      </c>
      <c r="B3" s="11" t="s">
        <v>14</v>
      </c>
      <c r="C3" s="61" t="s">
        <v>17</v>
      </c>
      <c r="D3" s="62"/>
      <c r="E3" s="66">
        <v>45294</v>
      </c>
      <c r="F3" s="66"/>
    </row>
    <row r="4" spans="1:71" ht="30" customHeight="1" x14ac:dyDescent="0.25">
      <c r="A4" s="7" t="s">
        <v>3</v>
      </c>
      <c r="C4" s="61" t="s">
        <v>18</v>
      </c>
      <c r="D4" s="62"/>
      <c r="E4" s="3">
        <v>1</v>
      </c>
      <c r="I4" s="63">
        <f>I5</f>
        <v>45292</v>
      </c>
      <c r="J4" s="64"/>
      <c r="K4" s="64"/>
      <c r="L4" s="64"/>
      <c r="M4" s="64"/>
      <c r="N4" s="64"/>
      <c r="O4" s="65"/>
      <c r="P4" s="63">
        <f>P5</f>
        <v>45299</v>
      </c>
      <c r="Q4" s="64"/>
      <c r="R4" s="64"/>
      <c r="S4" s="64"/>
      <c r="T4" s="64"/>
      <c r="U4" s="64"/>
      <c r="V4" s="65"/>
      <c r="W4" s="63">
        <f>W5</f>
        <v>45306</v>
      </c>
      <c r="X4" s="64"/>
      <c r="Y4" s="64"/>
      <c r="Z4" s="64"/>
      <c r="AA4" s="64"/>
      <c r="AB4" s="64"/>
      <c r="AC4" s="65"/>
      <c r="AD4" s="63">
        <f>AD5</f>
        <v>45313</v>
      </c>
      <c r="AE4" s="64"/>
      <c r="AF4" s="64"/>
      <c r="AG4" s="64"/>
      <c r="AH4" s="64"/>
      <c r="AI4" s="64"/>
      <c r="AJ4" s="65"/>
      <c r="AK4" s="63">
        <f>AK5</f>
        <v>45320</v>
      </c>
      <c r="AL4" s="64"/>
      <c r="AM4" s="64"/>
      <c r="AN4" s="64"/>
      <c r="AO4" s="64"/>
      <c r="AP4" s="64"/>
      <c r="AQ4" s="65"/>
      <c r="AR4" s="63">
        <f>AR5</f>
        <v>45327</v>
      </c>
      <c r="AS4" s="64"/>
      <c r="AT4" s="64"/>
      <c r="AU4" s="64"/>
      <c r="AV4" s="64"/>
      <c r="AW4" s="64"/>
      <c r="AX4" s="65"/>
      <c r="AY4" s="63">
        <f>AY5</f>
        <v>45334</v>
      </c>
      <c r="AZ4" s="64"/>
      <c r="BA4" s="64"/>
      <c r="BB4" s="64"/>
      <c r="BC4" s="64"/>
      <c r="BD4" s="64"/>
      <c r="BE4" s="65"/>
      <c r="BF4" s="63">
        <f>BF5</f>
        <v>45341</v>
      </c>
      <c r="BG4" s="64"/>
      <c r="BH4" s="64"/>
      <c r="BI4" s="64"/>
      <c r="BJ4" s="64"/>
      <c r="BK4" s="64"/>
      <c r="BL4" s="65"/>
      <c r="BM4" s="63">
        <f>BM5</f>
        <v>45348</v>
      </c>
      <c r="BN4" s="64"/>
      <c r="BO4" s="64"/>
      <c r="BP4" s="64"/>
      <c r="BQ4" s="64"/>
      <c r="BR4" s="64"/>
      <c r="BS4" s="65"/>
    </row>
    <row r="5" spans="1:71" ht="15" customHeight="1" x14ac:dyDescent="0.25">
      <c r="A5" s="7" t="s">
        <v>4</v>
      </c>
      <c r="B5" s="21"/>
      <c r="C5" s="21"/>
      <c r="D5" s="21"/>
      <c r="E5" s="21"/>
      <c r="F5" s="21"/>
      <c r="G5" s="21"/>
      <c r="I5" s="58">
        <f>プロジェクトの開始-WEEKDAY(プロジェクトの開始,1)+2+7*(週表示-1)</f>
        <v>45292</v>
      </c>
      <c r="J5" s="59">
        <f>I5+1</f>
        <v>45293</v>
      </c>
      <c r="K5" s="59">
        <f t="shared" ref="K5:AX5" si="0">J5+1</f>
        <v>45294</v>
      </c>
      <c r="L5" s="59">
        <f t="shared" si="0"/>
        <v>45295</v>
      </c>
      <c r="M5" s="59">
        <f t="shared" si="0"/>
        <v>45296</v>
      </c>
      <c r="N5" s="59">
        <f t="shared" si="0"/>
        <v>45297</v>
      </c>
      <c r="O5" s="60">
        <f t="shared" si="0"/>
        <v>45298</v>
      </c>
      <c r="P5" s="58">
        <f>O5+1</f>
        <v>45299</v>
      </c>
      <c r="Q5" s="59">
        <f>P5+1</f>
        <v>45300</v>
      </c>
      <c r="R5" s="59">
        <f t="shared" si="0"/>
        <v>45301</v>
      </c>
      <c r="S5" s="59">
        <f t="shared" si="0"/>
        <v>45302</v>
      </c>
      <c r="T5" s="59">
        <f t="shared" si="0"/>
        <v>45303</v>
      </c>
      <c r="U5" s="59">
        <f t="shared" si="0"/>
        <v>45304</v>
      </c>
      <c r="V5" s="60">
        <f t="shared" si="0"/>
        <v>45305</v>
      </c>
      <c r="W5" s="58">
        <f>V5+1</f>
        <v>45306</v>
      </c>
      <c r="X5" s="59">
        <f>W5+1</f>
        <v>45307</v>
      </c>
      <c r="Y5" s="59">
        <f t="shared" si="0"/>
        <v>45308</v>
      </c>
      <c r="Z5" s="59">
        <f t="shared" si="0"/>
        <v>45309</v>
      </c>
      <c r="AA5" s="59">
        <f t="shared" si="0"/>
        <v>45310</v>
      </c>
      <c r="AB5" s="59">
        <f t="shared" si="0"/>
        <v>45311</v>
      </c>
      <c r="AC5" s="60">
        <f t="shared" si="0"/>
        <v>45312</v>
      </c>
      <c r="AD5" s="58">
        <f>AC5+1</f>
        <v>45313</v>
      </c>
      <c r="AE5" s="59">
        <f>AD5+1</f>
        <v>45314</v>
      </c>
      <c r="AF5" s="59">
        <f t="shared" si="0"/>
        <v>45315</v>
      </c>
      <c r="AG5" s="59">
        <f t="shared" si="0"/>
        <v>45316</v>
      </c>
      <c r="AH5" s="59">
        <f t="shared" si="0"/>
        <v>45317</v>
      </c>
      <c r="AI5" s="59">
        <f t="shared" si="0"/>
        <v>45318</v>
      </c>
      <c r="AJ5" s="60">
        <f t="shared" si="0"/>
        <v>45319</v>
      </c>
      <c r="AK5" s="58">
        <f>AJ5+1</f>
        <v>45320</v>
      </c>
      <c r="AL5" s="59">
        <f>AK5+1</f>
        <v>45321</v>
      </c>
      <c r="AM5" s="59">
        <f t="shared" si="0"/>
        <v>45322</v>
      </c>
      <c r="AN5" s="59">
        <f t="shared" si="0"/>
        <v>45323</v>
      </c>
      <c r="AO5" s="59">
        <f t="shared" si="0"/>
        <v>45324</v>
      </c>
      <c r="AP5" s="59">
        <f t="shared" si="0"/>
        <v>45325</v>
      </c>
      <c r="AQ5" s="60">
        <f t="shared" si="0"/>
        <v>45326</v>
      </c>
      <c r="AR5" s="58">
        <f>AQ5+1</f>
        <v>45327</v>
      </c>
      <c r="AS5" s="59">
        <f>AR5+1</f>
        <v>45328</v>
      </c>
      <c r="AT5" s="59">
        <f t="shared" si="0"/>
        <v>45329</v>
      </c>
      <c r="AU5" s="59">
        <f t="shared" si="0"/>
        <v>45330</v>
      </c>
      <c r="AV5" s="59">
        <f t="shared" si="0"/>
        <v>45331</v>
      </c>
      <c r="AW5" s="59">
        <f t="shared" si="0"/>
        <v>45332</v>
      </c>
      <c r="AX5" s="60">
        <f t="shared" si="0"/>
        <v>45333</v>
      </c>
      <c r="AY5" s="58">
        <f>AX5+1</f>
        <v>45334</v>
      </c>
      <c r="AZ5" s="59">
        <f>AY5+1</f>
        <v>45335</v>
      </c>
      <c r="BA5" s="59">
        <f t="shared" ref="BA5:BE5" si="1">AZ5+1</f>
        <v>45336</v>
      </c>
      <c r="BB5" s="59">
        <f t="shared" si="1"/>
        <v>45337</v>
      </c>
      <c r="BC5" s="59">
        <f t="shared" si="1"/>
        <v>45338</v>
      </c>
      <c r="BD5" s="59">
        <f t="shared" si="1"/>
        <v>45339</v>
      </c>
      <c r="BE5" s="60">
        <f t="shared" si="1"/>
        <v>45340</v>
      </c>
      <c r="BF5" s="58">
        <f>BE5+1</f>
        <v>45341</v>
      </c>
      <c r="BG5" s="59">
        <f>BF5+1</f>
        <v>45342</v>
      </c>
      <c r="BH5" s="59">
        <f t="shared" ref="BH5:BL5" si="2">BG5+1</f>
        <v>45343</v>
      </c>
      <c r="BI5" s="59">
        <f t="shared" si="2"/>
        <v>45344</v>
      </c>
      <c r="BJ5" s="59">
        <f t="shared" si="2"/>
        <v>45345</v>
      </c>
      <c r="BK5" s="59">
        <f t="shared" si="2"/>
        <v>45346</v>
      </c>
      <c r="BL5" s="60">
        <f t="shared" si="2"/>
        <v>45347</v>
      </c>
      <c r="BM5" s="59">
        <f t="shared" ref="BM5" si="3">BL5+1</f>
        <v>45348</v>
      </c>
      <c r="BN5" s="60">
        <f t="shared" ref="BN5" si="4">BM5+1</f>
        <v>45349</v>
      </c>
    </row>
    <row r="6" spans="1:71" ht="30" customHeight="1" thickBot="1" x14ac:dyDescent="0.3">
      <c r="A6" s="7" t="s">
        <v>5</v>
      </c>
      <c r="B6" s="28" t="s">
        <v>15</v>
      </c>
      <c r="C6" s="29" t="s">
        <v>38</v>
      </c>
      <c r="D6" s="29" t="s">
        <v>20</v>
      </c>
      <c r="E6" s="29" t="s">
        <v>21</v>
      </c>
      <c r="F6" s="29" t="s">
        <v>22</v>
      </c>
      <c r="G6" s="29"/>
      <c r="H6" s="29" t="s">
        <v>23</v>
      </c>
      <c r="I6" s="30" t="str">
        <f t="shared" ref="I6:AN6" si="5">LEFT(TEXT(I5,"aaa"),1)</f>
        <v>月</v>
      </c>
      <c r="J6" s="30" t="str">
        <f t="shared" si="5"/>
        <v>火</v>
      </c>
      <c r="K6" s="30" t="str">
        <f t="shared" si="5"/>
        <v>水</v>
      </c>
      <c r="L6" s="30" t="str">
        <f t="shared" si="5"/>
        <v>木</v>
      </c>
      <c r="M6" s="30" t="str">
        <f t="shared" si="5"/>
        <v>金</v>
      </c>
      <c r="N6" s="30" t="str">
        <f t="shared" si="5"/>
        <v>土</v>
      </c>
      <c r="O6" s="30" t="str">
        <f t="shared" si="5"/>
        <v>日</v>
      </c>
      <c r="P6" s="30" t="str">
        <f t="shared" si="5"/>
        <v>月</v>
      </c>
      <c r="Q6" s="30" t="str">
        <f t="shared" si="5"/>
        <v>火</v>
      </c>
      <c r="R6" s="30" t="str">
        <f t="shared" si="5"/>
        <v>水</v>
      </c>
      <c r="S6" s="30" t="str">
        <f t="shared" si="5"/>
        <v>木</v>
      </c>
      <c r="T6" s="30" t="str">
        <f t="shared" si="5"/>
        <v>金</v>
      </c>
      <c r="U6" s="30" t="str">
        <f t="shared" si="5"/>
        <v>土</v>
      </c>
      <c r="V6" s="30" t="str">
        <f t="shared" si="5"/>
        <v>日</v>
      </c>
      <c r="W6" s="30" t="str">
        <f t="shared" si="5"/>
        <v>月</v>
      </c>
      <c r="X6" s="30" t="str">
        <f t="shared" si="5"/>
        <v>火</v>
      </c>
      <c r="Y6" s="30" t="str">
        <f t="shared" si="5"/>
        <v>水</v>
      </c>
      <c r="Z6" s="30" t="str">
        <f t="shared" si="5"/>
        <v>木</v>
      </c>
      <c r="AA6" s="30" t="str">
        <f t="shared" si="5"/>
        <v>金</v>
      </c>
      <c r="AB6" s="30" t="str">
        <f t="shared" si="5"/>
        <v>土</v>
      </c>
      <c r="AC6" s="30" t="str">
        <f t="shared" si="5"/>
        <v>日</v>
      </c>
      <c r="AD6" s="30" t="str">
        <f t="shared" si="5"/>
        <v>月</v>
      </c>
      <c r="AE6" s="30" t="str">
        <f t="shared" si="5"/>
        <v>火</v>
      </c>
      <c r="AF6" s="30" t="str">
        <f t="shared" si="5"/>
        <v>水</v>
      </c>
      <c r="AG6" s="30" t="str">
        <f t="shared" si="5"/>
        <v>木</v>
      </c>
      <c r="AH6" s="30" t="str">
        <f t="shared" si="5"/>
        <v>金</v>
      </c>
      <c r="AI6" s="30" t="str">
        <f t="shared" si="5"/>
        <v>土</v>
      </c>
      <c r="AJ6" s="30" t="str">
        <f t="shared" si="5"/>
        <v>日</v>
      </c>
      <c r="AK6" s="30" t="str">
        <f t="shared" si="5"/>
        <v>月</v>
      </c>
      <c r="AL6" s="30" t="str">
        <f t="shared" si="5"/>
        <v>火</v>
      </c>
      <c r="AM6" s="30" t="str">
        <f t="shared" si="5"/>
        <v>水</v>
      </c>
      <c r="AN6" s="30" t="str">
        <f t="shared" si="5"/>
        <v>木</v>
      </c>
      <c r="AO6" s="30" t="str">
        <f t="shared" ref="AO6:BM6" si="6">LEFT(TEXT(AO5,"aaa"),1)</f>
        <v>金</v>
      </c>
      <c r="AP6" s="30" t="str">
        <f t="shared" si="6"/>
        <v>土</v>
      </c>
      <c r="AQ6" s="30" t="str">
        <f t="shared" si="6"/>
        <v>日</v>
      </c>
      <c r="AR6" s="30" t="str">
        <f t="shared" si="6"/>
        <v>月</v>
      </c>
      <c r="AS6" s="30" t="str">
        <f t="shared" si="6"/>
        <v>火</v>
      </c>
      <c r="AT6" s="30" t="str">
        <f t="shared" si="6"/>
        <v>水</v>
      </c>
      <c r="AU6" s="30" t="str">
        <f t="shared" si="6"/>
        <v>木</v>
      </c>
      <c r="AV6" s="30" t="str">
        <f t="shared" si="6"/>
        <v>金</v>
      </c>
      <c r="AW6" s="30" t="str">
        <f t="shared" si="6"/>
        <v>土</v>
      </c>
      <c r="AX6" s="30" t="str">
        <f t="shared" si="6"/>
        <v>日</v>
      </c>
      <c r="AY6" s="30" t="str">
        <f t="shared" si="6"/>
        <v>月</v>
      </c>
      <c r="AZ6" s="30" t="str">
        <f t="shared" si="6"/>
        <v>火</v>
      </c>
      <c r="BA6" s="30" t="str">
        <f t="shared" si="6"/>
        <v>水</v>
      </c>
      <c r="BB6" s="30" t="str">
        <f t="shared" si="6"/>
        <v>木</v>
      </c>
      <c r="BC6" s="30" t="str">
        <f t="shared" si="6"/>
        <v>金</v>
      </c>
      <c r="BD6" s="30" t="str">
        <f t="shared" si="6"/>
        <v>土</v>
      </c>
      <c r="BE6" s="30" t="str">
        <f t="shared" si="6"/>
        <v>日</v>
      </c>
      <c r="BF6" s="30" t="str">
        <f t="shared" si="6"/>
        <v>月</v>
      </c>
      <c r="BG6" s="30" t="str">
        <f t="shared" si="6"/>
        <v>火</v>
      </c>
      <c r="BH6" s="30" t="str">
        <f t="shared" si="6"/>
        <v>水</v>
      </c>
      <c r="BI6" s="30" t="str">
        <f t="shared" si="6"/>
        <v>木</v>
      </c>
      <c r="BJ6" s="30" t="str">
        <f t="shared" si="6"/>
        <v>金</v>
      </c>
      <c r="BK6" s="30" t="str">
        <f t="shared" si="6"/>
        <v>土</v>
      </c>
      <c r="BL6" s="30" t="str">
        <f t="shared" si="6"/>
        <v>日</v>
      </c>
      <c r="BM6" s="30" t="str">
        <f t="shared" si="6"/>
        <v>月</v>
      </c>
    </row>
    <row r="7" spans="1:71" ht="30" hidden="1" customHeight="1" thickBot="1" x14ac:dyDescent="0.3">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row>
    <row r="8" spans="1:71" s="1" customFormat="1" ht="30" customHeight="1" thickBot="1" x14ac:dyDescent="0.3">
      <c r="A8" s="7" t="s">
        <v>7</v>
      </c>
      <c r="B8" s="31" t="s">
        <v>40</v>
      </c>
      <c r="C8" s="12"/>
      <c r="D8" s="32"/>
      <c r="E8" s="56"/>
      <c r="F8" s="57"/>
      <c r="G8" s="33"/>
      <c r="H8" s="33" t="str">
        <f t="shared" ref="H8:H24" si="7">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row>
    <row r="9" spans="1:71" s="1" customFormat="1" ht="30" customHeight="1" thickBot="1" x14ac:dyDescent="0.3">
      <c r="A9" s="7" t="s">
        <v>8</v>
      </c>
      <c r="B9" s="67" t="s">
        <v>41</v>
      </c>
      <c r="C9" s="13" t="s">
        <v>19</v>
      </c>
      <c r="D9" s="34">
        <v>0</v>
      </c>
      <c r="E9" s="71">
        <f>プロジェクトの開始</f>
        <v>45294</v>
      </c>
      <c r="F9" s="71">
        <f>E9</f>
        <v>45294</v>
      </c>
      <c r="G9" s="33"/>
      <c r="H9" s="33">
        <f t="shared" si="7"/>
        <v>1</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row>
    <row r="10" spans="1:71" s="1" customFormat="1" ht="30" customHeight="1" thickBot="1" x14ac:dyDescent="0.3">
      <c r="A10" s="7" t="s">
        <v>9</v>
      </c>
      <c r="B10" s="67" t="s">
        <v>42</v>
      </c>
      <c r="C10" s="13"/>
      <c r="D10" s="34">
        <v>0</v>
      </c>
      <c r="E10" s="71">
        <v>45294</v>
      </c>
      <c r="F10" s="71">
        <v>45294</v>
      </c>
      <c r="G10" s="33"/>
      <c r="H10" s="33">
        <f t="shared" si="7"/>
        <v>1</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row>
    <row r="11" spans="1:71" s="1" customFormat="1" ht="30" customHeight="1" thickBot="1" x14ac:dyDescent="0.3">
      <c r="A11" s="7" t="s">
        <v>10</v>
      </c>
      <c r="B11" s="35" t="s">
        <v>43</v>
      </c>
      <c r="C11" s="14"/>
      <c r="D11" s="36"/>
      <c r="E11" s="72"/>
      <c r="F11" s="73"/>
      <c r="G11" s="33"/>
      <c r="H11" s="33" t="str">
        <f t="shared" si="7"/>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row>
    <row r="12" spans="1:71" s="1" customFormat="1" ht="30" customHeight="1" thickBot="1" x14ac:dyDescent="0.3">
      <c r="A12" s="7"/>
      <c r="B12" s="68" t="s">
        <v>47</v>
      </c>
      <c r="C12" s="15"/>
      <c r="D12" s="37">
        <v>0</v>
      </c>
      <c r="E12" s="74">
        <v>45295</v>
      </c>
      <c r="F12" s="74">
        <f>E12</f>
        <v>45295</v>
      </c>
      <c r="G12" s="33"/>
      <c r="H12" s="33">
        <f t="shared" si="7"/>
        <v>1</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71" s="1" customFormat="1" ht="30" customHeight="1" thickBot="1" x14ac:dyDescent="0.3">
      <c r="A13" s="6"/>
      <c r="B13" s="68" t="s">
        <v>48</v>
      </c>
      <c r="C13" s="15"/>
      <c r="D13" s="37">
        <v>0</v>
      </c>
      <c r="E13" s="74">
        <f>E12+1</f>
        <v>45296</v>
      </c>
      <c r="F13" s="74">
        <f>E13+3</f>
        <v>45299</v>
      </c>
      <c r="G13" s="33"/>
      <c r="H13" s="33">
        <f t="shared" si="7"/>
        <v>4</v>
      </c>
      <c r="I13" s="4"/>
      <c r="J13" s="4"/>
      <c r="K13" s="4"/>
      <c r="L13" s="4"/>
      <c r="M13" s="4"/>
      <c r="N13" s="81"/>
      <c r="O13" s="81"/>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row>
    <row r="14" spans="1:71" s="1" customFormat="1" ht="30" customHeight="1" thickBot="1" x14ac:dyDescent="0.3">
      <c r="A14" s="6" t="s">
        <v>11</v>
      </c>
      <c r="B14" s="38" t="s">
        <v>44</v>
      </c>
      <c r="C14" s="16"/>
      <c r="D14" s="39"/>
      <c r="E14" s="75"/>
      <c r="F14" s="76"/>
      <c r="G14" s="33"/>
      <c r="H14" s="33" t="str">
        <f t="shared" si="7"/>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row>
    <row r="15" spans="1:71" s="1" customFormat="1" ht="30" customHeight="1" thickBot="1" x14ac:dyDescent="0.3">
      <c r="A15" s="6"/>
      <c r="B15" s="69" t="s">
        <v>49</v>
      </c>
      <c r="C15" s="17"/>
      <c r="D15" s="40">
        <v>0</v>
      </c>
      <c r="E15" s="77">
        <v>45299</v>
      </c>
      <c r="F15" s="77">
        <f>E15+2</f>
        <v>45301</v>
      </c>
      <c r="G15" s="33"/>
      <c r="H15" s="33">
        <f t="shared" si="7"/>
        <v>3</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row>
    <row r="16" spans="1:71" s="1" customFormat="1" ht="30" customHeight="1" thickBot="1" x14ac:dyDescent="0.3">
      <c r="A16" s="6"/>
      <c r="B16" s="69" t="s">
        <v>50</v>
      </c>
      <c r="C16" s="17"/>
      <c r="D16" s="40">
        <v>0</v>
      </c>
      <c r="E16" s="77">
        <f>F15</f>
        <v>45301</v>
      </c>
      <c r="F16" s="77">
        <f>E16+5</f>
        <v>45306</v>
      </c>
      <c r="G16" s="33"/>
      <c r="H16" s="33">
        <f t="shared" si="7"/>
        <v>6</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row>
    <row r="17" spans="1:64" s="1" customFormat="1" ht="30" customHeight="1" thickBot="1" x14ac:dyDescent="0.3">
      <c r="A17" s="6" t="s">
        <v>11</v>
      </c>
      <c r="B17" s="41" t="s">
        <v>45</v>
      </c>
      <c r="C17" s="18"/>
      <c r="D17" s="42"/>
      <c r="E17" s="78"/>
      <c r="F17" s="79"/>
      <c r="G17" s="33"/>
      <c r="H17" s="33" t="str">
        <f t="shared" si="7"/>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row>
    <row r="18" spans="1:64" s="1" customFormat="1" ht="30" customHeight="1" thickBot="1" x14ac:dyDescent="0.3">
      <c r="A18" s="6"/>
      <c r="B18" s="70" t="s">
        <v>51</v>
      </c>
      <c r="C18" s="19"/>
      <c r="D18" s="43">
        <v>0</v>
      </c>
      <c r="E18" s="80">
        <v>45306</v>
      </c>
      <c r="F18" s="82">
        <v>45320</v>
      </c>
      <c r="G18" s="33"/>
      <c r="H18" s="33">
        <f t="shared" si="7"/>
        <v>15</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row>
    <row r="19" spans="1:64" s="1" customFormat="1" ht="30" customHeight="1" thickBot="1" x14ac:dyDescent="0.3">
      <c r="A19" s="6"/>
      <c r="B19" s="70" t="s">
        <v>52</v>
      </c>
      <c r="C19" s="19"/>
      <c r="D19" s="43">
        <v>0</v>
      </c>
      <c r="E19" s="80">
        <v>45320</v>
      </c>
      <c r="F19" s="80">
        <v>45327</v>
      </c>
      <c r="G19" s="33"/>
      <c r="H19" s="33">
        <f t="shared" si="7"/>
        <v>8</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row>
    <row r="20" spans="1:64" s="1" customFormat="1" ht="30" customHeight="1" thickBot="1" x14ac:dyDescent="0.3">
      <c r="A20" s="6" t="s">
        <v>11</v>
      </c>
      <c r="B20" s="41" t="s">
        <v>46</v>
      </c>
      <c r="C20" s="18"/>
      <c r="D20" s="42"/>
      <c r="E20" s="78"/>
      <c r="F20" s="79"/>
      <c r="G20" s="33"/>
      <c r="H20" s="33" t="str">
        <f t="shared" si="7"/>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row>
    <row r="21" spans="1:64" s="1" customFormat="1" ht="30" customHeight="1" thickBot="1" x14ac:dyDescent="0.3">
      <c r="A21" s="6"/>
      <c r="B21" s="70" t="s">
        <v>53</v>
      </c>
      <c r="C21" s="19"/>
      <c r="D21" s="43">
        <v>0</v>
      </c>
      <c r="E21" s="82">
        <v>45327</v>
      </c>
      <c r="F21" s="80">
        <v>45334</v>
      </c>
      <c r="G21" s="33"/>
      <c r="H21" s="33">
        <f t="shared" si="7"/>
        <v>8</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row>
    <row r="22" spans="1:64" s="1" customFormat="1" ht="30" customHeight="1" thickBot="1" x14ac:dyDescent="0.3">
      <c r="A22" s="6"/>
      <c r="B22" s="70" t="s">
        <v>54</v>
      </c>
      <c r="C22" s="19"/>
      <c r="D22" s="43">
        <v>0</v>
      </c>
      <c r="E22" s="80">
        <v>45335</v>
      </c>
      <c r="F22" s="80">
        <v>45337</v>
      </c>
      <c r="G22" s="33"/>
      <c r="H22" s="33">
        <f t="shared" si="7"/>
        <v>3</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row>
    <row r="23" spans="1:64" s="1" customFormat="1" ht="30" customHeight="1" thickBot="1" x14ac:dyDescent="0.3">
      <c r="A23" s="6"/>
      <c r="B23" s="70" t="s">
        <v>55</v>
      </c>
      <c r="C23" s="19"/>
      <c r="D23" s="43">
        <v>0</v>
      </c>
      <c r="E23" s="80">
        <v>45338</v>
      </c>
      <c r="F23" s="80">
        <v>45344</v>
      </c>
      <c r="G23" s="33"/>
      <c r="H23" s="33">
        <f t="shared" si="7"/>
        <v>7</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row>
    <row r="24" spans="1:64" s="1" customFormat="1" ht="30" customHeight="1" thickBot="1" x14ac:dyDescent="0.3">
      <c r="A24" s="6"/>
      <c r="B24" s="20" t="s">
        <v>16</v>
      </c>
      <c r="C24" s="19"/>
      <c r="D24" s="43">
        <v>0</v>
      </c>
      <c r="E24" s="80">
        <v>45345</v>
      </c>
      <c r="F24" s="80">
        <v>45348</v>
      </c>
      <c r="G24" s="33"/>
      <c r="H24" s="33">
        <f t="shared" si="7"/>
        <v>4</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row>
  </sheetData>
  <mergeCells count="12">
    <mergeCell ref="BM4:BS4"/>
    <mergeCell ref="BF4:BL4"/>
    <mergeCell ref="E3:F3"/>
    <mergeCell ref="I4:O4"/>
    <mergeCell ref="P4:V4"/>
    <mergeCell ref="W4:AC4"/>
    <mergeCell ref="AD4:AJ4"/>
    <mergeCell ref="C3:D3"/>
    <mergeCell ref="C4:D4"/>
    <mergeCell ref="AK4:AQ4"/>
    <mergeCell ref="AR4:AX4"/>
    <mergeCell ref="AY4:BE4"/>
  </mergeCells>
  <phoneticPr fontId="26"/>
  <conditionalFormatting sqref="D7:D1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BM6 BM5:BN5">
    <cfRule type="expression" dxfId="8" priority="41">
      <formula>AND(TODAY()&gt;=I$5,TODAY()&lt;J$5)</formula>
    </cfRule>
  </conditionalFormatting>
  <conditionalFormatting sqref="I7:BL19">
    <cfRule type="expression" dxfId="7" priority="35">
      <formula>AND(タスク_開始&lt;=I$5,ROUNDDOWN((タスク_終了-タスク_開始+1)*タスク_進捗状況,0)+タスク_開始-1&gt;=I$5)</formula>
    </cfRule>
    <cfRule type="expression" dxfId="6" priority="36" stopIfTrue="1">
      <formula>AND(タスク_終了&gt;=I$5,タスク_開始&lt;J$5)</formula>
    </cfRule>
  </conditionalFormatting>
  <conditionalFormatting sqref="D20:D24">
    <cfRule type="dataBar" priority="5">
      <dataBar>
        <cfvo type="num" val="0"/>
        <cfvo type="num" val="1"/>
        <color theme="0" tint="-0.249977111117893"/>
      </dataBar>
      <extLst>
        <ext xmlns:x14="http://schemas.microsoft.com/office/spreadsheetml/2009/9/main" uri="{B025F937-C7B1-47D3-B67F-A62EFF666E3E}">
          <x14:id>{06BD85A8-D392-40B3-A38F-15DD8CF3ADE4}</x14:id>
        </ext>
      </extLst>
    </cfRule>
  </conditionalFormatting>
  <conditionalFormatting sqref="I20:BL22">
    <cfRule type="expression" dxfId="5" priority="8">
      <formula>AND(TODAY()&gt;=I$5,TODAY()&lt;J$5)</formula>
    </cfRule>
  </conditionalFormatting>
  <conditionalFormatting sqref="I20:BL22">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I23:BL24">
    <cfRule type="expression" dxfId="2" priority="4">
      <formula>AND(TODAY()&gt;=I$5,TODAY()&lt;J$5)</formula>
    </cfRule>
  </conditionalFormatting>
  <conditionalFormatting sqref="I23:BL24">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06BD85A8-D392-40B3-A38F-15DD8CF3ADE4}">
            <x14:dataBar minLength="0" maxLength="100" gradient="0">
              <x14:cfvo type="num">
                <xm:f>0</xm:f>
              </x14:cfvo>
              <x14:cfvo type="num">
                <xm:f>1</xm:f>
              </x14:cfvo>
              <x14:negativeFillColor rgb="FFFF0000"/>
              <x14:axisColor rgb="FF000000"/>
            </x14:dataBar>
          </x14:cfRule>
          <xm:sqref>D20:D24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25" x14ac:dyDescent="0.25"/>
  <cols>
    <col min="1" max="1" width="87" style="44" customWidth="1"/>
    <col min="2" max="16384" width="9" style="45"/>
  </cols>
  <sheetData>
    <row r="1" spans="1:2" ht="46.5" customHeight="1" x14ac:dyDescent="0.25"/>
    <row r="2" spans="1:2" s="47" customFormat="1" ht="16.5" x14ac:dyDescent="0.25">
      <c r="A2" s="46" t="s">
        <v>24</v>
      </c>
      <c r="B2" s="46"/>
    </row>
    <row r="3" spans="1:2" s="50" customFormat="1" ht="27" customHeight="1" x14ac:dyDescent="0.25">
      <c r="A3" s="48" t="s">
        <v>25</v>
      </c>
      <c r="B3" s="49"/>
    </row>
    <row r="4" spans="1:2" s="52" customFormat="1" ht="28.5" x14ac:dyDescent="0.45">
      <c r="A4" s="51" t="s">
        <v>26</v>
      </c>
    </row>
    <row r="5" spans="1:2" ht="61.5" customHeight="1" x14ac:dyDescent="0.25">
      <c r="A5" s="53" t="s">
        <v>27</v>
      </c>
    </row>
    <row r="6" spans="1:2" ht="26.25" customHeight="1" x14ac:dyDescent="0.25">
      <c r="A6" s="51" t="s">
        <v>28</v>
      </c>
    </row>
    <row r="7" spans="1:2" s="44" customFormat="1" ht="198" customHeight="1" x14ac:dyDescent="0.25">
      <c r="A7" s="54" t="s">
        <v>39</v>
      </c>
    </row>
    <row r="8" spans="1:2" s="52" customFormat="1" ht="28.5" x14ac:dyDescent="0.45">
      <c r="A8" s="51" t="s">
        <v>29</v>
      </c>
    </row>
    <row r="9" spans="1:2" ht="47.25" x14ac:dyDescent="0.25">
      <c r="A9" s="53" t="s">
        <v>30</v>
      </c>
    </row>
    <row r="10" spans="1:2" s="44" customFormat="1" ht="27.95" customHeight="1" x14ac:dyDescent="0.25">
      <c r="A10" s="55" t="s">
        <v>31</v>
      </c>
    </row>
    <row r="11" spans="1:2" s="52" customFormat="1" ht="28.5" x14ac:dyDescent="0.45">
      <c r="A11" s="51" t="s">
        <v>32</v>
      </c>
    </row>
    <row r="12" spans="1:2" ht="31.5" x14ac:dyDescent="0.25">
      <c r="A12" s="53" t="s">
        <v>33</v>
      </c>
    </row>
    <row r="13" spans="1:2" s="44" customFormat="1" ht="27.95" customHeight="1" x14ac:dyDescent="0.25">
      <c r="A13" s="55" t="s">
        <v>34</v>
      </c>
    </row>
    <row r="14" spans="1:2" s="52" customFormat="1" ht="28.5" x14ac:dyDescent="0.45">
      <c r="A14" s="51" t="s">
        <v>35</v>
      </c>
    </row>
    <row r="15" spans="1:2" ht="64.5" customHeight="1" x14ac:dyDescent="0.25">
      <c r="A15" s="53" t="s">
        <v>36</v>
      </c>
    </row>
    <row r="16" spans="1:2" ht="47.25" x14ac:dyDescent="0.25">
      <c r="A16" s="53" t="s">
        <v>37</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2023-12-16T05:39:50Z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