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TACO\EV 2W\"/>
    </mc:Choice>
  </mc:AlternateContent>
  <xr:revisionPtr revIDLastSave="0" documentId="13_ncr:1_{0F99B249-3C8E-41B0-A9AC-A2468BB043D1}" xr6:coauthVersionLast="47" xr6:coauthVersionMax="47" xr10:uidLastSave="{00000000-0000-0000-0000-000000000000}"/>
  <bookViews>
    <workbookView xWindow="-118" yWindow="-118" windowWidth="25370" windowHeight="13667" firstSheet="2" activeTab="6" xr2:uid="{68F3CAF9-602E-4268-8E8E-28161264EFC0}"/>
  </bookViews>
  <sheets>
    <sheet name="FY2019-2020" sheetId="1" r:id="rId1"/>
    <sheet name="FY2020-2021" sheetId="2" r:id="rId2"/>
    <sheet name="FY2021-2022" sheetId="3" r:id="rId3"/>
    <sheet name="FY2022-2023" sheetId="4" r:id="rId4"/>
    <sheet name="FY2023-2024" sheetId="5" r:id="rId5"/>
    <sheet name="FY2024-2025" sheetId="6" r:id="rId6"/>
    <sheet name="NEW_comparison" sheetId="13" r:id="rId7"/>
    <sheet name="Market Growth" sheetId="7" r:id="rId8"/>
    <sheet name="Brand YoY" sheetId="8" r:id="rId9"/>
    <sheet name="Performance Analysis" sheetId="11" r:id="rId10"/>
    <sheet name="96V Arch" sheetId="12" r:id="rId11"/>
    <sheet name="LV vs HV" sheetId="15" r:id="rId12"/>
    <sheet name="Brands vs Power" sheetId="9" r:id="rId13"/>
    <sheet name="Cost Analysis" sheetId="1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2" l="1"/>
  <c r="C12" i="12"/>
  <c r="E11" i="12"/>
  <c r="E12" i="12" s="1"/>
  <c r="D11" i="12"/>
  <c r="D12" i="12" s="1"/>
  <c r="A14" i="10"/>
  <c r="C14" i="10"/>
  <c r="E14" i="10"/>
  <c r="G14" i="10"/>
  <c r="C75" i="8"/>
  <c r="C64" i="8"/>
  <c r="C53" i="8"/>
  <c r="C42" i="8"/>
  <c r="C31" i="8"/>
  <c r="C20" i="8"/>
  <c r="C9" i="8"/>
  <c r="E7" i="7"/>
</calcChain>
</file>

<file path=xl/sharedStrings.xml><?xml version="1.0" encoding="utf-8"?>
<sst xmlns="http://schemas.openxmlformats.org/spreadsheetml/2006/main" count="568" uniqueCount="270">
  <si>
    <t>Electric Two-Wheeler Sales FY 20</t>
  </si>
  <si>
    <t>S No</t>
  </si>
  <si>
    <t>Maker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</si>
  <si>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</si>
  <si>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</si>
  <si>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</si>
  <si>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</si>
  <si>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</si>
  <si>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</si>
  <si>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</si>
  <si>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</si>
  <si>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</si>
  <si>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</si>
  <si>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</si>
  <si>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</si>
  <si>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</si>
  <si>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Market</t>
  </si>
  <si>
    <t>Share</t>
  </si>
  <si>
    <t>Hero Electric</t>
  </si>
  <si>
    <t>Okinawa Autotech</t>
  </si>
  <si>
    <t>Ather Energy</t>
  </si>
  <si>
    <t>Ampere Vehicles</t>
  </si>
  <si>
    <t>Revolt</t>
  </si>
  <si>
    <t>Others</t>
  </si>
  <si>
    <t>This data is as per VAHAN Portal as on 10th January, 2023.</t>
  </si>
  <si>
    <t>This data does not include Low Speed Sales</t>
  </si>
  <si>
    <t>Electric Two-Wheeler Sales</t>
  </si>
  <si>
    <t>FY</t>
  </si>
  <si>
    <t>Market Share</t>
  </si>
  <si>
    <t>Electric Two-Wheeler Sales FY 2021</t>
  </si>
  <si>
    <t>S. No</t>
  </si>
  <si>
    <t>Bajaj</t>
  </si>
  <si>
    <t>Pure EV</t>
  </si>
  <si>
    <t>Being India</t>
  </si>
  <si>
    <t>Jitendra</t>
  </si>
  <si>
    <t>TVS</t>
  </si>
  <si>
    <t>Electric Two-Wheeler Sales FY 22</t>
  </si>
  <si>
    <t>Ola Electric</t>
  </si>
  <si>
    <t>Being</t>
  </si>
  <si>
    <t>Electric Two-Wheeler Sales FY 22-23</t>
  </si>
  <si>
    <t>March</t>
  </si>
  <si>
    <t>OLA ELECTRIC</t>
  </si>
  <si>
    <t>OKINAWA</t>
  </si>
  <si>
    <t>HERO ELECTRIC</t>
  </si>
  <si>
    <t>AMPERE</t>
  </si>
  <si>
    <t>ATHER</t>
  </si>
  <si>
    <t>BAJAJ</t>
  </si>
  <si>
    <t>OKAYA EV</t>
  </si>
  <si>
    <t>REVOLT</t>
  </si>
  <si>
    <t>PURE EV</t>
  </si>
  <si>
    <t>BEING INDIA</t>
  </si>
  <si>
    <t>JITENDRA NEW EV</t>
  </si>
  <si>
    <t>OTHERS</t>
  </si>
  <si>
    <t>TOTAL</t>
  </si>
  <si>
    <t>Electric Two-Wheeler Sales FY 23-24</t>
  </si>
  <si>
    <t>FY 23</t>
  </si>
  <si>
    <t>FY 22</t>
  </si>
  <si>
    <t>Electric Two-Wheeler Sales FY 24-25</t>
  </si>
  <si>
    <t>FY 24</t>
  </si>
  <si>
    <t>This data as on 13th May, 2024. It excludes Telangana.</t>
  </si>
  <si>
    <t>2019-2020</t>
  </si>
  <si>
    <t>2020-2021</t>
  </si>
  <si>
    <t>2021-2022</t>
  </si>
  <si>
    <t>2022-2023</t>
  </si>
  <si>
    <t>2023-2024</t>
  </si>
  <si>
    <t>2024-2025</t>
  </si>
  <si>
    <t>Year</t>
  </si>
  <si>
    <t>Total Sales</t>
  </si>
  <si>
    <t>(if we multiply 2 months sales for predicting into 1 year)</t>
  </si>
  <si>
    <t>Sales</t>
  </si>
  <si>
    <t>Electric Vehicle Sales - Dashboard</t>
  </si>
  <si>
    <t>Financial Year</t>
  </si>
  <si>
    <t>Category</t>
  </si>
  <si>
    <t>17-18</t>
  </si>
  <si>
    <t>18-19</t>
  </si>
  <si>
    <t>19-20</t>
  </si>
  <si>
    <t>20-21</t>
  </si>
  <si>
    <t>21-22</t>
  </si>
  <si>
    <t>22-23</t>
  </si>
  <si>
    <t>23-24</t>
  </si>
  <si>
    <t>Grand Total</t>
  </si>
  <si>
    <t>24-25</t>
  </si>
  <si>
    <t>Apr'24</t>
  </si>
  <si>
    <t>May'24</t>
  </si>
  <si>
    <t>Q1</t>
  </si>
  <si>
    <t>E-2 Wheelers</t>
  </si>
  <si>
    <t>E-3 Wheelers</t>
  </si>
  <si>
    <t>E-4 Wheelers</t>
  </si>
  <si>
    <t>E-Buses</t>
  </si>
  <si>
    <t>Brand</t>
  </si>
  <si>
    <t>Power Output</t>
  </si>
  <si>
    <t>&lt;1kW</t>
  </si>
  <si>
    <t>1-3kW</t>
  </si>
  <si>
    <t>3kW-6kW</t>
  </si>
  <si>
    <t>&gt;6kW</t>
  </si>
  <si>
    <t>Type of Motor</t>
  </si>
  <si>
    <t>BLDC HUB</t>
  </si>
  <si>
    <t>PMSM HUB</t>
  </si>
  <si>
    <t>BLDC Sidemount</t>
  </si>
  <si>
    <t>PMSM Sidemount</t>
  </si>
  <si>
    <t>BLDC Mid-Drive</t>
  </si>
  <si>
    <t>PMSM Mid-Drive</t>
  </si>
  <si>
    <t>Okaya, Hero Electric, Okinawa</t>
  </si>
  <si>
    <t>Okinawa</t>
  </si>
  <si>
    <t>BATTRE, BGauss, Okaya, Hero Electric, Okinawa, Ampere, Bajaj</t>
  </si>
  <si>
    <t>Okinawa, Ampere, Bajaj, Ather, TVS, OLA Electric</t>
  </si>
  <si>
    <t>Bgauss, Bajaj</t>
  </si>
  <si>
    <t>BATTRE, Okaya, Hero Electric, Okinawa, TVS</t>
  </si>
  <si>
    <t>OLA Electric, Ather, Ampere, River</t>
  </si>
  <si>
    <t>Ather, OLA Electric, River</t>
  </si>
  <si>
    <t>COST</t>
  </si>
  <si>
    <t>COMPONENT</t>
  </si>
  <si>
    <t>Motor</t>
  </si>
  <si>
    <t>Gearbox</t>
  </si>
  <si>
    <t>Belt</t>
  </si>
  <si>
    <t>Pulleys</t>
  </si>
  <si>
    <t>Mounting Brackets</t>
  </si>
  <si>
    <t>MID DRIVE BELT</t>
  </si>
  <si>
    <t>MID DRIVE CHAIN</t>
  </si>
  <si>
    <t>Chain</t>
  </si>
  <si>
    <t>Sprocket</t>
  </si>
  <si>
    <t>Scatter Shield</t>
  </si>
  <si>
    <t>Lubrication</t>
  </si>
  <si>
    <t>Tensioner</t>
  </si>
  <si>
    <t>HUB</t>
  </si>
  <si>
    <t>Custom Rim</t>
  </si>
  <si>
    <t>Swingarm Mount</t>
  </si>
  <si>
    <t>SALES</t>
  </si>
  <si>
    <t>OLA S1 PRO</t>
  </si>
  <si>
    <t>Cost</t>
  </si>
  <si>
    <t>Nomainal Power</t>
  </si>
  <si>
    <t>Peak Power</t>
  </si>
  <si>
    <t>Peak Torque</t>
  </si>
  <si>
    <t>Kerb Weight</t>
  </si>
  <si>
    <t>IP Rating</t>
  </si>
  <si>
    <t>Nominal Voltage</t>
  </si>
  <si>
    <t>Peak Voltage</t>
  </si>
  <si>
    <t>Energy of Pack</t>
  </si>
  <si>
    <t>Top Speed</t>
  </si>
  <si>
    <t>Acceleration</t>
  </si>
  <si>
    <t xml:space="preserve">Gradability </t>
  </si>
  <si>
    <t>11kW</t>
  </si>
  <si>
    <t>5.5kW</t>
  </si>
  <si>
    <t>58Nm</t>
  </si>
  <si>
    <t>IP67</t>
  </si>
  <si>
    <t>Type of Drive</t>
  </si>
  <si>
    <t>IPMSM</t>
  </si>
  <si>
    <t>4kWhr</t>
  </si>
  <si>
    <t>Belt Drive</t>
  </si>
  <si>
    <t>Range</t>
  </si>
  <si>
    <t>195km</t>
  </si>
  <si>
    <t>2.6s</t>
  </si>
  <si>
    <t>0-40kmph</t>
  </si>
  <si>
    <t>120kmph</t>
  </si>
  <si>
    <t>125kg</t>
  </si>
  <si>
    <t>Specifications</t>
  </si>
  <si>
    <t>S1 Pro</t>
  </si>
  <si>
    <t>S1 Air &amp; X</t>
  </si>
  <si>
    <t>Usable Energy (kW)</t>
  </si>
  <si>
    <t>2.98 (NMC)</t>
  </si>
  <si>
    <t>3.02 (NCA)</t>
  </si>
  <si>
    <t>Peak Discharge Power (kW)</t>
  </si>
  <si>
    <t>Continuous Power</t>
  </si>
  <si>
    <t>Nominal Voltage (V)</t>
  </si>
  <si>
    <t>51.8 (NMC)</t>
  </si>
  <si>
    <t>50.4 (NCA)</t>
  </si>
  <si>
    <t>Maximum Voltage (V)</t>
  </si>
  <si>
    <t>Minimum Voltage (V)</t>
  </si>
  <si>
    <t>Battery pack Capacity (Ah)</t>
  </si>
  <si>
    <t>57.6 (NMC)</t>
  </si>
  <si>
    <t>60 (NCA)</t>
  </si>
  <si>
    <t>Battery Pack Configuration</t>
  </si>
  <si>
    <t>14s16p</t>
  </si>
  <si>
    <t>14s12p</t>
  </si>
  <si>
    <t>Total number of cells</t>
  </si>
  <si>
    <t>battery pack weight (kg)</t>
  </si>
  <si>
    <t>19.53 (NMC)</t>
  </si>
  <si>
    <t>19.86 (NCA)</t>
  </si>
  <si>
    <t>Range (km – Eco Mode)</t>
  </si>
  <si>
    <t>Certified Range (km)</t>
  </si>
  <si>
    <t>Charging Time (hrs) home</t>
  </si>
  <si>
    <t>Charging Type</t>
  </si>
  <si>
    <t>Portable 750W</t>
  </si>
  <si>
    <t>Portable 500W</t>
  </si>
  <si>
    <t>Top Speed (km/hr)</t>
  </si>
  <si>
    <t>0 to 40 km/hr (sec)</t>
  </si>
  <si>
    <t>0 to 60 km/hr (sec)</t>
  </si>
  <si>
    <t>5.5 (S1 Air)</t>
  </si>
  <si>
    <t>5.7 (S1 X)</t>
  </si>
  <si>
    <t>Motor Power Nominal (kW)</t>
  </si>
  <si>
    <t>Battery pack configuration</t>
  </si>
  <si>
    <t>Cell Chemistry</t>
  </si>
  <si>
    <t>NMC811</t>
  </si>
  <si>
    <t>NMC811 (LG)</t>
  </si>
  <si>
    <t>NCA (BAK)</t>
  </si>
  <si>
    <t>Cell manufacturer</t>
  </si>
  <si>
    <t>LG chem</t>
  </si>
  <si>
    <t>LG Chem and BAK</t>
  </si>
  <si>
    <t>Total Number of Cells</t>
  </si>
  <si>
    <t>Cell Nominal Voltage (V)</t>
  </si>
  <si>
    <t>3.7 (NMC)</t>
  </si>
  <si>
    <t>3.6 (NCA)</t>
  </si>
  <si>
    <t>Cell capacity (Ah)</t>
  </si>
  <si>
    <t>4.8 Ah (most likely)</t>
  </si>
  <si>
    <t>4.8 Ah (more likely)</t>
  </si>
  <si>
    <t>5 Ah (NCA)</t>
  </si>
  <si>
    <t>Cell energy density (Wh)</t>
  </si>
  <si>
    <t>Cell Weight (kg)</t>
  </si>
  <si>
    <t>67.5 grams approx</t>
  </si>
  <si>
    <t>67.5 grams</t>
  </si>
  <si>
    <t>Total cell weight (kg)</t>
  </si>
  <si>
    <t>15.12 kg</t>
  </si>
  <si>
    <t>11,34 kg (NMC)</t>
  </si>
  <si>
    <t>Cell Type</t>
  </si>
  <si>
    <t>21700 (maybe)</t>
  </si>
  <si>
    <t>Commuter Bike</t>
  </si>
  <si>
    <t>Low Power Scooter</t>
  </si>
  <si>
    <t>High Power Bike</t>
  </si>
  <si>
    <t>Battery Energy (kWhr)</t>
  </si>
  <si>
    <t>468Whr=&gt;26s</t>
  </si>
  <si>
    <t>24s14p</t>
  </si>
  <si>
    <t>24s18p</t>
  </si>
  <si>
    <t>24s10p</t>
  </si>
  <si>
    <t>battery pack cell weight (kg)</t>
  </si>
  <si>
    <t>Portable 1000W</t>
  </si>
  <si>
    <t>Portable 1200W</t>
  </si>
  <si>
    <t>OLA Electric</t>
  </si>
  <si>
    <t>Ampere</t>
  </si>
  <si>
    <t>Powertrain Specs</t>
  </si>
  <si>
    <t>Model</t>
  </si>
  <si>
    <t>S1X &amp; S1 Air</t>
  </si>
  <si>
    <t>iQube ST</t>
  </si>
  <si>
    <t>Chetak Premium</t>
  </si>
  <si>
    <t>450X</t>
  </si>
  <si>
    <t>Primus</t>
  </si>
  <si>
    <t>Rated Power (kW)</t>
  </si>
  <si>
    <t>Max Power (kW)</t>
  </si>
  <si>
    <t>Rated Torque (Nm)</t>
  </si>
  <si>
    <t>Claimed Range (km)</t>
  </si>
  <si>
    <t>Real Range (km)</t>
  </si>
  <si>
    <t>Battery Type</t>
  </si>
  <si>
    <t>Battery Pack Energy (kWhr)</t>
  </si>
  <si>
    <t>Motor Setup</t>
  </si>
  <si>
    <t>Ex-Showroom Price</t>
  </si>
  <si>
    <t>-</t>
  </si>
  <si>
    <t>Li-ion</t>
  </si>
  <si>
    <t>Mid-Drive IPMSM</t>
  </si>
  <si>
    <t>2 to 4</t>
  </si>
  <si>
    <t>Hub PMSM</t>
  </si>
  <si>
    <t>69999 to 1,04,000</t>
  </si>
  <si>
    <t>Hub BLDC</t>
  </si>
  <si>
    <t>Side-Mount PMSM</t>
  </si>
  <si>
    <t>Li-ion + VRLA</t>
  </si>
  <si>
    <t>Mid-Drive PMSM</t>
  </si>
  <si>
    <t>LFP</t>
  </si>
  <si>
    <t>Allows for higher tolerance for BackEMF and Drive EMF</t>
  </si>
  <si>
    <t>Lower current draw allowing for lower heat generation</t>
  </si>
  <si>
    <t>Allows higher RPMs for the same power</t>
  </si>
  <si>
    <t>Downsizing on HV Cables is possible</t>
  </si>
  <si>
    <t>IMD needs to be used</t>
  </si>
  <si>
    <t>Heavy Insulation needs to be added</t>
  </si>
  <si>
    <t>Pre-charge and Discharge circuitary is needed</t>
  </si>
  <si>
    <t>Reduces load on batteries</t>
  </si>
  <si>
    <t>All components involved with the HV path needs to be homologated for 96V.</t>
  </si>
  <si>
    <t>Heavier galvanic isolation is needed</t>
  </si>
  <si>
    <t>Heavier computation on BMS for SoC Estimation</t>
  </si>
  <si>
    <t>PROS</t>
  </si>
  <si>
    <t>CONS</t>
  </si>
  <si>
    <t>Lower current draw leading towards lower heat generation</t>
  </si>
  <si>
    <t>EMI/EMC sensitivity is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</si>
</sst>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Inherit"/>
    </font>
    <font>
      <i/>
      <sz val="11"/>
      <color theme="1"/>
      <name val="Inherit"/>
    </font>
    <font>
      <sz val="9"/>
      <color rgb="FF333333"/>
      <name val="Arial"/>
      <family val="2"/>
    </font>
    <font>
      <sz val="9"/>
      <color rgb="FF333333"/>
      <name val="Inherit"/>
    </font>
    <font>
      <i/>
      <sz val="9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 wrapText="1"/>
    </xf>
    <xf numFmtId="0" fontId="0" fillId="0" borderId="7" xfId="0" applyBorder="1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/>
    <xf numFmtId="0" fontId="0" fillId="0" borderId="5" xfId="0" applyBorder="1"/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0" fillId="2" borderId="0" xfId="0" applyFill="1"/>
    <xf numFmtId="0" fontId="5" fillId="2" borderId="0" xfId="0" applyFont="1" applyFill="1" applyAlignment="1">
      <alignment horizontal="center" vertical="center" wrapText="1"/>
    </xf>
    <xf numFmtId="9" fontId="5" fillId="2" borderId="0" xfId="0" applyNumberFormat="1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5" fillId="2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5" fillId="2" borderId="5" xfId="0" applyFont="1" applyFill="1" applyBorder="1" applyAlignment="1">
      <alignment horizontal="center" vertical="center" wrapText="1"/>
    </xf>
    <xf numFmtId="9" fontId="5" fillId="2" borderId="5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2" borderId="7" xfId="0" applyFill="1" applyBorder="1"/>
    <xf numFmtId="0" fontId="5" fillId="2" borderId="7" xfId="0" applyFont="1" applyFill="1" applyBorder="1" applyAlignment="1">
      <alignment horizontal="center" vertical="center" wrapText="1"/>
    </xf>
    <xf numFmtId="0" fontId="0" fillId="2" borderId="8" xfId="0" applyFill="1" applyBorder="1"/>
    <xf numFmtId="9" fontId="5" fillId="2" borderId="8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3" fontId="5" fillId="2" borderId="7" xfId="0" applyNumberFormat="1" applyFont="1" applyFill="1" applyBorder="1" applyAlignment="1">
      <alignment horizontal="center" vertical="center" wrapText="1"/>
    </xf>
    <xf numFmtId="10" fontId="5" fillId="2" borderId="0" xfId="0" applyNumberFormat="1" applyFont="1" applyFill="1" applyAlignment="1">
      <alignment horizontal="center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6" fillId="0" borderId="0" xfId="0" applyFont="1"/>
    <xf numFmtId="0" fontId="5" fillId="2" borderId="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/>
    </xf>
    <xf numFmtId="0" fontId="0" fillId="0" borderId="10" xfId="0" applyBorder="1"/>
    <xf numFmtId="0" fontId="1" fillId="0" borderId="10" xfId="0" applyFont="1" applyBorder="1"/>
    <xf numFmtId="3" fontId="0" fillId="0" borderId="0" xfId="0" applyNumberFormat="1"/>
    <xf numFmtId="0" fontId="1" fillId="3" borderId="10" xfId="0" applyFont="1" applyFill="1" applyBorder="1"/>
    <xf numFmtId="0" fontId="0" fillId="0" borderId="11" xfId="0" applyBorder="1"/>
    <xf numFmtId="16" fontId="0" fillId="0" borderId="10" xfId="0" applyNumberFormat="1" applyBorder="1"/>
    <xf numFmtId="3" fontId="0" fillId="0" borderId="10" xfId="0" applyNumberFormat="1" applyBorder="1"/>
    <xf numFmtId="0" fontId="0" fillId="3" borderId="14" xfId="0" applyFill="1" applyBorder="1"/>
    <xf numFmtId="0" fontId="0" fillId="3" borderId="15" xfId="0" applyFill="1" applyBorder="1"/>
    <xf numFmtId="0" fontId="0" fillId="4" borderId="10" xfId="0" applyFill="1" applyBorder="1"/>
    <xf numFmtId="0" fontId="0" fillId="5" borderId="12" xfId="0" applyFill="1" applyBorder="1"/>
    <xf numFmtId="0" fontId="0" fillId="5" borderId="13" xfId="0" applyFill="1" applyBorder="1"/>
    <xf numFmtId="0" fontId="1" fillId="6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FY 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'FY2019-2020'!$O$2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'FY2019-2020'!$B$3:$B$9</c:f>
              <c:strCache>
                <c:ptCount val="7"/>
                <c:pt idx="1">
                  <c:v>Hero Electric</c:v>
                </c:pt>
                <c:pt idx="2">
                  <c:v>Okinawa Autotech</c:v>
                </c:pt>
                <c:pt idx="3">
                  <c:v>Ather Energy</c:v>
                </c:pt>
                <c:pt idx="4">
                  <c:v>Ampere Vehicles</c:v>
                </c:pt>
                <c:pt idx="5">
                  <c:v>Revolt</c:v>
                </c:pt>
                <c:pt idx="6">
                  <c:v>Others</c:v>
                </c:pt>
              </c:strCache>
            </c:strRef>
          </c:cat>
          <c:val>
            <c:numRef>
              <c:f>'FY2019-2020'!$O$3:$O$9</c:f>
              <c:numCache>
                <c:formatCode>General</c:formatCode>
                <c:ptCount val="7"/>
                <c:pt idx="1">
                  <c:v>7865</c:v>
                </c:pt>
                <c:pt idx="2">
                  <c:v>10544</c:v>
                </c:pt>
                <c:pt idx="3">
                  <c:v>2905</c:v>
                </c:pt>
                <c:pt idx="4">
                  <c:v>2518</c:v>
                </c:pt>
                <c:pt idx="5">
                  <c:v>1063</c:v>
                </c:pt>
                <c:pt idx="6">
                  <c:v>1939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2-4920-B797-A607E8E87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657007"/>
        <c:axId val="500660847"/>
      </c:barChart>
      <c:catAx>
        <c:axId val="5006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60847"/>
        <c:crosses val="autoZero"/>
        <c:auto val="1"/>
        <c:lblAlgn val="ctr"/>
        <c:lblOffset val="100"/>
        <c:noMultiLvlLbl val="0"/>
      </c:catAx>
      <c:valAx>
        <c:axId val="5006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5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Sales (FY2024-2025)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'FY2024-2025'!$B$4:$B$16</c:f>
              <c:strCache>
                <c:ptCount val="13"/>
                <c:pt idx="0">
                  <c:v>OLA ELECTRIC</c:v>
                </c:pt>
                <c:pt idx="1">
                  <c:v>TVS</c:v>
                </c:pt>
                <c:pt idx="2">
                  <c:v>ATHER</c:v>
                </c:pt>
                <c:pt idx="3">
                  <c:v>BAJAJ</c:v>
                </c:pt>
                <c:pt idx="4">
                  <c:v>AMPERE</c:v>
                </c:pt>
                <c:pt idx="12">
                  <c:v>OTHERS</c:v>
                </c:pt>
              </c:strCache>
            </c:strRef>
          </c:cat>
          <c:val>
            <c:numRef>
              <c:f>'FY2024-2025'!$E$4:$E$16</c:f>
              <c:numCache>
                <c:formatCode>General</c:formatCode>
                <c:ptCount val="13"/>
                <c:pt idx="0">
                  <c:v>43333</c:v>
                </c:pt>
                <c:pt idx="1">
                  <c:v>11939</c:v>
                </c:pt>
                <c:pt idx="2">
                  <c:v>6171</c:v>
                </c:pt>
                <c:pt idx="3">
                  <c:v>10530</c:v>
                </c:pt>
                <c:pt idx="4">
                  <c:v>3399</c:v>
                </c:pt>
                <c:pt idx="5">
                  <c:v>811</c:v>
                </c:pt>
                <c:pt idx="6">
                  <c:v>386</c:v>
                </c:pt>
                <c:pt idx="7">
                  <c:v>495</c:v>
                </c:pt>
                <c:pt idx="8">
                  <c:v>1033</c:v>
                </c:pt>
                <c:pt idx="9">
                  <c:v>151</c:v>
                </c:pt>
                <c:pt idx="10">
                  <c:v>607</c:v>
                </c:pt>
                <c:pt idx="11">
                  <c:v>1023</c:v>
                </c:pt>
                <c:pt idx="12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4-44D1-8121-7522FA743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321183"/>
        <c:axId val="1094324063"/>
      </c:barChart>
      <c:catAx>
        <c:axId val="10943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24063"/>
        <c:crosses val="autoZero"/>
        <c:auto val="1"/>
        <c:lblAlgn val="ctr"/>
        <c:lblOffset val="100"/>
        <c:noMultiLvlLbl val="0"/>
      </c:catAx>
      <c:valAx>
        <c:axId val="1094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2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market share (fy2024-2025)</a:t>
            </a:r>
          </a:p>
        </c:rich>
      </c:tx>
      <c:layout>
        <c:manualLayout>
          <c:xMode val="edge"/>
          <c:yMode val="edge"/>
          <c:x val="0.48851939269459976"/>
          <c:y val="2.8935210849384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CF2-439A-AADD-16584ACB2A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CF2-439A-AADD-16584ACB2A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ACF2-439A-AADD-16584ACB2A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CF2-439A-AADD-16584ACB2A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F2-439A-AADD-16584ACB2A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CF2-439A-AADD-16584ACB2A57}"/>
              </c:ext>
            </c:extLst>
          </c:dPt>
          <c:dLbls>
            <c:dLbl>
              <c:idx val="0"/>
              <c:layout>
                <c:manualLayout>
                  <c:x val="1.7847870095612454E-2"/>
                  <c:y val="3.67314947018916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F2-439A-AADD-16584ACB2A57}"/>
                </c:ext>
              </c:extLst>
            </c:dLbl>
            <c:dLbl>
              <c:idx val="1"/>
              <c:layout>
                <c:manualLayout>
                  <c:x val="-2.677180514341888E-2"/>
                  <c:y val="-9.182873675472906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F2-439A-AADD-16584ACB2A57}"/>
                </c:ext>
              </c:extLst>
            </c:dLbl>
            <c:dLbl>
              <c:idx val="2"/>
              <c:layout>
                <c:manualLayout>
                  <c:x val="-2.1417444114735104E-2"/>
                  <c:y val="2.44876631345944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F2-439A-AADD-16584ACB2A57}"/>
                </c:ext>
              </c:extLst>
            </c:dLbl>
            <c:dLbl>
              <c:idx val="3"/>
              <c:layout>
                <c:manualLayout>
                  <c:x val="-2.8556592152980138E-2"/>
                  <c:y val="3.060957891824301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CF2-439A-AADD-16584ACB2A57}"/>
                </c:ext>
              </c:extLst>
            </c:dLbl>
            <c:dLbl>
              <c:idx val="4"/>
              <c:layout>
                <c:manualLayout>
                  <c:x val="-2.3202231124296362E-2"/>
                  <c:y val="-1.00464494334576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F2-439A-AADD-16584ACB2A57}"/>
                </c:ext>
              </c:extLst>
            </c:dLbl>
            <c:dLbl>
              <c:idx val="5"/>
              <c:layout>
                <c:manualLayout>
                  <c:x val="4.8189249258153981E-2"/>
                  <c:y val="-3.30007413784626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F2-439A-AADD-16584ACB2A5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'FY2024-2025'!$B$4:$B$16</c15:sqref>
                  </c15:fullRef>
                </c:ext>
              </c:extLst>
              <c:f>('FY2024-2025'!$B$4:$B$8,'FY2024-2025'!$B$16)</c:f>
              <c:strCache>
                <c:ptCount val="6"/>
                <c:pt idx="0">
                  <c:v>OLA ELECTRIC</c:v>
                </c:pt>
                <c:pt idx="1">
                  <c:v>TVS</c:v>
                </c:pt>
                <c:pt idx="2">
                  <c:v>ATHER</c:v>
                </c:pt>
                <c:pt idx="3">
                  <c:v>BAJAJ</c:v>
                </c:pt>
                <c:pt idx="4">
                  <c:v>AMPERE</c:v>
                </c:pt>
                <c:pt idx="5">
                  <c:v>OTHERS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'FY2024-2025'!$F$4:$F$16</c15:sqref>
                  </c15:fullRef>
                </c:ext>
              </c:extLst>
              <c:f>('FY2024-2025'!$F$4:$F$8,'FY2024-2025'!$F$16)</c:f>
              <c:numCache>
                <c:formatCode>0%</c:formatCode>
                <c:ptCount val="6"/>
                <c:pt idx="0">
                  <c:v>0.49</c:v>
                </c:pt>
                <c:pt idx="1">
                  <c:v>0.14000000000000001</c:v>
                </c:pt>
                <c:pt idx="2">
                  <c:v>7.0000000000000007E-2</c:v>
                </c:pt>
                <c:pt idx="3">
                  <c:v>0.12</c:v>
                </c:pt>
                <c:pt idx="4">
                  <c:v>0.04</c:v>
                </c:pt>
                <c:pt idx="5">
                  <c:v>0.09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'FY2024-2025'!$F$9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4"/>
                    <c:layout>
                      <c:manualLayout>
                        <c:x val="-0.21417444114735104"/>
                        <c:y val="0.13020833333333329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D-85B0-4A5F-B88F-5840CB4E3F99}"/>
                      </c:ext>
                    </c:extLst>
                  </c15:dLbl>
                </c15:categoryFilterException>
                <c15:categoryFilterException>
                  <c15:sqref>'FY2024-2025'!$F$10</c15:sqref>
                  <c15:spPr xmlns:c15="http://schemas.microsoft.com/office/drawing/2012/chart"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4"/>
                    <c:layout>
                      <c:manualLayout>
                        <c:x val="-0.19097221002305467"/>
                        <c:y val="6.3657407407407413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F-85B0-4A5F-B88F-5840CB4E3F99}"/>
                      </c:ext>
                    </c:extLst>
                  </c15:dLbl>
                </c15:categoryFilterException>
                <c15:categoryFilterException>
                  <c15:sqref>'FY2024-2025'!$F$11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4"/>
                    <c:layout>
                      <c:manualLayout>
                        <c:x val="-0.14278296076490068"/>
                        <c:y val="1.1574074074074073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1-85B0-4A5F-B88F-5840CB4E3F99}"/>
                      </c:ext>
                    </c:extLst>
                  </c15:dLbl>
                </c15:categoryFilterException>
                <c15:categoryFilterException>
                  <c15:sqref>'FY2024-2025'!$F$12</c15:sqref>
                  <c15:spPr xmlns:c15="http://schemas.microsoft.com/office/drawing/2012/chart"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4"/>
                    <c:layout>
                      <c:manualLayout>
                        <c:x val="-0.24808539432901494"/>
                        <c:y val="-4.6296296296296294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3-85B0-4A5F-B88F-5840CB4E3F99}"/>
                      </c:ext>
                    </c:extLst>
                  </c15:dLbl>
                </c15:categoryFilterException>
                <c15:categoryFilterException>
                  <c15:sqref>'FY2024-2025'!$F$13</c15:sqref>
                  <c15:spPr xmlns:c15="http://schemas.microsoft.com/office/drawing/2012/chart"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4"/>
                    <c:layout>
                      <c:manualLayout>
                        <c:x val="-0.14992210880314571"/>
                        <c:y val="-0.11574074074074074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5-85B0-4A5F-B88F-5840CB4E3F99}"/>
                      </c:ext>
                    </c:extLst>
                  </c15:dLbl>
                </c15:categoryFilterException>
                <c15:categoryFilterException>
                  <c15:sqref>'FY2024-2025'!$F$14</c15:sqref>
                  <c15:spPr xmlns:c15="http://schemas.microsoft.com/office/drawing/2012/chart"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4"/>
                    <c:layout>
                      <c:manualLayout>
                        <c:x val="1.4278296076490069E-2"/>
                        <c:y val="-0.12442129629629629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7-85B0-4A5F-B88F-5840CB4E3F99}"/>
                      </c:ext>
                    </c:extLst>
                  </c15:dLbl>
                </c15:categoryFilterException>
                <c15:categoryFilterException>
                  <c15:sqref>'FY2024-2025'!$F$15</c15:sqref>
                  <c15:spPr xmlns:c15="http://schemas.microsoft.com/office/drawing/2012/chart"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4"/>
                    <c:layout>
                      <c:manualLayout>
                        <c:x val="6.9606693372889092E-2"/>
                        <c:y val="-7.2337962962962965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9-85B0-4A5F-B88F-5840CB4E3F9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ACF2-439A-AADD-16584ACB2A5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IN"/>
              <a:t>Yearly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'Market Growth'!$B$1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'Market Growth'!$A$2:$A$7</c15:sqref>
                  </c15:fullRef>
                </c:ext>
              </c:extLst>
              <c:f>'Market Growth'!$A$2:$A$6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'Market Growth'!$B$2:$B$7</c15:sqref>
                  </c15:fullRef>
                </c:ext>
              </c:extLst>
              <c:f>'Market Growth'!$B$2:$B$6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1-47B9-95AA-F949BC46C18E}"/>
            </c:ext>
          </c:extLst>
        </c:ser>
        <c:ser>
          <c:idx val="1"/>
          <c:order val="1"/>
          <c:tx>
            <c:strRef>
              <c:f>'Market Growth'!$C$1</c:f>
              <c:strCache>
                <c:ptCount val="1"/>
                <c:pt idx="0">
                  <c:v>Total Sales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4722222222222218E-2"/>
                  <c:y val="-0.106481481481481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31-47B9-95AA-F949BC46C18E}"/>
                </c:ext>
              </c:extLst>
            </c:dLbl>
            <c:dLbl>
              <c:idx val="1"/>
              <c:layout>
                <c:manualLayout>
                  <c:x val="-7.194444444444445E-2"/>
                  <c:y val="-9.7222222222222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31-47B9-95AA-F949BC46C18E}"/>
                </c:ext>
              </c:extLst>
            </c:dLbl>
            <c:dLbl>
              <c:idx val="2"/>
              <c:layout>
                <c:manualLayout>
                  <c:x val="3.6388888888888887E-2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31-47B9-95AA-F949BC46C18E}"/>
                </c:ext>
              </c:extLst>
            </c:dLbl>
            <c:dLbl>
              <c:idx val="3"/>
              <c:layout>
                <c:manualLayout>
                  <c:x val="-0.17661111111111111"/>
                  <c:y val="-5.0925925925925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7B9-95AA-F949BC46C18E}"/>
                </c:ext>
              </c:extLst>
            </c:dLbl>
            <c:dLbl>
              <c:idx val="4"/>
              <c:layout>
                <c:manualLayout>
                  <c:x val="-7.5333333333333335E-2"/>
                  <c:y val="-6.4814814814814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31-47B9-95AA-F949BC46C1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'Market Growth'!$A$2:$A$7</c15:sqref>
                  </c15:fullRef>
                </c:ext>
              </c:extLst>
              <c:f>'Market Growth'!$A$2:$A$6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'Market Growth'!$C$2:$C$7</c15:sqref>
                  </c15:fullRef>
                </c:ext>
              </c:extLst>
              <c:f>'Market Growth'!$C$2:$C$6</c:f>
              <c:numCache>
                <c:formatCode>General</c:formatCode>
                <c:ptCount val="5"/>
                <c:pt idx="0">
                  <c:v>26834</c:v>
                </c:pt>
                <c:pt idx="1">
                  <c:v>44803</c:v>
                </c:pt>
                <c:pt idx="2">
                  <c:v>24865</c:v>
                </c:pt>
                <c:pt idx="3" formatCode="#,##0">
                  <c:v>728054</c:v>
                </c:pt>
                <c:pt idx="4">
                  <c:v>944126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7B9-95AA-F949BC46C1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121087"/>
        <c:axId val="204114847"/>
      </c:lineChart>
      <c:catAx>
        <c:axId val="20412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4847"/>
        <c:crosses val="autoZero"/>
        <c:auto val="1"/>
        <c:lblAlgn val="ctr"/>
        <c:lblOffset val="100"/>
        <c:noMultiLvlLbl val="0"/>
      </c:catAx>
      <c:valAx>
        <c:axId val="2041148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1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EV MARKET IN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'Market Growth'!$A$23</c:f>
              <c:strCache>
                <c:ptCount val="1"/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'Market Growth'!$B$22:$H$22</c:f>
              <c:strCache>
                <c:ptCount val="7"/>
                <c:pt idx="0">
                  <c:v>17-18</c:v>
                </c:pt>
                <c:pt idx="1">
                  <c:v>18-19</c:v>
                </c:pt>
                <c:pt idx="2">
                  <c:v>19-20</c:v>
                </c:pt>
                <c:pt idx="3">
                  <c:v>20-21</c:v>
                </c:pt>
                <c:pt idx="4">
                  <c:v>21-22</c:v>
                </c:pt>
                <c:pt idx="5">
                  <c:v>22-23</c:v>
                </c:pt>
                <c:pt idx="6">
                  <c:v>23-24</c:v>
                </c:pt>
              </c:strCache>
            </c:strRef>
          </c:cat>
          <c:val>
            <c:numRef>
              <c:f>'Market Growth'!$B$23:$H$23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8-4FE8-BCFB-2E543580841D}"/>
            </c:ext>
          </c:extLst>
        </c:ser>
        <c:ser>
          <c:idx val="1"/>
          <c:order val="1"/>
          <c:tx>
            <c:strRef>
              <c:f>'Market Growth'!$A$24</c:f>
              <c:strCache>
                <c:ptCount val="1"/>
                <c:pt idx="0">
                  <c:v>E-2 Wheelers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'Market Growth'!$B$22:$H$22</c:f>
              <c:strCache>
                <c:ptCount val="7"/>
                <c:pt idx="0">
                  <c:v>17-18</c:v>
                </c:pt>
                <c:pt idx="1">
                  <c:v>18-19</c:v>
                </c:pt>
                <c:pt idx="2">
                  <c:v>19-20</c:v>
                </c:pt>
                <c:pt idx="3">
                  <c:v>20-21</c:v>
                </c:pt>
                <c:pt idx="4">
                  <c:v>21-22</c:v>
                </c:pt>
                <c:pt idx="5">
                  <c:v>22-23</c:v>
                </c:pt>
                <c:pt idx="6">
                  <c:v>23-24</c:v>
                </c:pt>
              </c:strCache>
            </c:strRef>
          </c:cat>
          <c:val>
            <c:numRef>
              <c:f>'Market Growth'!$B$24:$H$24</c:f>
              <c:numCache>
                <c:formatCode>General</c:formatCode>
                <c:ptCount val="7"/>
                <c:pt idx="0">
                  <c:v>2005</c:v>
                </c:pt>
                <c:pt idx="1">
                  <c:v>28007</c:v>
                </c:pt>
                <c:pt idx="2">
                  <c:v>26834</c:v>
                </c:pt>
                <c:pt idx="3">
                  <c:v>44803</c:v>
                </c:pt>
                <c:pt idx="4">
                  <c:v>252642</c:v>
                </c:pt>
                <c:pt idx="5">
                  <c:v>728054</c:v>
                </c:pt>
                <c:pt idx="6">
                  <c:v>944126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8-4FE8-BCFB-2E543580841D}"/>
            </c:ext>
          </c:extLst>
        </c:ser>
        <c:ser>
          <c:idx val="2"/>
          <c:order val="2"/>
          <c:tx>
            <c:strRef>
              <c:f>'Market Growth'!$A$25</c:f>
              <c:strCache>
                <c:ptCount val="1"/>
                <c:pt idx="0">
                  <c:v>E-3 Wheelers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'Market Growth'!$B$22:$H$22</c:f>
              <c:strCache>
                <c:ptCount val="7"/>
                <c:pt idx="0">
                  <c:v>17-18</c:v>
                </c:pt>
                <c:pt idx="1">
                  <c:v>18-19</c:v>
                </c:pt>
                <c:pt idx="2">
                  <c:v>19-20</c:v>
                </c:pt>
                <c:pt idx="3">
                  <c:v>20-21</c:v>
                </c:pt>
                <c:pt idx="4">
                  <c:v>21-22</c:v>
                </c:pt>
                <c:pt idx="5">
                  <c:v>22-23</c:v>
                </c:pt>
                <c:pt idx="6">
                  <c:v>23-24</c:v>
                </c:pt>
              </c:strCache>
            </c:strRef>
          </c:cat>
          <c:val>
            <c:numRef>
              <c:f>'Market Growth'!$B$25:$H$25</c:f>
              <c:numCache>
                <c:formatCode>General</c:formatCode>
                <c:ptCount val="7"/>
                <c:pt idx="0">
                  <c:v>91970</c:v>
                </c:pt>
                <c:pt idx="1">
                  <c:v>116031</c:v>
                </c:pt>
                <c:pt idx="2">
                  <c:v>143051</c:v>
                </c:pt>
                <c:pt idx="3">
                  <c:v>90898</c:v>
                </c:pt>
                <c:pt idx="4">
                  <c:v>172543</c:v>
                </c:pt>
                <c:pt idx="5">
                  <c:v>401882</c:v>
                </c:pt>
                <c:pt idx="6">
                  <c:v>632485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8-4FE8-BCFB-2E543580841D}"/>
            </c:ext>
          </c:extLst>
        </c:ser>
        <c:ser>
          <c:idx val="3"/>
          <c:order val="3"/>
          <c:tx>
            <c:strRef>
              <c:f>'Market Growth'!$A$26</c:f>
              <c:strCache>
                <c:ptCount val="1"/>
                <c:pt idx="0">
                  <c:v>E-4 Wheelers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'Market Growth'!$B$22:$H$22</c:f>
              <c:strCache>
                <c:ptCount val="7"/>
                <c:pt idx="0">
                  <c:v>17-18</c:v>
                </c:pt>
                <c:pt idx="1">
                  <c:v>18-19</c:v>
                </c:pt>
                <c:pt idx="2">
                  <c:v>19-20</c:v>
                </c:pt>
                <c:pt idx="3">
                  <c:v>20-21</c:v>
                </c:pt>
                <c:pt idx="4">
                  <c:v>21-22</c:v>
                </c:pt>
                <c:pt idx="5">
                  <c:v>22-23</c:v>
                </c:pt>
                <c:pt idx="6">
                  <c:v>23-24</c:v>
                </c:pt>
              </c:strCache>
            </c:strRef>
          </c:cat>
          <c:val>
            <c:numRef>
              <c:f>'Market Growth'!$B$26:$H$26</c:f>
              <c:numCache>
                <c:formatCode>General</c:formatCode>
                <c:ptCount val="7"/>
                <c:pt idx="0">
                  <c:v>1204</c:v>
                </c:pt>
                <c:pt idx="1">
                  <c:v>1885</c:v>
                </c:pt>
                <c:pt idx="2">
                  <c:v>2377</c:v>
                </c:pt>
                <c:pt idx="3">
                  <c:v>5154</c:v>
                </c:pt>
                <c:pt idx="4">
                  <c:v>18622</c:v>
                </c:pt>
                <c:pt idx="5">
                  <c:v>47499</c:v>
                </c:pt>
                <c:pt idx="6">
                  <c:v>90432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78-4FE8-BCFB-2E543580841D}"/>
            </c:ext>
          </c:extLst>
        </c:ser>
        <c:ser>
          <c:idx val="4"/>
          <c:order val="4"/>
          <c:tx>
            <c:strRef>
              <c:f>'Market Growth'!$A$27</c:f>
              <c:strCache>
                <c:ptCount val="1"/>
                <c:pt idx="0">
                  <c:v>E-Buses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'Market Growth'!$B$22:$H$22</c:f>
              <c:strCache>
                <c:ptCount val="7"/>
                <c:pt idx="0">
                  <c:v>17-18</c:v>
                </c:pt>
                <c:pt idx="1">
                  <c:v>18-19</c:v>
                </c:pt>
                <c:pt idx="2">
                  <c:v>19-20</c:v>
                </c:pt>
                <c:pt idx="3">
                  <c:v>20-21</c:v>
                </c:pt>
                <c:pt idx="4">
                  <c:v>21-22</c:v>
                </c:pt>
                <c:pt idx="5">
                  <c:v>22-23</c:v>
                </c:pt>
                <c:pt idx="6">
                  <c:v>23-24</c:v>
                </c:pt>
              </c:strCache>
            </c:strRef>
          </c:cat>
          <c:val>
            <c:numRef>
              <c:f>'Market Growth'!$B$27:$H$27</c:f>
              <c:numCache>
                <c:formatCode>General</c:formatCode>
                <c:ptCount val="7"/>
                <c:pt idx="0">
                  <c:v>19</c:v>
                </c:pt>
                <c:pt idx="1">
                  <c:v>66</c:v>
                </c:pt>
                <c:pt idx="2">
                  <c:v>434</c:v>
                </c:pt>
                <c:pt idx="3">
                  <c:v>373</c:v>
                </c:pt>
                <c:pt idx="4">
                  <c:v>1194</c:v>
                </c:pt>
                <c:pt idx="5">
                  <c:v>1984</c:v>
                </c:pt>
                <c:pt idx="6">
                  <c:v>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78-4FE8-BCFB-2E543580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286831"/>
        <c:axId val="468299791"/>
      </c:lineChart>
      <c:catAx>
        <c:axId val="46828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99791"/>
        <c:crosses val="autoZero"/>
        <c:auto val="1"/>
        <c:lblAlgn val="ctr"/>
        <c:lblOffset val="100"/>
        <c:noMultiLvlLbl val="0"/>
      </c:catAx>
      <c:valAx>
        <c:axId val="4682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8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OLA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'Brand YoY'!$B$1:$B$2</c:f>
              <c:strCache>
                <c:ptCount val="2"/>
                <c:pt idx="0">
                  <c:v>OLA ELECTRIC</c:v>
                </c:pt>
                <c:pt idx="1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'Brand YoY'!$A$3:$A$8</c15:sqref>
                  </c15:fullRef>
                </c:ext>
              </c:extLst>
              <c:f>'Brand YoY'!$A$3:$A$7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'Brand YoY'!$B$3:$B$8</c15:sqref>
                  </c15:fullRef>
                </c:ext>
              </c:extLst>
              <c:f>'Brand YoY'!$B$3:$B$7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313-423C-AABC-989818A9DCDF}"/>
            </c:ext>
          </c:extLst>
        </c:ser>
        <c:ser>
          <c:idx val="1"/>
          <c:order val="1"/>
          <c:tx>
            <c:strRef>
              <c:f>'Brand YoY'!$C$1:$C$2</c:f>
              <c:strCache>
                <c:ptCount val="2"/>
                <c:pt idx="0">
                  <c:v>OLA ELECTRIC</c:v>
                </c:pt>
                <c:pt idx="1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'Brand YoY'!$A$3:$A$8</c15:sqref>
                  </c15:fullRef>
                </c:ext>
              </c:extLst>
              <c:f>'Brand YoY'!$A$3:$A$7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'Brand YoY'!$C$3:$C$8</c15:sqref>
                  </c15:fullRef>
                </c:ext>
              </c:extLst>
              <c:f>'Brand YoY'!$C$3:$C$7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14405</c:v>
                </c:pt>
                <c:pt idx="3">
                  <c:v>152779</c:v>
                </c:pt>
                <c:pt idx="4">
                  <c:v>326443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3-423C-AABC-989818A9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292111"/>
        <c:axId val="468303151"/>
      </c:barChart>
      <c:lineChart>
        <c:grouping val="standard"/>
        <c:varyColors val="0"/>
        <c:ser>
          <c:idx val="2"/>
          <c:order val="2"/>
          <c:tx>
            <c:strRef>
              <c:f>'Brand YoY'!$D$1:$D$2</c:f>
              <c:strCache>
                <c:ptCount val="2"/>
                <c:pt idx="0">
                  <c:v>OLA ELECTRIC</c:v>
                </c:pt>
                <c:pt idx="1">
                  <c:v>Market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'Brand YoY'!$A$3:$A$8</c15:sqref>
                  </c15:fullRef>
                </c:ext>
              </c:extLst>
              <c:f>'Brand YoY'!$A$3:$A$7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'Brand YoY'!$D$3:$D$8</c15:sqref>
                  </c15:fullRef>
                </c:ext>
              </c:extLst>
              <c:f>'Brand YoY'!$D$3:$D$7</c:f>
              <c:numCache>
                <c:formatCode>General</c:formatCode>
                <c:ptCount val="5"/>
                <c:pt idx="0">
                  <c:v>26834</c:v>
                </c:pt>
                <c:pt idx="1">
                  <c:v>44803</c:v>
                </c:pt>
                <c:pt idx="2">
                  <c:v>24865</c:v>
                </c:pt>
                <c:pt idx="3" formatCode="#,##0">
                  <c:v>728054</c:v>
                </c:pt>
                <c:pt idx="4">
                  <c:v>944126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13-423C-AABC-989818A9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292111"/>
        <c:axId val="468303151"/>
      </c:lineChart>
      <c:catAx>
        <c:axId val="46829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03151"/>
        <c:crosses val="autoZero"/>
        <c:auto val="1"/>
        <c:lblAlgn val="ctr"/>
        <c:lblOffset val="100"/>
        <c:noMultiLvlLbl val="0"/>
      </c:catAx>
      <c:valAx>
        <c:axId val="4683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9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'Brand YoY'!$B$12:$B$13</c:f>
              <c:strCache>
                <c:ptCount val="2"/>
                <c:pt idx="0">
                  <c:v>TVS</c:v>
                </c:pt>
                <c:pt idx="1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'Brand YoY'!$A$14:$A$19</c15:sqref>
                  </c15:fullRef>
                </c:ext>
              </c:extLst>
              <c:f>'Brand YoY'!$A$14:$A$18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'Brand YoY'!$B$14:$B$19</c15:sqref>
                  </c15:fullRef>
                </c:ext>
              </c:extLst>
              <c:f>'Brand YoY'!$B$14:$B$18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4FE-426F-B30A-25F4DE64FF04}"/>
            </c:ext>
          </c:extLst>
        </c:ser>
        <c:ser>
          <c:idx val="1"/>
          <c:order val="1"/>
          <c:tx>
            <c:strRef>
              <c:f>'Brand YoY'!$C$12:$C$13</c:f>
              <c:strCache>
                <c:ptCount val="2"/>
                <c:pt idx="0">
                  <c:v>TVS</c:v>
                </c:pt>
                <c:pt idx="1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'Brand YoY'!$A$14:$A$19</c15:sqref>
                  </c15:fullRef>
                </c:ext>
              </c:extLst>
              <c:f>'Brand YoY'!$A$14:$A$18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'Brand YoY'!$C$14:$C$19</c15:sqref>
                  </c15:fullRef>
                </c:ext>
              </c:extLst>
              <c:f>'Brand YoY'!$C$14:$C$18</c:f>
              <c:numCache>
                <c:formatCode>General</c:formatCode>
                <c:ptCount val="5"/>
                <c:pt idx="0">
                  <c:v>39</c:v>
                </c:pt>
                <c:pt idx="1">
                  <c:v>838</c:v>
                </c:pt>
                <c:pt idx="2">
                  <c:v>9740</c:v>
                </c:pt>
                <c:pt idx="3">
                  <c:v>82109</c:v>
                </c:pt>
                <c:pt idx="4">
                  <c:v>182959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E-426F-B30A-25F4DE64F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431"/>
        <c:axId val="156600831"/>
      </c:barChart>
      <c:lineChart>
        <c:grouping val="standard"/>
        <c:varyColors val="0"/>
        <c:ser>
          <c:idx val="2"/>
          <c:order val="2"/>
          <c:tx>
            <c:strRef>
              <c:f>'Brand YoY'!$D$12:$D$13</c:f>
              <c:strCache>
                <c:ptCount val="2"/>
                <c:pt idx="0">
                  <c:v>TVS</c:v>
                </c:pt>
                <c:pt idx="1">
                  <c:v>Market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'Brand YoY'!$A$14:$A$19</c15:sqref>
                  </c15:fullRef>
                </c:ext>
              </c:extLst>
              <c:f>'Brand YoY'!$A$14:$A$18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'Brand YoY'!$D$14:$D$19</c15:sqref>
                  </c15:fullRef>
                </c:ext>
              </c:extLst>
              <c:f>'Brand YoY'!$D$14:$D$18</c:f>
              <c:numCache>
                <c:formatCode>General</c:formatCode>
                <c:ptCount val="5"/>
                <c:pt idx="0">
                  <c:v>26834</c:v>
                </c:pt>
                <c:pt idx="1">
                  <c:v>44803</c:v>
                </c:pt>
                <c:pt idx="2">
                  <c:v>24865</c:v>
                </c:pt>
                <c:pt idx="3" formatCode="#,##0">
                  <c:v>728054</c:v>
                </c:pt>
                <c:pt idx="4">
                  <c:v>944126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E-426F-B30A-25F4DE64F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98431"/>
        <c:axId val="156600831"/>
      </c:lineChart>
      <c:catAx>
        <c:axId val="15659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0831"/>
        <c:crosses val="autoZero"/>
        <c:auto val="1"/>
        <c:lblAlgn val="ctr"/>
        <c:lblOffset val="100"/>
        <c:noMultiLvlLbl val="0"/>
      </c:catAx>
      <c:valAx>
        <c:axId val="1566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9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'Brand YoY'!$B$23:$B$24</c:f>
              <c:strCache>
                <c:ptCount val="2"/>
                <c:pt idx="0">
                  <c:v>ATHER</c:v>
                </c:pt>
                <c:pt idx="1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'Brand YoY'!$A$25:$A$30</c15:sqref>
                  </c15:fullRef>
                </c:ext>
              </c:extLst>
              <c:f>'Brand YoY'!$A$25:$A$29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'Brand YoY'!$B$25:$B$30</c15:sqref>
                  </c15:fullRef>
                </c:ext>
              </c:extLst>
              <c:f>'Brand YoY'!$B$25:$B$29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3BD-4784-82F7-381423292BDF}"/>
            </c:ext>
          </c:extLst>
        </c:ser>
        <c:ser>
          <c:idx val="1"/>
          <c:order val="1"/>
          <c:tx>
            <c:strRef>
              <c:f>'Brand YoY'!$C$23:$C$24</c:f>
              <c:strCache>
                <c:ptCount val="2"/>
                <c:pt idx="0">
                  <c:v>ATHER</c:v>
                </c:pt>
                <c:pt idx="1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'Brand YoY'!$A$25:$A$30</c15:sqref>
                  </c15:fullRef>
                </c:ext>
              </c:extLst>
              <c:f>'Brand YoY'!$A$25:$A$29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'Brand YoY'!$C$25:$C$30</c15:sqref>
                  </c15:fullRef>
                </c:ext>
              </c:extLst>
              <c:f>'Brand YoY'!$C$25:$C$29</c:f>
              <c:numCache>
                <c:formatCode>General</c:formatCode>
                <c:ptCount val="5"/>
                <c:pt idx="0">
                  <c:v>2905</c:v>
                </c:pt>
                <c:pt idx="1">
                  <c:v>4401</c:v>
                </c:pt>
                <c:pt idx="2">
                  <c:v>19981</c:v>
                </c:pt>
                <c:pt idx="3">
                  <c:v>76939</c:v>
                </c:pt>
                <c:pt idx="4">
                  <c:v>108872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D-4784-82F7-38142329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361839"/>
        <c:axId val="1188371919"/>
      </c:barChart>
      <c:lineChart>
        <c:grouping val="standard"/>
        <c:varyColors val="0"/>
        <c:ser>
          <c:idx val="2"/>
          <c:order val="2"/>
          <c:tx>
            <c:strRef>
              <c:f>'Brand YoY'!$D$23:$D$24</c:f>
              <c:strCache>
                <c:ptCount val="2"/>
                <c:pt idx="0">
                  <c:v>ATHER</c:v>
                </c:pt>
                <c:pt idx="1">
                  <c:v>Market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'Brand YoY'!$A$25:$A$30</c15:sqref>
                  </c15:fullRef>
                </c:ext>
              </c:extLst>
              <c:f>'Brand YoY'!$A$25:$A$29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'Brand YoY'!$D$25:$D$30</c15:sqref>
                  </c15:fullRef>
                </c:ext>
              </c:extLst>
              <c:f>'Brand YoY'!$D$25:$D$29</c:f>
              <c:numCache>
                <c:formatCode>General</c:formatCode>
                <c:ptCount val="5"/>
                <c:pt idx="0">
                  <c:v>26834</c:v>
                </c:pt>
                <c:pt idx="1">
                  <c:v>44803</c:v>
                </c:pt>
                <c:pt idx="2">
                  <c:v>24865</c:v>
                </c:pt>
                <c:pt idx="3" formatCode="#,##0">
                  <c:v>728054</c:v>
                </c:pt>
                <c:pt idx="4">
                  <c:v>944126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BD-4784-82F7-38142329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361839"/>
        <c:axId val="1188371919"/>
      </c:lineChart>
      <c:catAx>
        <c:axId val="11883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71919"/>
        <c:crosses val="autoZero"/>
        <c:auto val="1"/>
        <c:lblAlgn val="ctr"/>
        <c:lblOffset val="100"/>
        <c:noMultiLvlLbl val="0"/>
      </c:catAx>
      <c:valAx>
        <c:axId val="11883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6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BAJAJ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'Brand YoY'!$B$34:$B$35</c:f>
              <c:strCache>
                <c:ptCount val="2"/>
                <c:pt idx="0">
                  <c:v>BAJAJ</c:v>
                </c:pt>
                <c:pt idx="1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'Brand YoY'!$A$36:$A$41</c15:sqref>
                  </c15:fullRef>
                </c:ext>
              </c:extLst>
              <c:f>'Brand YoY'!$A$36:$A$40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'Brand YoY'!$B$36:$B$41</c15:sqref>
                  </c15:fullRef>
                </c:ext>
              </c:extLst>
              <c:f>'Brand YoY'!$B$36:$B$40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F39-45F5-8150-0274385055AD}"/>
            </c:ext>
          </c:extLst>
        </c:ser>
        <c:ser>
          <c:idx val="1"/>
          <c:order val="1"/>
          <c:tx>
            <c:strRef>
              <c:f>'Brand YoY'!$C$34:$C$35</c:f>
              <c:strCache>
                <c:ptCount val="2"/>
                <c:pt idx="0">
                  <c:v>BAJAJ</c:v>
                </c:pt>
                <c:pt idx="1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'Brand YoY'!$A$36:$A$41</c15:sqref>
                  </c15:fullRef>
                </c:ext>
              </c:extLst>
              <c:f>'Brand YoY'!$A$36:$A$40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'Brand YoY'!$C$36:$C$41</c15:sqref>
                  </c15:fullRef>
                </c:ext>
              </c:extLst>
              <c:f>'Brand YoY'!$C$36:$C$40</c:f>
              <c:numCache>
                <c:formatCode>General</c:formatCode>
                <c:ptCount val="5"/>
                <c:pt idx="0">
                  <c:v>130</c:v>
                </c:pt>
                <c:pt idx="1">
                  <c:v>1470</c:v>
                </c:pt>
                <c:pt idx="2">
                  <c:v>7114</c:v>
                </c:pt>
                <c:pt idx="3">
                  <c:v>32805</c:v>
                </c:pt>
                <c:pt idx="4">
                  <c:v>106994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9-45F5-8150-027438505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22751"/>
        <c:axId val="207326111"/>
      </c:barChart>
      <c:lineChart>
        <c:grouping val="standard"/>
        <c:varyColors val="0"/>
        <c:ser>
          <c:idx val="2"/>
          <c:order val="2"/>
          <c:tx>
            <c:strRef>
              <c:f>'Brand YoY'!$D$34:$D$35</c:f>
              <c:strCache>
                <c:ptCount val="2"/>
                <c:pt idx="0">
                  <c:v>BAJAJ</c:v>
                </c:pt>
                <c:pt idx="1">
                  <c:v>Market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'Brand YoY'!$A$36:$A$41</c15:sqref>
                  </c15:fullRef>
                </c:ext>
              </c:extLst>
              <c:f>'Brand YoY'!$A$36:$A$40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'Brand YoY'!$D$36:$D$41</c15:sqref>
                  </c15:fullRef>
                </c:ext>
              </c:extLst>
              <c:f>'Brand YoY'!$D$36:$D$40</c:f>
              <c:numCache>
                <c:formatCode>General</c:formatCode>
                <c:ptCount val="5"/>
                <c:pt idx="0">
                  <c:v>26834</c:v>
                </c:pt>
                <c:pt idx="1">
                  <c:v>44803</c:v>
                </c:pt>
                <c:pt idx="2">
                  <c:v>24865</c:v>
                </c:pt>
                <c:pt idx="3" formatCode="#,##0">
                  <c:v>728054</c:v>
                </c:pt>
                <c:pt idx="4">
                  <c:v>944126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9-45F5-8150-027438505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22751"/>
        <c:axId val="207326111"/>
      </c:lineChart>
      <c:catAx>
        <c:axId val="20732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6111"/>
        <c:crosses val="autoZero"/>
        <c:auto val="1"/>
        <c:lblAlgn val="ctr"/>
        <c:lblOffset val="100"/>
        <c:noMultiLvlLbl val="0"/>
      </c:catAx>
      <c:valAx>
        <c:axId val="2073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AMPERE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'Brand YoY'!$B$45:$B$46</c:f>
              <c:strCache>
                <c:ptCount val="2"/>
                <c:pt idx="0">
                  <c:v>AMPERE</c:v>
                </c:pt>
                <c:pt idx="1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'Brand YoY'!$A$47:$A$52</c15:sqref>
                  </c15:fullRef>
                </c:ext>
              </c:extLst>
              <c:f>'Brand YoY'!$A$47:$A$51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'Brand YoY'!$B$47:$B$52</c15:sqref>
                  </c15:fullRef>
                </c:ext>
              </c:extLst>
              <c:f>'Brand YoY'!$B$47:$B$51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6AB-424D-97EA-1FBFC5BCECC7}"/>
            </c:ext>
          </c:extLst>
        </c:ser>
        <c:ser>
          <c:idx val="1"/>
          <c:order val="1"/>
          <c:tx>
            <c:strRef>
              <c:f>'Brand YoY'!$C$45:$C$46</c:f>
              <c:strCache>
                <c:ptCount val="2"/>
                <c:pt idx="0">
                  <c:v>AMPERE</c:v>
                </c:pt>
                <c:pt idx="1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'Brand YoY'!$A$47:$A$52</c15:sqref>
                  </c15:fullRef>
                </c:ext>
              </c:extLst>
              <c:f>'Brand YoY'!$A$47:$A$51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'Brand YoY'!$C$47:$C$52</c15:sqref>
                  </c15:fullRef>
                </c:ext>
              </c:extLst>
              <c:f>'Brand YoY'!$C$47:$C$51</c:f>
              <c:numCache>
                <c:formatCode>General</c:formatCode>
                <c:ptCount val="5"/>
                <c:pt idx="0">
                  <c:v>2518</c:v>
                </c:pt>
                <c:pt idx="1">
                  <c:v>6095</c:v>
                </c:pt>
                <c:pt idx="2">
                  <c:v>25516</c:v>
                </c:pt>
                <c:pt idx="3">
                  <c:v>87392</c:v>
                </c:pt>
                <c:pt idx="4">
                  <c:v>55057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B-424D-97EA-1FBFC5BCE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665167"/>
        <c:axId val="500653167"/>
      </c:barChart>
      <c:lineChart>
        <c:grouping val="standard"/>
        <c:varyColors val="0"/>
        <c:ser>
          <c:idx val="2"/>
          <c:order val="2"/>
          <c:tx>
            <c:strRef>
              <c:f>'Brand YoY'!$D$45:$D$46</c:f>
              <c:strCache>
                <c:ptCount val="2"/>
                <c:pt idx="0">
                  <c:v>AMPERE</c:v>
                </c:pt>
                <c:pt idx="1">
                  <c:v>Market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'Brand YoY'!$A$47:$A$52</c15:sqref>
                  </c15:fullRef>
                </c:ext>
              </c:extLst>
              <c:f>'Brand YoY'!$A$47:$A$51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'Brand YoY'!$D$47:$D$52</c15:sqref>
                  </c15:fullRef>
                </c:ext>
              </c:extLst>
              <c:f>'Brand YoY'!$D$47:$D$51</c:f>
              <c:numCache>
                <c:formatCode>General</c:formatCode>
                <c:ptCount val="5"/>
                <c:pt idx="0">
                  <c:v>26834</c:v>
                </c:pt>
                <c:pt idx="1">
                  <c:v>44803</c:v>
                </c:pt>
                <c:pt idx="2">
                  <c:v>24865</c:v>
                </c:pt>
                <c:pt idx="3" formatCode="#,##0">
                  <c:v>728054</c:v>
                </c:pt>
                <c:pt idx="4">
                  <c:v>944126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B-424D-97EA-1FBFC5BCE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665167"/>
        <c:axId val="500653167"/>
      </c:lineChart>
      <c:catAx>
        <c:axId val="50066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53167"/>
        <c:crosses val="autoZero"/>
        <c:auto val="1"/>
        <c:lblAlgn val="ctr"/>
        <c:lblOffset val="100"/>
        <c:noMultiLvlLbl val="0"/>
      </c:catAx>
      <c:valAx>
        <c:axId val="5006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OKINAWA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'Brand YoY'!$B$56:$B$57</c:f>
              <c:strCache>
                <c:ptCount val="2"/>
                <c:pt idx="0">
                  <c:v>OKINAWA</c:v>
                </c:pt>
                <c:pt idx="1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'Brand YoY'!$A$58:$A$63</c15:sqref>
                  </c15:fullRef>
                </c:ext>
              </c:extLst>
              <c:f>'Brand YoY'!$A$58:$A$62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'Brand YoY'!$B$58:$B$63</c15:sqref>
                  </c15:fullRef>
                </c:ext>
              </c:extLst>
              <c:f>'Brand YoY'!$B$58:$B$62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7CF-4AF5-868A-D38F254F76C4}"/>
            </c:ext>
          </c:extLst>
        </c:ser>
        <c:ser>
          <c:idx val="1"/>
          <c:order val="1"/>
          <c:tx>
            <c:strRef>
              <c:f>'Brand YoY'!$C$56:$C$57</c:f>
              <c:strCache>
                <c:ptCount val="2"/>
                <c:pt idx="0">
                  <c:v>OKINAWA</c:v>
                </c:pt>
                <c:pt idx="1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'Brand YoY'!$A$58:$A$63</c15:sqref>
                  </c15:fullRef>
                </c:ext>
              </c:extLst>
              <c:f>'Brand YoY'!$A$58:$A$62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'Brand YoY'!$C$58:$C$63</c15:sqref>
                  </c15:fullRef>
                </c:ext>
              </c:extLst>
              <c:f>'Brand YoY'!$C$58:$C$62</c:f>
              <c:numCache>
                <c:formatCode>General</c:formatCode>
                <c:ptCount val="5"/>
                <c:pt idx="0">
                  <c:v>10544</c:v>
                </c:pt>
                <c:pt idx="1">
                  <c:v>7129</c:v>
                </c:pt>
                <c:pt idx="2">
                  <c:v>47926</c:v>
                </c:pt>
                <c:pt idx="3">
                  <c:v>95939</c:v>
                </c:pt>
                <c:pt idx="4">
                  <c:v>20873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F-4AF5-868A-D38F254F7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295471"/>
        <c:axId val="468301711"/>
      </c:barChart>
      <c:lineChart>
        <c:grouping val="standard"/>
        <c:varyColors val="0"/>
        <c:ser>
          <c:idx val="2"/>
          <c:order val="2"/>
          <c:tx>
            <c:strRef>
              <c:f>'Brand YoY'!$D$56:$D$57</c:f>
              <c:strCache>
                <c:ptCount val="2"/>
                <c:pt idx="0">
                  <c:v>OKINAWA</c:v>
                </c:pt>
                <c:pt idx="1">
                  <c:v>Market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'Brand YoY'!$A$58:$A$63</c15:sqref>
                  </c15:fullRef>
                </c:ext>
              </c:extLst>
              <c:f>'Brand YoY'!$A$58:$A$62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'Brand YoY'!$D$58:$D$63</c15:sqref>
                  </c15:fullRef>
                </c:ext>
              </c:extLst>
              <c:f>'Brand YoY'!$D$58:$D$62</c:f>
              <c:numCache>
                <c:formatCode>General</c:formatCode>
                <c:ptCount val="5"/>
                <c:pt idx="0">
                  <c:v>26834</c:v>
                </c:pt>
                <c:pt idx="1">
                  <c:v>44803</c:v>
                </c:pt>
                <c:pt idx="2">
                  <c:v>24865</c:v>
                </c:pt>
                <c:pt idx="3" formatCode="#,##0">
                  <c:v>728054</c:v>
                </c:pt>
                <c:pt idx="4">
                  <c:v>944126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F-4AF5-868A-D38F254F7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295471"/>
        <c:axId val="468301711"/>
      </c:lineChart>
      <c:catAx>
        <c:axId val="4682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01711"/>
        <c:crosses val="autoZero"/>
        <c:auto val="1"/>
        <c:lblAlgn val="ctr"/>
        <c:lblOffset val="100"/>
        <c:noMultiLvlLbl val="0"/>
      </c:catAx>
      <c:valAx>
        <c:axId val="4683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9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Markert Share (FY 2019-2020)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51-4B55-9481-FC065BA5BB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451-4B55-9481-FC065BA5BB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51-4B55-9481-FC065BA5BB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451-4B55-9481-FC065BA5BB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51-4B55-9481-FC065BA5BBD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451-4B55-9481-FC065BA5BBD5}"/>
              </c:ext>
            </c:extLst>
          </c:dPt>
          <c:dLbls>
            <c:dLbl>
              <c:idx val="0"/>
              <c:layout>
                <c:manualLayout>
                  <c:x val="-8.3333333333333332E-3"/>
                  <c:y val="1.38888888888888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51-4B55-9481-FC065BA5BBD5}"/>
                </c:ext>
              </c:extLst>
            </c:dLbl>
            <c:dLbl>
              <c:idx val="1"/>
              <c:layout>
                <c:manualLayout>
                  <c:x val="0.15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51-4B55-9481-FC065BA5BBD5}"/>
                </c:ext>
              </c:extLst>
            </c:dLbl>
            <c:dLbl>
              <c:idx val="2"/>
              <c:layout>
                <c:manualLayout>
                  <c:x val="-5.5555555555555552E-2"/>
                  <c:y val="6.94444444444444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51-4B55-9481-FC065BA5BBD5}"/>
                </c:ext>
              </c:extLst>
            </c:dLbl>
            <c:dLbl>
              <c:idx val="3"/>
              <c:layout>
                <c:manualLayout>
                  <c:x val="-0.1027777777777778"/>
                  <c:y val="6.0185185185185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51-4B55-9481-FC065BA5BBD5}"/>
                </c:ext>
              </c:extLst>
            </c:dLbl>
            <c:dLbl>
              <c:idx val="4"/>
              <c:layout>
                <c:manualLayout>
                  <c:x val="-9.16666666666666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51-4B55-9481-FC065BA5BBD5}"/>
                </c:ext>
              </c:extLst>
            </c:dLbl>
            <c:dLbl>
              <c:idx val="5"/>
              <c:layout>
                <c:manualLayout>
                  <c:x val="9.7222222222222224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333333333333327E-2"/>
                      <c:h val="0.126898148148148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451-4B55-9481-FC065BA5BBD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'FY2019-2020'!$B$4:$B$9</c:f>
              <c:strCache>
                <c:ptCount val="6"/>
                <c:pt idx="0">
                  <c:v>Hero Electric</c:v>
                </c:pt>
                <c:pt idx="1">
                  <c:v>Okinawa Autotech</c:v>
                </c:pt>
                <c:pt idx="2">
                  <c:v>Ather Energy</c:v>
                </c:pt>
                <c:pt idx="3">
                  <c:v>Ampere Vehicles</c:v>
                </c:pt>
                <c:pt idx="4">
                  <c:v>Revolt</c:v>
                </c:pt>
                <c:pt idx="5">
                  <c:v>Others</c:v>
                </c:pt>
              </c:strCache>
            </c:strRef>
          </c:cat>
          <c:val>
            <c:numRef>
              <c:f>'FY2019-2020'!$P$4:$P$9</c:f>
              <c:numCache>
                <c:formatCode>0%</c:formatCode>
                <c:ptCount val="6"/>
                <c:pt idx="0">
                  <c:v>0.28999999999999998</c:v>
                </c:pt>
                <c:pt idx="1">
                  <c:v>0.39</c:v>
                </c:pt>
                <c:pt idx="2">
                  <c:v>0.11</c:v>
                </c:pt>
                <c:pt idx="3">
                  <c:v>0.09</c:v>
                </c:pt>
                <c:pt idx="4">
                  <c:v>0.04</c:v>
                </c:pt>
                <c:pt idx="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1-4B55-9481-FC065BA5BBD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HERO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'Brand YoY'!$B$67:$B$68</c:f>
              <c:strCache>
                <c:ptCount val="2"/>
                <c:pt idx="0">
                  <c:v>HERO ELECTRIC</c:v>
                </c:pt>
                <c:pt idx="1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'Brand YoY'!$A$69:$A$74</c15:sqref>
                  </c15:fullRef>
                </c:ext>
              </c:extLst>
              <c:f>'Brand YoY'!$A$69:$A$73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'Brand YoY'!$B$69:$B$74</c15:sqref>
                  </c15:fullRef>
                </c:ext>
              </c:extLst>
              <c:f>'Brand YoY'!$B$69:$B$73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1EA-4BA9-A014-D10090376BA5}"/>
            </c:ext>
          </c:extLst>
        </c:ser>
        <c:ser>
          <c:idx val="1"/>
          <c:order val="1"/>
          <c:tx>
            <c:strRef>
              <c:f>'Brand YoY'!$C$67:$C$68</c:f>
              <c:strCache>
                <c:ptCount val="2"/>
                <c:pt idx="0">
                  <c:v>HERO ELECTRIC</c:v>
                </c:pt>
                <c:pt idx="1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'Brand YoY'!$A$69:$A$74</c15:sqref>
                  </c15:fullRef>
                </c:ext>
              </c:extLst>
              <c:f>'Brand YoY'!$A$69:$A$73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'Brand YoY'!$C$69:$C$74</c15:sqref>
                  </c15:fullRef>
                </c:ext>
              </c:extLst>
              <c:f>'Brand YoY'!$C$69:$C$73</c:f>
              <c:numCache>
                <c:formatCode>General</c:formatCode>
                <c:ptCount val="5"/>
                <c:pt idx="0">
                  <c:v>7865</c:v>
                </c:pt>
                <c:pt idx="1">
                  <c:v>15956</c:v>
                </c:pt>
                <c:pt idx="2">
                  <c:v>69235</c:v>
                </c:pt>
                <c:pt idx="3">
                  <c:v>89874</c:v>
                </c:pt>
                <c:pt idx="4">
                  <c:v>12094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A-4BA9-A014-D10090376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373359"/>
        <c:axId val="1188374319"/>
      </c:barChart>
      <c:lineChart>
        <c:grouping val="standard"/>
        <c:varyColors val="0"/>
        <c:ser>
          <c:idx val="2"/>
          <c:order val="2"/>
          <c:tx>
            <c:strRef>
              <c:f>'Brand YoY'!$D$67:$D$68</c:f>
              <c:strCache>
                <c:ptCount val="2"/>
                <c:pt idx="0">
                  <c:v>HERO ELECTRIC</c:v>
                </c:pt>
                <c:pt idx="1">
                  <c:v>Market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'Brand YoY'!$A$69:$A$74</c15:sqref>
                  </c15:fullRef>
                </c:ext>
              </c:extLst>
              <c:f>'Brand YoY'!$A$69:$A$73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'Brand YoY'!$D$69:$D$74</c15:sqref>
                  </c15:fullRef>
                </c:ext>
              </c:extLst>
              <c:f>'Brand YoY'!$D$69:$D$73</c:f>
              <c:numCache>
                <c:formatCode>General</c:formatCode>
                <c:ptCount val="5"/>
                <c:pt idx="0">
                  <c:v>26834</c:v>
                </c:pt>
                <c:pt idx="1">
                  <c:v>44803</c:v>
                </c:pt>
                <c:pt idx="2">
                  <c:v>24865</c:v>
                </c:pt>
                <c:pt idx="3" formatCode="#,##0">
                  <c:v>728054</c:v>
                </c:pt>
                <c:pt idx="4">
                  <c:v>944126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A-4BA9-A014-D10090376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373359"/>
        <c:axId val="1188374319"/>
      </c:lineChart>
      <c:catAx>
        <c:axId val="118837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74319"/>
        <c:crosses val="autoZero"/>
        <c:auto val="1"/>
        <c:lblAlgn val="ctr"/>
        <c:lblOffset val="100"/>
        <c:noMultiLvlLbl val="0"/>
      </c:catAx>
      <c:valAx>
        <c:axId val="118837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7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 OF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('Cost Analysis'!$A$13,'Cost Analysis'!$C$13,'Cost Analysis'!$E$13,'Cost Analysis'!$G$13)</c:f>
              <c:strCache>
                <c:ptCount val="4"/>
                <c:pt idx="0">
                  <c:v>MID DRIVE BELT</c:v>
                </c:pt>
                <c:pt idx="1">
                  <c:v>MID DRIVE CHAIN</c:v>
                </c:pt>
                <c:pt idx="2">
                  <c:v>HUB</c:v>
                </c:pt>
                <c:pt idx="3">
                  <c:v>Swingarm Mount</c:v>
                </c:pt>
              </c:strCache>
            </c:strRef>
          </c:cat>
          <c:val>
            <c:numRef>
              <c:f>('Cost Analysis'!$A$14,'Cost Analysis'!$C$14,'Cost Analysis'!$E$14,'Cost Analysis'!$G$14)</c:f>
              <c:numCache>
                <c:formatCode>General</c:formatCode>
                <c:ptCount val="4"/>
                <c:pt idx="0">
                  <c:v>6710</c:v>
                </c:pt>
                <c:pt idx="1">
                  <c:v>7220</c:v>
                </c:pt>
                <c:pt idx="2">
                  <c:v>5100</c:v>
                </c:pt>
                <c:pt idx="3">
                  <c:v>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A-43A2-B24E-83A0D718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17359"/>
        <c:axId val="1312237519"/>
      </c:barChart>
      <c:catAx>
        <c:axId val="13122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37519"/>
        <c:crosses val="autoZero"/>
        <c:auto val="1"/>
        <c:lblAlgn val="ctr"/>
        <c:lblOffset val="100"/>
        <c:noMultiLvlLbl val="0"/>
      </c:catAx>
      <c:valAx>
        <c:axId val="13122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1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Sales (FY2020-2021)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'FY2020-2021'!$B$5:$B$15</c:f>
              <c:strCache>
                <c:ptCount val="11"/>
                <c:pt idx="0">
                  <c:v>Hero Electric</c:v>
                </c:pt>
                <c:pt idx="1">
                  <c:v>Okinawa Autotech</c:v>
                </c:pt>
                <c:pt idx="2">
                  <c:v>Ampere Vehicles</c:v>
                </c:pt>
                <c:pt idx="3">
                  <c:v>Ather Energy</c:v>
                </c:pt>
                <c:pt idx="4">
                  <c:v>Revolt</c:v>
                </c:pt>
                <c:pt idx="5">
                  <c:v>Bajaj</c:v>
                </c:pt>
                <c:pt idx="6">
                  <c:v>Pure EV</c:v>
                </c:pt>
                <c:pt idx="7">
                  <c:v>Being India</c:v>
                </c:pt>
                <c:pt idx="8">
                  <c:v>Jitendra</c:v>
                </c:pt>
                <c:pt idx="9">
                  <c:v>TVS</c:v>
                </c:pt>
                <c:pt idx="10">
                  <c:v>Others</c:v>
                </c:pt>
              </c:strCache>
            </c:strRef>
          </c:cat>
          <c:val>
            <c:numRef>
              <c:f>'FY2020-2021'!$O$5:$O$15</c:f>
              <c:numCache>
                <c:formatCode>General</c:formatCode>
                <c:ptCount val="11"/>
                <c:pt idx="0">
                  <c:v>15956</c:v>
                </c:pt>
                <c:pt idx="1">
                  <c:v>7129</c:v>
                </c:pt>
                <c:pt idx="2">
                  <c:v>6095</c:v>
                </c:pt>
                <c:pt idx="3">
                  <c:v>4401</c:v>
                </c:pt>
                <c:pt idx="4">
                  <c:v>1793</c:v>
                </c:pt>
                <c:pt idx="5">
                  <c:v>1470</c:v>
                </c:pt>
                <c:pt idx="6">
                  <c:v>2080</c:v>
                </c:pt>
                <c:pt idx="7">
                  <c:v>1151</c:v>
                </c:pt>
                <c:pt idx="8">
                  <c:v>639</c:v>
                </c:pt>
                <c:pt idx="9">
                  <c:v>838</c:v>
                </c:pt>
                <c:pt idx="10">
                  <c:v>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6-4568-BE6E-DBC9210A4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17727"/>
        <c:axId val="204126367"/>
      </c:barChart>
      <c:catAx>
        <c:axId val="20411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6367"/>
        <c:crosses val="autoZero"/>
        <c:auto val="1"/>
        <c:lblAlgn val="ctr"/>
        <c:lblOffset val="100"/>
        <c:noMultiLvlLbl val="0"/>
      </c:catAx>
      <c:valAx>
        <c:axId val="20412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Market Share (fy2020-2021)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F66-4DC1-ADAC-DB87199055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66-4DC1-ADAC-DB87199055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F66-4DC1-ADAC-DB87199055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66-4DC1-ADAC-DB87199055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F66-4DC1-ADAC-DB87199055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66-4DC1-ADAC-DB87199055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F66-4DC1-ADAC-DB871990550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66-4DC1-ADAC-DB871990550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F66-4DC1-ADAC-DB871990550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F66-4DC1-ADAC-DB871990550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F66-4DC1-ADAC-DB871990550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4F66-4DC1-ADAC-DB8719905508}"/>
                </c:ext>
              </c:extLst>
            </c:dLbl>
            <c:dLbl>
              <c:idx val="1"/>
              <c:layout>
                <c:manualLayout>
                  <c:x val="0.05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66-4DC1-ADAC-DB8719905508}"/>
                </c:ext>
              </c:extLst>
            </c:dLbl>
            <c:dLbl>
              <c:idx val="2"/>
              <c:layout>
                <c:manualLayout>
                  <c:x val="2.7777777777777779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66-4DC1-ADAC-DB8719905508}"/>
                </c:ext>
              </c:extLst>
            </c:dLbl>
            <c:dLbl>
              <c:idx val="3"/>
              <c:layout>
                <c:manualLayout>
                  <c:x val="-2.5000000000000001E-2"/>
                  <c:y val="9.7222222222222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66-4DC1-ADAC-DB8719905508}"/>
                </c:ext>
              </c:extLst>
            </c:dLbl>
            <c:dLbl>
              <c:idx val="4"/>
              <c:layout>
                <c:manualLayout>
                  <c:x val="-8.3333333333333332E-3"/>
                  <c:y val="5.09259259259259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66-4DC1-ADAC-DB8719905508}"/>
                </c:ext>
              </c:extLst>
            </c:dLbl>
            <c:dLbl>
              <c:idx val="5"/>
              <c:layout>
                <c:manualLayout>
                  <c:x val="-0.15277777777777779"/>
                  <c:y val="0.101851851851851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66-4DC1-ADAC-DB8719905508}"/>
                </c:ext>
              </c:extLst>
            </c:dLbl>
            <c:dLbl>
              <c:idx val="6"/>
              <c:layout>
                <c:manualLayout>
                  <c:x val="-0.16111111111111115"/>
                  <c:y val="4.62962962962962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66-4DC1-ADAC-DB8719905508}"/>
                </c:ext>
              </c:extLst>
            </c:dLbl>
            <c:dLbl>
              <c:idx val="7"/>
              <c:layout>
                <c:manualLayout>
                  <c:x val="-0.11388888888888891"/>
                  <c:y val="-1.388888888888886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66-4DC1-ADAC-DB8719905508}"/>
                </c:ext>
              </c:extLst>
            </c:dLbl>
            <c:dLbl>
              <c:idx val="8"/>
              <c:layout>
                <c:manualLayout>
                  <c:x val="-3.6111111111111108E-2"/>
                  <c:y val="-7.87037037037037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66-4DC1-ADAC-DB8719905508}"/>
                </c:ext>
              </c:extLst>
            </c:dLbl>
            <c:dLbl>
              <c:idx val="9"/>
              <c:layout>
                <c:manualLayout>
                  <c:x val="3.0555555555555555E-2"/>
                  <c:y val="-4.62962962962962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66-4DC1-ADAC-DB8719905508}"/>
                </c:ext>
              </c:extLst>
            </c:dLbl>
            <c:dLbl>
              <c:idx val="10"/>
              <c:layout>
                <c:manualLayout>
                  <c:x val="7.2222222222222215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66-4DC1-ADAC-DB871990550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'FY2020-2021'!$B$5:$B$15</c:f>
              <c:strCache>
                <c:ptCount val="11"/>
                <c:pt idx="0">
                  <c:v>Hero Electric</c:v>
                </c:pt>
                <c:pt idx="1">
                  <c:v>Okinawa Autotech</c:v>
                </c:pt>
                <c:pt idx="2">
                  <c:v>Ampere Vehicles</c:v>
                </c:pt>
                <c:pt idx="3">
                  <c:v>Ather Energy</c:v>
                </c:pt>
                <c:pt idx="4">
                  <c:v>Revolt</c:v>
                </c:pt>
                <c:pt idx="5">
                  <c:v>Bajaj</c:v>
                </c:pt>
                <c:pt idx="6">
                  <c:v>Pure EV</c:v>
                </c:pt>
                <c:pt idx="7">
                  <c:v>Being India</c:v>
                </c:pt>
                <c:pt idx="8">
                  <c:v>Jitendra</c:v>
                </c:pt>
                <c:pt idx="9">
                  <c:v>TVS</c:v>
                </c:pt>
                <c:pt idx="10">
                  <c:v>Others</c:v>
                </c:pt>
              </c:strCache>
            </c:strRef>
          </c:cat>
          <c:val>
            <c:numRef>
              <c:f>'FY2020-2021'!$P$5:$P$15</c:f>
              <c:numCache>
                <c:formatCode>0%</c:formatCode>
                <c:ptCount val="11"/>
                <c:pt idx="0">
                  <c:v>0.36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0.1</c:v>
                </c:pt>
                <c:pt idx="4">
                  <c:v>0.04</c:v>
                </c:pt>
                <c:pt idx="5">
                  <c:v>0.03</c:v>
                </c:pt>
                <c:pt idx="6">
                  <c:v>0.05</c:v>
                </c:pt>
                <c:pt idx="7">
                  <c:v>0.03</c:v>
                </c:pt>
                <c:pt idx="8">
                  <c:v>0.01</c:v>
                </c:pt>
                <c:pt idx="9">
                  <c:v>0.02</c:v>
                </c:pt>
                <c:pt idx="10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6-4DC1-ADAC-DB871990550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</a:t>
            </a:r>
            <a:r>
              <a:rPr lang="en-IN" baseline="0"/>
              <a:t> (FY2021-2022)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'FY2021-2022'!$B$4:$B$15</c:f>
              <c:strCache>
                <c:ptCount val="12"/>
                <c:pt idx="0">
                  <c:v>Hero Electric</c:v>
                </c:pt>
                <c:pt idx="1">
                  <c:v>Okinawa Autotech</c:v>
                </c:pt>
                <c:pt idx="2">
                  <c:v>Ampere Vehicles</c:v>
                </c:pt>
                <c:pt idx="3">
                  <c:v>Ather Energy</c:v>
                </c:pt>
                <c:pt idx="4">
                  <c:v>Pure EV</c:v>
                </c:pt>
                <c:pt idx="5">
                  <c:v>Ola Electric</c:v>
                </c:pt>
                <c:pt idx="6">
                  <c:v>TVS</c:v>
                </c:pt>
                <c:pt idx="7">
                  <c:v>Revolt</c:v>
                </c:pt>
                <c:pt idx="8">
                  <c:v>Bajaj</c:v>
                </c:pt>
                <c:pt idx="9">
                  <c:v>Being</c:v>
                </c:pt>
                <c:pt idx="10">
                  <c:v>Jitendra</c:v>
                </c:pt>
                <c:pt idx="11">
                  <c:v>Others</c:v>
                </c:pt>
              </c:strCache>
            </c:strRef>
          </c:cat>
          <c:val>
            <c:numRef>
              <c:f>'FY2021-2022'!$O$4:$O$15</c:f>
              <c:numCache>
                <c:formatCode>General</c:formatCode>
                <c:ptCount val="12"/>
                <c:pt idx="0">
                  <c:v>69235</c:v>
                </c:pt>
                <c:pt idx="1">
                  <c:v>47926</c:v>
                </c:pt>
                <c:pt idx="2">
                  <c:v>25516</c:v>
                </c:pt>
                <c:pt idx="3">
                  <c:v>19981</c:v>
                </c:pt>
                <c:pt idx="4">
                  <c:v>14969</c:v>
                </c:pt>
                <c:pt idx="5">
                  <c:v>14405</c:v>
                </c:pt>
                <c:pt idx="6">
                  <c:v>9740</c:v>
                </c:pt>
                <c:pt idx="7">
                  <c:v>7641</c:v>
                </c:pt>
                <c:pt idx="8">
                  <c:v>7114</c:v>
                </c:pt>
                <c:pt idx="9">
                  <c:v>7374</c:v>
                </c:pt>
                <c:pt idx="10">
                  <c:v>3875</c:v>
                </c:pt>
                <c:pt idx="11">
                  <c:v>24865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4-40EB-BD4F-7E43A7FC5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19167"/>
        <c:axId val="1094329343"/>
      </c:barChart>
      <c:catAx>
        <c:axId val="20411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29343"/>
        <c:crosses val="autoZero"/>
        <c:auto val="1"/>
        <c:lblAlgn val="ctr"/>
        <c:lblOffset val="100"/>
        <c:noMultiLvlLbl val="0"/>
      </c:catAx>
      <c:valAx>
        <c:axId val="109432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Market Share (fy2021-2022)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6FB-4E69-9CDF-C7046C1090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6FB-4E69-9CDF-C7046C1090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FB-4E69-9CDF-C7046C1090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6FB-4E69-9CDF-C7046C1090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6FB-4E69-9CDF-C7046C1090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6FB-4E69-9CDF-C7046C1090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6FB-4E69-9CDF-C7046C1090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6FB-4E69-9CDF-C7046C1090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6FB-4E69-9CDF-C7046C1090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6FB-4E69-9CDF-C7046C1090A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6FB-4E69-9CDF-C7046C1090A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FB-4E69-9CDF-C7046C1090A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6FB-4E69-9CDF-C7046C1090A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16FB-4E69-9CDF-C7046C1090A4}"/>
                </c:ext>
              </c:extLst>
            </c:dLbl>
            <c:dLbl>
              <c:idx val="2"/>
              <c:layout>
                <c:manualLayout>
                  <c:x val="7.9185665681497569E-2"/>
                  <c:y val="-3.506144512418487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469696144950918"/>
                      <c:h val="0.121268819206477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6FB-4E69-9CDF-C7046C1090A4}"/>
                </c:ext>
              </c:extLst>
            </c:dLbl>
            <c:dLbl>
              <c:idx val="3"/>
              <c:layout>
                <c:manualLayout>
                  <c:x val="2.7652085380930084E-3"/>
                  <c:y val="2.11896998704258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FB-4E69-9CDF-C7046C1090A4}"/>
                </c:ext>
              </c:extLst>
            </c:dLbl>
            <c:dLbl>
              <c:idx val="4"/>
              <c:layout>
                <c:manualLayout>
                  <c:x val="-8.2956256142791007E-3"/>
                  <c:y val="1.69517598963404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FB-4E69-9CDF-C7046C1090A4}"/>
                </c:ext>
              </c:extLst>
            </c:dLbl>
            <c:dLbl>
              <c:idx val="5"/>
              <c:layout>
                <c:manualLayout>
                  <c:x val="-4.7008545147581578E-2"/>
                  <c:y val="2.96655798185961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6FB-4E69-9CDF-C7046C1090A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16FB-4E69-9CDF-C7046C1090A4}"/>
                </c:ext>
              </c:extLst>
            </c:dLbl>
            <c:dLbl>
              <c:idx val="7"/>
              <c:layout>
                <c:manualLayout>
                  <c:x val="-0.11890396713800049"/>
                  <c:y val="4.66173397149368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FB-4E69-9CDF-C7046C1090A4}"/>
                </c:ext>
              </c:extLst>
            </c:dLbl>
            <c:dLbl>
              <c:idx val="8"/>
              <c:layout>
                <c:manualLayout>
                  <c:x val="-7.4660630528511907E-2"/>
                  <c:y val="-3.8847334328059539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FB-4E69-9CDF-C7046C1090A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16FB-4E69-9CDF-C7046C1090A4}"/>
                </c:ext>
              </c:extLst>
            </c:dLbl>
            <c:dLbl>
              <c:idx val="10"/>
              <c:layout>
                <c:manualLayout>
                  <c:x val="-5.555555555555558E-2"/>
                  <c:y val="-9.25925925925926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FB-4E69-9CDF-C7046C1090A4}"/>
                </c:ext>
              </c:extLst>
            </c:dLbl>
            <c:dLbl>
              <c:idx val="11"/>
              <c:layout>
                <c:manualLayout>
                  <c:x val="2.2222222222222171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FB-4E69-9CDF-C7046C1090A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'FY2021-2022'!$B$4:$B$15</c:f>
              <c:strCache>
                <c:ptCount val="12"/>
                <c:pt idx="0">
                  <c:v>Hero Electric</c:v>
                </c:pt>
                <c:pt idx="1">
                  <c:v>Okinawa Autotech</c:v>
                </c:pt>
                <c:pt idx="2">
                  <c:v>Ampere Vehicles</c:v>
                </c:pt>
                <c:pt idx="3">
                  <c:v>Ather Energy</c:v>
                </c:pt>
                <c:pt idx="4">
                  <c:v>Pure EV</c:v>
                </c:pt>
                <c:pt idx="5">
                  <c:v>Ola Electric</c:v>
                </c:pt>
                <c:pt idx="6">
                  <c:v>TVS</c:v>
                </c:pt>
                <c:pt idx="7">
                  <c:v>Revolt</c:v>
                </c:pt>
                <c:pt idx="8">
                  <c:v>Bajaj</c:v>
                </c:pt>
                <c:pt idx="9">
                  <c:v>Being</c:v>
                </c:pt>
                <c:pt idx="10">
                  <c:v>Jitendra</c:v>
                </c:pt>
                <c:pt idx="11">
                  <c:v>Others</c:v>
                </c:pt>
              </c:strCache>
            </c:strRef>
          </c:cat>
          <c:val>
            <c:numRef>
              <c:f>'FY2021-2022'!$P$4:$P$15</c:f>
              <c:numCache>
                <c:formatCode>0%</c:formatCode>
                <c:ptCount val="12"/>
                <c:pt idx="0">
                  <c:v>0.27</c:v>
                </c:pt>
                <c:pt idx="1">
                  <c:v>0.19</c:v>
                </c:pt>
                <c:pt idx="2">
                  <c:v>0.1</c:v>
                </c:pt>
                <c:pt idx="3">
                  <c:v>0.08</c:v>
                </c:pt>
                <c:pt idx="4">
                  <c:v>0.06</c:v>
                </c:pt>
                <c:pt idx="5">
                  <c:v>0.06</c:v>
                </c:pt>
                <c:pt idx="6">
                  <c:v>0.04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0.02</c:v>
                </c:pt>
                <c:pt idx="1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B-4E69-9CDF-C7046C1090A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(FY2022-2023)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'FY2022-2023'!$B$5:$B$17</c:f>
              <c:strCache>
                <c:ptCount val="13"/>
                <c:pt idx="0">
                  <c:v>OLA ELECTRIC</c:v>
                </c:pt>
                <c:pt idx="1">
                  <c:v>OKINAWA</c:v>
                </c:pt>
                <c:pt idx="2">
                  <c:v>HERO ELECTRIC</c:v>
                </c:pt>
                <c:pt idx="3">
                  <c:v>AMPERE</c:v>
                </c:pt>
                <c:pt idx="4">
                  <c:v>TVS</c:v>
                </c:pt>
                <c:pt idx="5">
                  <c:v>ATHER</c:v>
                </c:pt>
                <c:pt idx="6">
                  <c:v>BAJAJ</c:v>
                </c:pt>
                <c:pt idx="7">
                  <c:v>OKAYA EV</c:v>
                </c:pt>
                <c:pt idx="8">
                  <c:v>REVOLT</c:v>
                </c:pt>
                <c:pt idx="9">
                  <c:v>PURE EV</c:v>
                </c:pt>
                <c:pt idx="10">
                  <c:v>BEING INDIA</c:v>
                </c:pt>
                <c:pt idx="11">
                  <c:v>JITENDRA NEW EV</c:v>
                </c:pt>
                <c:pt idx="12">
                  <c:v>OTHERS</c:v>
                </c:pt>
              </c:strCache>
            </c:strRef>
          </c:cat>
          <c:val>
            <c:numRef>
              <c:f>'FY2022-2023'!$O$5:$O$17</c:f>
              <c:numCache>
                <c:formatCode>#,##0</c:formatCode>
                <c:ptCount val="13"/>
                <c:pt idx="0">
                  <c:v>152779</c:v>
                </c:pt>
                <c:pt idx="1">
                  <c:v>95939</c:v>
                </c:pt>
                <c:pt idx="2">
                  <c:v>89874</c:v>
                </c:pt>
                <c:pt idx="3">
                  <c:v>87392</c:v>
                </c:pt>
                <c:pt idx="4">
                  <c:v>82109</c:v>
                </c:pt>
                <c:pt idx="5">
                  <c:v>76939</c:v>
                </c:pt>
                <c:pt idx="6">
                  <c:v>32805</c:v>
                </c:pt>
                <c:pt idx="7">
                  <c:v>13175</c:v>
                </c:pt>
                <c:pt idx="8">
                  <c:v>12932</c:v>
                </c:pt>
                <c:pt idx="9">
                  <c:v>11556</c:v>
                </c:pt>
                <c:pt idx="10">
                  <c:v>11018</c:v>
                </c:pt>
                <c:pt idx="11">
                  <c:v>8563</c:v>
                </c:pt>
                <c:pt idx="12">
                  <c:v>52973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0-4250-AB31-C6D4F3512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320223"/>
        <c:axId val="1094321663"/>
      </c:barChart>
      <c:catAx>
        <c:axId val="109432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21663"/>
        <c:crosses val="autoZero"/>
        <c:auto val="1"/>
        <c:lblAlgn val="ctr"/>
        <c:lblOffset val="100"/>
        <c:noMultiLvlLbl val="0"/>
      </c:catAx>
      <c:valAx>
        <c:axId val="10943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2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market share (fy2022-2023)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3C2-44F1-8FFA-6090C63A4A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C2-44F1-8FFA-6090C63A4A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3C2-44F1-8FFA-6090C63A4A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C2-44F1-8FFA-6090C63A4A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3C2-44F1-8FFA-6090C63A4A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3C2-44F1-8FFA-6090C63A4A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C2-44F1-8FFA-6090C63A4A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3C2-44F1-8FFA-6090C63A4AF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C2-44F1-8FFA-6090C63A4AF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3C2-44F1-8FFA-6090C63A4AF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C2-44F1-8FFA-6090C63A4AF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3C2-44F1-8FFA-6090C63A4AF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C2-44F1-8FFA-6090C63A4AF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33C2-44F1-8FFA-6090C63A4AF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3C2-44F1-8FFA-6090C63A4AF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33C2-44F1-8FFA-6090C63A4AF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3C2-44F1-8FFA-6090C63A4AF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33C2-44F1-8FFA-6090C63A4AF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33C2-44F1-8FFA-6090C63A4AFC}"/>
                </c:ext>
              </c:extLst>
            </c:dLbl>
            <c:dLbl>
              <c:idx val="6"/>
              <c:layout>
                <c:manualLayout>
                  <c:x val="-0.12779022279017876"/>
                  <c:y val="0.117654463717167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C2-44F1-8FFA-6090C63A4AFC}"/>
                </c:ext>
              </c:extLst>
            </c:dLbl>
            <c:dLbl>
              <c:idx val="7"/>
              <c:layout>
                <c:manualLayout>
                  <c:x val="-0.1483279371671718"/>
                  <c:y val="8.65106350861523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C2-44F1-8FFA-6090C63A4AFC}"/>
                </c:ext>
              </c:extLst>
            </c:dLbl>
            <c:dLbl>
              <c:idx val="8"/>
              <c:layout>
                <c:manualLayout>
                  <c:x val="-0.17799352460060613"/>
                  <c:y val="1.38417016137843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C2-44F1-8FFA-6090C63A4AFC}"/>
                </c:ext>
              </c:extLst>
            </c:dLbl>
            <c:dLbl>
              <c:idx val="9"/>
              <c:layout>
                <c:manualLayout>
                  <c:x val="-0.18027549286471647"/>
                  <c:y val="-6.57480826654757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C2-44F1-8FFA-6090C63A4AFC}"/>
                </c:ext>
              </c:extLst>
            </c:dLbl>
            <c:dLbl>
              <c:idx val="10"/>
              <c:layout>
                <c:manualLayout>
                  <c:x val="-2.2819682641103353E-3"/>
                  <c:y val="-2.0762552420676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C2-44F1-8FFA-6090C63A4AFC}"/>
                </c:ext>
              </c:extLst>
            </c:dLbl>
            <c:dLbl>
              <c:idx val="11"/>
              <c:layout>
                <c:manualLayout>
                  <c:x val="0.15517384195950271"/>
                  <c:y val="-3.11438286310148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3C2-44F1-8FFA-6090C63A4AFC}"/>
                </c:ext>
              </c:extLst>
            </c:dLbl>
            <c:dLbl>
              <c:idx val="12"/>
              <c:layout>
                <c:manualLayout>
                  <c:x val="0.17799352460060605"/>
                  <c:y val="1.0381276210338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3C2-44F1-8FFA-6090C63A4AF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'FY2022-2023'!$B$5:$B$17</c:f>
              <c:strCache>
                <c:ptCount val="13"/>
                <c:pt idx="0">
                  <c:v>OLA ELECTRIC</c:v>
                </c:pt>
                <c:pt idx="1">
                  <c:v>OKINAWA</c:v>
                </c:pt>
                <c:pt idx="2">
                  <c:v>HERO ELECTRIC</c:v>
                </c:pt>
                <c:pt idx="3">
                  <c:v>AMPERE</c:v>
                </c:pt>
                <c:pt idx="4">
                  <c:v>TVS</c:v>
                </c:pt>
                <c:pt idx="5">
                  <c:v>ATHER</c:v>
                </c:pt>
                <c:pt idx="6">
                  <c:v>BAJAJ</c:v>
                </c:pt>
                <c:pt idx="7">
                  <c:v>OKAYA EV</c:v>
                </c:pt>
                <c:pt idx="8">
                  <c:v>REVOLT</c:v>
                </c:pt>
                <c:pt idx="9">
                  <c:v>PURE EV</c:v>
                </c:pt>
                <c:pt idx="10">
                  <c:v>BEING INDIA</c:v>
                </c:pt>
                <c:pt idx="11">
                  <c:v>JITENDRA NEW EV</c:v>
                </c:pt>
                <c:pt idx="12">
                  <c:v>OTHERS</c:v>
                </c:pt>
              </c:strCache>
            </c:strRef>
          </c:cat>
          <c:val>
            <c:numRef>
              <c:f>'FY2022-2023'!$P$5:$P$17</c:f>
              <c:numCache>
                <c:formatCode>0%</c:formatCode>
                <c:ptCount val="13"/>
                <c:pt idx="0">
                  <c:v>0.21</c:v>
                </c:pt>
                <c:pt idx="1">
                  <c:v>0.13</c:v>
                </c:pt>
                <c:pt idx="2">
                  <c:v>0.12</c:v>
                </c:pt>
                <c:pt idx="3">
                  <c:v>0.12</c:v>
                </c:pt>
                <c:pt idx="4">
                  <c:v>0.11</c:v>
                </c:pt>
                <c:pt idx="5">
                  <c:v>0.11</c:v>
                </c:pt>
                <c:pt idx="6">
                  <c:v>0.05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2-44F1-8FFA-6090C63A4AF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Market Share</a:t>
            </a:r>
            <a:r>
              <a:rPr lang="en-IN" baseline="0"/>
              <a:t> (fy2023-2024)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DE3-4E7A-AF03-923530CFCA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DE3-4E7A-AF03-923530CFCA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DE3-4E7A-AF03-923530CFCA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DE3-4E7A-AF03-923530CFCA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E3-4E7A-AF03-923530CFCA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DE3-4E7A-AF03-923530CFCA0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1DE3-4E7A-AF03-923530CFCA0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1DE3-4E7A-AF03-923530CFCA08}"/>
                </c:ext>
              </c:extLst>
            </c:dLbl>
            <c:dLbl>
              <c:idx val="2"/>
              <c:layout>
                <c:manualLayout>
                  <c:x val="-5.1679577800908455E-2"/>
                  <c:y val="-1.63049953370281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DE3-4E7A-AF03-923530CFCA08}"/>
                </c:ext>
              </c:extLst>
            </c:dLbl>
            <c:dLbl>
              <c:idx val="3"/>
              <c:layout>
                <c:manualLayout>
                  <c:x val="-5.5986209284317537E-2"/>
                  <c:y val="3.26099906740560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E3-4E7A-AF03-923530CFCA08}"/>
                </c:ext>
              </c:extLst>
            </c:dLbl>
            <c:dLbl>
              <c:idx val="4"/>
              <c:layout>
                <c:manualLayout>
                  <c:x val="-4.7372946317499456E-2"/>
                  <c:y val="6.521998134811242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E3-4E7A-AF03-923530CFCA08}"/>
                </c:ext>
              </c:extLst>
            </c:dLbl>
            <c:dLbl>
              <c:idx val="5"/>
              <c:layout>
                <c:manualLayout>
                  <c:x val="5.8139525026022057E-2"/>
                  <c:y val="-3.260999067405621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DE3-4E7A-AF03-923530CFCA0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'FY2023-2024'!$B$5:$B$17</c15:sqref>
                  </c15:fullRef>
                </c:ext>
              </c:extLst>
              <c:f>('FY2023-2024'!$B$5:$B$9,'FY2023-2024'!$B$17)</c:f>
              <c:strCache>
                <c:ptCount val="6"/>
                <c:pt idx="0">
                  <c:v>OLA ELECTRIC</c:v>
                </c:pt>
                <c:pt idx="1">
                  <c:v>TVS</c:v>
                </c:pt>
                <c:pt idx="2">
                  <c:v>ATHER</c:v>
                </c:pt>
                <c:pt idx="3">
                  <c:v>BAJAJ</c:v>
                </c:pt>
                <c:pt idx="4">
                  <c:v>AMPERE</c:v>
                </c:pt>
                <c:pt idx="5">
                  <c:v>OTHERS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'FY2023-2024'!$P$5:$P$17</c15:sqref>
                  </c15:fullRef>
                </c:ext>
              </c:extLst>
              <c:f>('FY2023-2024'!$P$5:$P$9,'FY2023-2024'!$P$17)</c:f>
              <c:numCache>
                <c:formatCode>0%</c:formatCode>
                <c:ptCount val="6"/>
                <c:pt idx="0">
                  <c:v>0.35</c:v>
                </c:pt>
                <c:pt idx="1">
                  <c:v>0.19</c:v>
                </c:pt>
                <c:pt idx="2">
                  <c:v>0.12</c:v>
                </c:pt>
                <c:pt idx="3">
                  <c:v>0.11</c:v>
                </c:pt>
                <c:pt idx="4">
                  <c:v>0.06</c:v>
                </c:pt>
                <c:pt idx="5">
                  <c:v>0.17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'FY2023-2024'!$P$10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4"/>
                    <c:layout>
                      <c:manualLayout>
                        <c:x val="-0.15719204914443"/>
                        <c:y val="0.22826993471839346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D-026B-4903-96DB-EEBB733CEAF6}"/>
                      </c:ext>
                    </c:extLst>
                  </c15:dLbl>
                </c15:categoryFilterException>
                <c15:categoryFilterException>
                  <c15:sqref>'FY2023-2024'!$P$11</c15:sqref>
                  <c15:spPr xmlns:c15="http://schemas.microsoft.com/office/drawing/2012/chart"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4"/>
                    <c:layout>
                      <c:manualLayout>
                        <c:x val="-0.13350557598568027"/>
                        <c:y val="0.14022295989844177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F-026B-4903-96DB-EEBB733CEAF6}"/>
                      </c:ext>
                    </c:extLst>
                  </c15:dLbl>
                </c15:categoryFilterException>
                <c15:categoryFilterException>
                  <c15:sqref>'FY2023-2024'!$P$12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4"/>
                    <c:layout>
                      <c:manualLayout>
                        <c:x val="-0.17441857507806618"/>
                        <c:y val="4.5653986943678636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1-026B-4903-96DB-EEBB733CEAF6}"/>
                      </c:ext>
                    </c:extLst>
                  </c15:dLbl>
                </c15:categoryFilterException>
                <c15:categoryFilterException>
                  <c15:sqref>'FY2023-2024'!$P$13</c15:sqref>
                  <c15:spPr xmlns:c15="http://schemas.microsoft.com/office/drawing/2012/chart"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4"/>
                    <c:layout>
                      <c:manualLayout>
                        <c:x val="-9.2592576893294407E-2"/>
                        <c:y val="-3.2609990674056211E-3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3-026B-4903-96DB-EEBB733CEAF6}"/>
                      </c:ext>
                    </c:extLst>
                  </c15:dLbl>
                </c15:categoryFilterException>
                <c15:categoryFilterException>
                  <c15:sqref>'FY2023-2024'!$P$14</c15:sqref>
                  <c15:spPr xmlns:c15="http://schemas.microsoft.com/office/drawing/2012/chart"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4"/>
                    <c:layout>
                      <c:manualLayout>
                        <c:x val="-0.16149868062783904"/>
                        <c:y val="-3.9131988808867466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5-026B-4903-96DB-EEBB733CEAF6}"/>
                      </c:ext>
                    </c:extLst>
                  </c15:dLbl>
                </c15:categoryFilterException>
                <c15:categoryFilterException>
                  <c15:sqref>'FY2023-2024'!$P$15</c15:sqref>
                  <c15:spPr xmlns:c15="http://schemas.microsoft.com/office/drawing/2012/chart"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4"/>
                    <c:layout>
                      <c:manualLayout>
                        <c:x val="-0.10551247134352151"/>
                        <c:y val="-9.7829972022168629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7-026B-4903-96DB-EEBB733CEAF6}"/>
                      </c:ext>
                    </c:extLst>
                  </c15:dLbl>
                </c15:categoryFilterException>
                <c15:categoryFilterException>
                  <c15:sqref>'FY2023-2024'!$P$16</c15:sqref>
                  <c15:spPr xmlns:c15="http://schemas.microsoft.com/office/drawing/2012/chart"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4"/>
                    <c:layout>
                      <c:manualLayout>
                        <c:x val="4.0912999092385854E-2"/>
                        <c:y val="-2.6087992539244955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9-026B-4903-96DB-EEBB733CEAF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1DE3-4E7A-AF03-923530CFCA0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199505</xdr:colOff>
      <xdr:row>16</xdr:row>
      <xdr:rowOff>103909</xdr:rowOff>
    </xdr:from>
    <xdr:to>
      <xdr:col>19</xdr:col>
      <xdr:colOff>116378</xdr:colOff>
      <xdr:row>28</xdr:row>
      <xdr:rowOff>112222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EBEBD-4AFD-005D-5B91-DA365B29C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648392</xdr:colOff>
      <xdr:row>2</xdr:row>
      <xdr:rowOff>87284</xdr:rowOff>
    </xdr:from>
    <xdr:to>
      <xdr:col>23</xdr:col>
      <xdr:colOff>565265</xdr:colOff>
      <xdr:row>14</xdr:row>
      <xdr:rowOff>95596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FDCC47-0DAB-F005-961F-844A60A9D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66501</xdr:colOff>
      <xdr:row>15</xdr:row>
      <xdr:rowOff>45719</xdr:rowOff>
    </xdr:from>
    <xdr:to>
      <xdr:col>11</xdr:col>
      <xdr:colOff>648392</xdr:colOff>
      <xdr:row>29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556D9-00F2-2D03-06DD-950555173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182880</xdr:colOff>
      <xdr:row>6</xdr:row>
      <xdr:rowOff>170412</xdr:rowOff>
    </xdr:from>
    <xdr:to>
      <xdr:col>22</xdr:col>
      <xdr:colOff>99753</xdr:colOff>
      <xdr:row>20</xdr:row>
      <xdr:rowOff>12470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022CA6-455B-E852-E6EF-D156BEF3C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4156</xdr:rowOff>
    </xdr:from>
    <xdr:to>
      <xdr:col>13</xdr:col>
      <xdr:colOff>581891</xdr:colOff>
      <xdr:row>28</xdr:row>
      <xdr:rowOff>62345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B51A1-1EF2-981C-35AB-A23E011D8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569422</xdr:colOff>
      <xdr:row>12</xdr:row>
      <xdr:rowOff>4154</xdr:rowOff>
    </xdr:from>
    <xdr:to>
      <xdr:col>22</xdr:col>
      <xdr:colOff>507077</xdr:colOff>
      <xdr:row>27</xdr:row>
      <xdr:rowOff>124690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75A094-A0BC-127B-5668-E614D86F8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627611</xdr:colOff>
      <xdr:row>13</xdr:row>
      <xdr:rowOff>29094</xdr:rowOff>
    </xdr:from>
    <xdr:to>
      <xdr:col>10</xdr:col>
      <xdr:colOff>544484</xdr:colOff>
      <xdr:row>26</xdr:row>
      <xdr:rowOff>62345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EC461-6513-5326-79DC-4AC7245A9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220286</xdr:colOff>
      <xdr:row>8</xdr:row>
      <xdr:rowOff>66501</xdr:rowOff>
    </xdr:from>
    <xdr:to>
      <xdr:col>13</xdr:col>
      <xdr:colOff>465512</xdr:colOff>
      <xdr:row>26</xdr:row>
      <xdr:rowOff>70658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E9FFC8-85F8-E731-A2CD-836E81A7F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17</xdr:row>
      <xdr:rowOff>182881</xdr:rowOff>
    </xdr:from>
    <xdr:to>
      <xdr:col>14</xdr:col>
      <xdr:colOff>623455</xdr:colOff>
      <xdr:row>38</xdr:row>
      <xdr:rowOff>54033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EA04D7-C00E-DBB2-7C15-9B7400BB2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103909</xdr:colOff>
      <xdr:row>8</xdr:row>
      <xdr:rowOff>112221</xdr:rowOff>
    </xdr:from>
    <xdr:to>
      <xdr:col>20</xdr:col>
      <xdr:colOff>20781</xdr:colOff>
      <xdr:row>21</xdr:row>
      <xdr:rowOff>37406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F45FB-162E-C83A-CA4D-251DD9A9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61611</xdr:colOff>
      <xdr:row>3</xdr:row>
      <xdr:rowOff>294369</xdr:rowOff>
    </xdr:from>
    <xdr:to>
      <xdr:col>25</xdr:col>
      <xdr:colOff>527125</xdr:colOff>
      <xdr:row>25</xdr:row>
      <xdr:rowOff>32762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FFB04-7264-26E1-2A3A-D7FAD6C6D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116377</xdr:colOff>
      <xdr:row>1</xdr:row>
      <xdr:rowOff>195349</xdr:rowOff>
    </xdr:from>
    <xdr:to>
      <xdr:col>21</xdr:col>
      <xdr:colOff>33250</xdr:colOff>
      <xdr:row>16</xdr:row>
      <xdr:rowOff>20782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43385-C61F-82D6-922B-5CECB8C5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432262</xdr:colOff>
      <xdr:row>5</xdr:row>
      <xdr:rowOff>12468</xdr:rowOff>
    </xdr:from>
    <xdr:to>
      <xdr:col>14</xdr:col>
      <xdr:colOff>349134</xdr:colOff>
      <xdr:row>19</xdr:row>
      <xdr:rowOff>62345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A2244-2393-6CCF-83FF-F3CF951FD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149630</xdr:colOff>
      <xdr:row>0</xdr:row>
      <xdr:rowOff>29094</xdr:rowOff>
    </xdr:from>
    <xdr:to>
      <xdr:col>14</xdr:col>
      <xdr:colOff>66502</xdr:colOff>
      <xdr:row>14</xdr:row>
      <xdr:rowOff>37407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CA51E-0117-1714-C9CE-F8B5970D3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54033</xdr:colOff>
      <xdr:row>9</xdr:row>
      <xdr:rowOff>62344</xdr:rowOff>
    </xdr:from>
    <xdr:to>
      <xdr:col>21</xdr:col>
      <xdr:colOff>635924</xdr:colOff>
      <xdr:row>23</xdr:row>
      <xdr:rowOff>78970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C4C5D6-0262-E860-9C94-4A2A4F387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124691</xdr:colOff>
      <xdr:row>16</xdr:row>
      <xdr:rowOff>4156</xdr:rowOff>
    </xdr:from>
    <xdr:to>
      <xdr:col>15</xdr:col>
      <xdr:colOff>41563</xdr:colOff>
      <xdr:row>29</xdr:row>
      <xdr:rowOff>195349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E286CA-145F-0779-0BC6-856E0C35E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133004</xdr:colOff>
      <xdr:row>30</xdr:row>
      <xdr:rowOff>20781</xdr:rowOff>
    </xdr:from>
    <xdr:to>
      <xdr:col>15</xdr:col>
      <xdr:colOff>49876</xdr:colOff>
      <xdr:row>44</xdr:row>
      <xdr:rowOff>37407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04FDBF-E834-E836-2746-1B5762EA0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519545</xdr:colOff>
      <xdr:row>44</xdr:row>
      <xdr:rowOff>29095</xdr:rowOff>
    </xdr:from>
    <xdr:to>
      <xdr:col>20</xdr:col>
      <xdr:colOff>436417</xdr:colOff>
      <xdr:row>58</xdr:row>
      <xdr:rowOff>37407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7AEF8A-21D2-9C82-EFEE-22BEA05F8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112222</xdr:colOff>
      <xdr:row>49</xdr:row>
      <xdr:rowOff>62344</xdr:rowOff>
    </xdr:from>
    <xdr:to>
      <xdr:col>13</xdr:col>
      <xdr:colOff>29095</xdr:colOff>
      <xdr:row>63</xdr:row>
      <xdr:rowOff>54031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791D94-7FEC-7CC6-FBA5-C4A3F5263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103909</xdr:colOff>
      <xdr:row>62</xdr:row>
      <xdr:rowOff>70657</xdr:rowOff>
    </xdr:from>
    <xdr:to>
      <xdr:col>13</xdr:col>
      <xdr:colOff>20782</xdr:colOff>
      <xdr:row>76</xdr:row>
      <xdr:rowOff>78970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78C756-54B5-2C7A-B6EA-36131C945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623454</xdr:colOff>
      <xdr:row>6</xdr:row>
      <xdr:rowOff>170411</xdr:rowOff>
    </xdr:from>
    <xdr:to>
      <xdr:col>14</xdr:col>
      <xdr:colOff>540327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F31F3-8A8D-53E4-5D7D-ACD40C34E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BFBE-C12B-4E7D-951D-45E6E35408FF}">
  <dimension ref="A1:R25"/>
  <sheetViews>
    <sheetView topLeftCell="A7" workbookViewId="0">
      <selection activeCell="S4" sqref="S4"/>
    </sheetView>
  </sheetViews>
  <sheetFormatPr defaultRowHeight="15.05"/>
  <sheetData>
    <row r="1" spans="1:18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7"/>
    </row>
    <row r="2" spans="1:18">
      <c r="A2" s="68" t="s">
        <v>1</v>
      </c>
      <c r="B2" s="64" t="s">
        <v>2</v>
      </c>
      <c r="C2" s="64" t="s">
        <v>3</v>
      </c>
      <c r="D2" s="64" t="s">
        <v>4</v>
      </c>
      <c r="E2" s="64" t="s">
        <v>5</v>
      </c>
      <c r="F2" s="64" t="s">
        <v>6</v>
      </c>
      <c r="G2" s="64" t="s">
        <v>7</v>
      </c>
      <c r="H2" s="64" t="s">
        <v>8</v>
      </c>
      <c r="I2" s="64" t="s">
        <v>9</v>
      </c>
      <c r="J2" s="64" t="s">
        <v>10</v>
      </c>
      <c r="K2" s="64" t="s">
        <v>11</v>
      </c>
      <c r="L2" s="64" t="s">
        <v>12</v>
      </c>
      <c r="M2" s="64" t="s">
        <v>13</v>
      </c>
      <c r="N2" s="64" t="s">
        <v>14</v>
      </c>
      <c r="O2" s="64" t="s">
        <v>15</v>
      </c>
      <c r="P2" s="4" t="s">
        <v>16</v>
      </c>
    </row>
    <row r="3" spans="1:18">
      <c r="A3" s="68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4" t="s">
        <v>17</v>
      </c>
    </row>
    <row r="4" spans="1:18" ht="23.6">
      <c r="A4" s="3">
        <v>1</v>
      </c>
      <c r="B4" s="1" t="s">
        <v>18</v>
      </c>
      <c r="C4" s="1">
        <v>1776</v>
      </c>
      <c r="D4" s="1">
        <v>455</v>
      </c>
      <c r="E4" s="1">
        <v>329</v>
      </c>
      <c r="F4" s="1">
        <v>260</v>
      </c>
      <c r="G4" s="1">
        <v>249</v>
      </c>
      <c r="H4" s="1">
        <v>245</v>
      </c>
      <c r="I4" s="1">
        <v>541</v>
      </c>
      <c r="J4" s="1">
        <v>859</v>
      </c>
      <c r="K4" s="1">
        <v>459</v>
      </c>
      <c r="L4" s="1">
        <v>616</v>
      </c>
      <c r="M4" s="1">
        <v>648</v>
      </c>
      <c r="N4" s="1">
        <v>1428</v>
      </c>
      <c r="O4" s="1">
        <v>7865</v>
      </c>
      <c r="P4" s="5">
        <v>0.28999999999999998</v>
      </c>
    </row>
    <row r="5" spans="1:18" ht="23.6">
      <c r="A5" s="3">
        <v>2</v>
      </c>
      <c r="B5" s="1" t="s">
        <v>19</v>
      </c>
      <c r="C5" s="1">
        <v>984</v>
      </c>
      <c r="D5" s="1">
        <v>880</v>
      </c>
      <c r="E5" s="1">
        <v>731</v>
      </c>
      <c r="F5" s="1">
        <v>862</v>
      </c>
      <c r="G5" s="1">
        <v>882</v>
      </c>
      <c r="H5" s="1">
        <v>940</v>
      </c>
      <c r="I5" s="1">
        <v>1036</v>
      </c>
      <c r="J5" s="1">
        <v>1436</v>
      </c>
      <c r="K5" s="1">
        <v>782</v>
      </c>
      <c r="L5" s="1">
        <v>734</v>
      </c>
      <c r="M5" s="1">
        <v>679</v>
      </c>
      <c r="N5" s="1">
        <v>598</v>
      </c>
      <c r="O5" s="1">
        <v>10544</v>
      </c>
      <c r="P5" s="5">
        <v>0.39</v>
      </c>
    </row>
    <row r="6" spans="1:18" ht="23.6">
      <c r="A6" s="3">
        <v>3</v>
      </c>
      <c r="B6" s="1" t="s">
        <v>20</v>
      </c>
      <c r="C6" s="1">
        <v>28</v>
      </c>
      <c r="D6" s="1">
        <v>107</v>
      </c>
      <c r="E6" s="1">
        <v>464</v>
      </c>
      <c r="F6" s="1">
        <v>300</v>
      </c>
      <c r="G6" s="1">
        <v>183</v>
      </c>
      <c r="H6" s="1">
        <v>96</v>
      </c>
      <c r="I6" s="1">
        <v>140</v>
      </c>
      <c r="J6" s="1">
        <v>358</v>
      </c>
      <c r="K6" s="1">
        <v>282</v>
      </c>
      <c r="L6" s="1">
        <v>284</v>
      </c>
      <c r="M6" s="1">
        <v>369</v>
      </c>
      <c r="N6" s="1">
        <v>294</v>
      </c>
      <c r="O6" s="1">
        <v>2905</v>
      </c>
      <c r="P6" s="5">
        <v>0.11</v>
      </c>
    </row>
    <row r="7" spans="1:18" ht="23.6">
      <c r="A7" s="3">
        <v>4</v>
      </c>
      <c r="B7" s="1" t="s">
        <v>21</v>
      </c>
      <c r="C7" s="1">
        <v>0</v>
      </c>
      <c r="D7" s="1">
        <v>103</v>
      </c>
      <c r="E7" s="1">
        <v>107</v>
      </c>
      <c r="F7" s="1">
        <v>35</v>
      </c>
      <c r="G7" s="1">
        <v>57</v>
      </c>
      <c r="H7" s="1">
        <v>155</v>
      </c>
      <c r="I7" s="1">
        <v>176</v>
      </c>
      <c r="J7" s="1">
        <v>135</v>
      </c>
      <c r="K7" s="1">
        <v>434</v>
      </c>
      <c r="L7" s="1">
        <v>867</v>
      </c>
      <c r="M7" s="1">
        <v>296</v>
      </c>
      <c r="N7" s="1">
        <v>153</v>
      </c>
      <c r="O7" s="1">
        <v>2518</v>
      </c>
      <c r="P7" s="5">
        <v>0.09</v>
      </c>
    </row>
    <row r="8" spans="1:18">
      <c r="A8" s="3">
        <v>5</v>
      </c>
      <c r="B8" s="1" t="s">
        <v>22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89</v>
      </c>
      <c r="J8" s="1">
        <v>189</v>
      </c>
      <c r="K8" s="1">
        <v>202</v>
      </c>
      <c r="L8" s="1">
        <v>314</v>
      </c>
      <c r="M8" s="1">
        <v>155</v>
      </c>
      <c r="N8" s="1">
        <v>114</v>
      </c>
      <c r="O8" s="1">
        <v>1063</v>
      </c>
      <c r="P8" s="5">
        <v>0.04</v>
      </c>
    </row>
    <row r="9" spans="1:18">
      <c r="A9" s="3"/>
      <c r="B9" s="1" t="s">
        <v>23</v>
      </c>
      <c r="C9" s="1">
        <v>291</v>
      </c>
      <c r="D9" s="1">
        <v>123</v>
      </c>
      <c r="E9" s="1">
        <v>127</v>
      </c>
      <c r="F9" s="1">
        <v>111</v>
      </c>
      <c r="G9" s="1">
        <v>136</v>
      </c>
      <c r="H9" s="1">
        <v>122</v>
      </c>
      <c r="I9" s="1">
        <v>154</v>
      </c>
      <c r="J9" s="1">
        <v>170</v>
      </c>
      <c r="K9" s="1">
        <v>76</v>
      </c>
      <c r="L9" s="1">
        <v>127</v>
      </c>
      <c r="M9" s="1">
        <v>206</v>
      </c>
      <c r="N9" s="1">
        <v>296</v>
      </c>
      <c r="O9" s="1">
        <v>1939</v>
      </c>
      <c r="P9" s="5">
        <v>7.0000000000000007E-2</v>
      </c>
    </row>
    <row r="10" spans="1:18" ht="15.75" thickBot="1">
      <c r="A10" s="62" t="s">
        <v>15</v>
      </c>
      <c r="B10" s="63"/>
      <c r="C10" s="7">
        <v>3079</v>
      </c>
      <c r="D10" s="7">
        <v>1668</v>
      </c>
      <c r="E10" s="7">
        <v>1758</v>
      </c>
      <c r="F10" s="7">
        <v>1568</v>
      </c>
      <c r="G10" s="7">
        <v>1507</v>
      </c>
      <c r="H10" s="7">
        <v>1558</v>
      </c>
      <c r="I10" s="7">
        <v>2136</v>
      </c>
      <c r="J10" s="7">
        <v>3147</v>
      </c>
      <c r="K10" s="7">
        <v>2235</v>
      </c>
      <c r="L10" s="7">
        <v>2942</v>
      </c>
      <c r="M10" s="7">
        <v>2353</v>
      </c>
      <c r="N10" s="7">
        <v>2883</v>
      </c>
      <c r="O10" s="7">
        <v>26834</v>
      </c>
      <c r="P10" s="8"/>
    </row>
    <row r="11" spans="1:18">
      <c r="A11" s="9"/>
    </row>
    <row r="12" spans="1:18">
      <c r="A12" s="10" t="s">
        <v>24</v>
      </c>
    </row>
    <row r="13" spans="1:18">
      <c r="A13" s="10" t="s">
        <v>25</v>
      </c>
    </row>
    <row r="14" spans="1:18">
      <c r="A14" s="9"/>
    </row>
    <row r="15" spans="1:18" ht="15.75" thickBot="1"/>
    <row r="16" spans="1:18">
      <c r="C16" s="65" t="s">
        <v>26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7"/>
    </row>
    <row r="17" spans="1:18">
      <c r="A17" s="68" t="s">
        <v>1</v>
      </c>
      <c r="B17" s="64" t="s">
        <v>2</v>
      </c>
      <c r="C17" s="3" t="s">
        <v>27</v>
      </c>
      <c r="D17" s="64" t="s">
        <v>28</v>
      </c>
      <c r="E17" s="1" t="s">
        <v>27</v>
      </c>
      <c r="F17" s="64" t="s">
        <v>28</v>
      </c>
      <c r="R17" s="12"/>
    </row>
    <row r="18" spans="1:18">
      <c r="A18" s="68"/>
      <c r="B18" s="64"/>
      <c r="C18" s="3">
        <v>19</v>
      </c>
      <c r="D18" s="64"/>
      <c r="E18" s="1">
        <v>18</v>
      </c>
      <c r="F18" s="64"/>
      <c r="R18" s="12"/>
    </row>
    <row r="19" spans="1:18" ht="23.6">
      <c r="A19" s="3">
        <v>1</v>
      </c>
      <c r="B19" s="1" t="s">
        <v>18</v>
      </c>
      <c r="C19" s="3">
        <v>12970</v>
      </c>
      <c r="D19" s="2">
        <v>0.46</v>
      </c>
      <c r="E19" s="1">
        <v>393</v>
      </c>
      <c r="F19" s="2">
        <v>0.2</v>
      </c>
      <c r="R19" s="12"/>
    </row>
    <row r="20" spans="1:18" ht="23.6">
      <c r="A20" s="3">
        <v>2</v>
      </c>
      <c r="B20" s="1" t="s">
        <v>19</v>
      </c>
      <c r="C20" s="3">
        <v>11256</v>
      </c>
      <c r="D20" s="2">
        <v>0.4</v>
      </c>
      <c r="E20" s="1">
        <v>842</v>
      </c>
      <c r="F20" s="2">
        <v>0.42</v>
      </c>
      <c r="R20" s="12"/>
    </row>
    <row r="21" spans="1:18" ht="23.6">
      <c r="A21" s="3">
        <v>3</v>
      </c>
      <c r="B21" s="1" t="s">
        <v>20</v>
      </c>
      <c r="C21" s="3">
        <v>330</v>
      </c>
      <c r="D21" s="2">
        <v>0.01</v>
      </c>
      <c r="E21" s="1">
        <v>0</v>
      </c>
      <c r="F21" s="2">
        <v>0</v>
      </c>
      <c r="R21" s="12"/>
    </row>
    <row r="22" spans="1:18" ht="23.6">
      <c r="A22" s="3">
        <v>4</v>
      </c>
      <c r="B22" s="1" t="s">
        <v>21</v>
      </c>
      <c r="C22" s="3">
        <v>0</v>
      </c>
      <c r="D22" s="2">
        <v>0</v>
      </c>
      <c r="E22" s="1">
        <v>0</v>
      </c>
      <c r="F22" s="2">
        <v>0</v>
      </c>
      <c r="R22" s="12"/>
    </row>
    <row r="23" spans="1:18">
      <c r="A23" s="3">
        <v>5</v>
      </c>
      <c r="B23" s="1" t="s">
        <v>22</v>
      </c>
      <c r="C23" s="3">
        <v>0</v>
      </c>
      <c r="D23" s="2">
        <v>0</v>
      </c>
      <c r="E23" s="1">
        <v>0</v>
      </c>
      <c r="F23" s="2">
        <v>0</v>
      </c>
      <c r="R23" s="12"/>
    </row>
    <row r="24" spans="1:18">
      <c r="A24" s="3"/>
      <c r="B24" s="1" t="s">
        <v>23</v>
      </c>
      <c r="C24" s="3">
        <v>3451</v>
      </c>
      <c r="D24" s="2">
        <v>0.12</v>
      </c>
      <c r="E24" s="1">
        <v>770</v>
      </c>
      <c r="F24" s="2">
        <v>0.38</v>
      </c>
      <c r="R24" s="12"/>
    </row>
    <row r="25" spans="1:18" ht="15.75" thickBot="1">
      <c r="A25" s="62" t="s">
        <v>15</v>
      </c>
      <c r="B25" s="63"/>
      <c r="C25" s="13">
        <v>28007</v>
      </c>
      <c r="D25" s="14"/>
      <c r="E25" s="14">
        <v>2005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15"/>
    </row>
  </sheetData>
  <mergeCells count="23">
    <mergeCell ref="A1:P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A25:B25"/>
    <mergeCell ref="J2:J3"/>
    <mergeCell ref="K2:K3"/>
    <mergeCell ref="L2:L3"/>
    <mergeCell ref="M2:M3"/>
    <mergeCell ref="A10:B10"/>
    <mergeCell ref="C16:R16"/>
    <mergeCell ref="D17:D18"/>
    <mergeCell ref="F17:F18"/>
    <mergeCell ref="A17:A18"/>
    <mergeCell ref="B17:B18"/>
    <mergeCell ref="N2:N3"/>
    <mergeCell ref="O2:O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4061-3CED-4725-9877-9B92DF911D81}">
  <dimension ref="D2:F62"/>
  <sheetViews>
    <sheetView topLeftCell="A20" zoomScaleNormal="100" workbookViewId="0">
      <selection activeCell="K35" sqref="K35"/>
    </sheetView>
  </sheetViews>
  <sheetFormatPr defaultRowHeight="15.05"/>
  <cols>
    <col min="4" max="4" width="22.5546875" bestFit="1" customWidth="1"/>
    <col min="5" max="6" width="15.44140625" bestFit="1" customWidth="1"/>
    <col min="11" max="11" width="13.33203125" bestFit="1" customWidth="1"/>
  </cols>
  <sheetData>
    <row r="2" spans="4:5">
      <c r="D2" s="80" t="s">
        <v>128</v>
      </c>
      <c r="E2" s="80"/>
    </row>
    <row r="3" spans="4:5">
      <c r="D3" t="s">
        <v>129</v>
      </c>
      <c r="E3" s="50">
        <v>132000</v>
      </c>
    </row>
    <row r="4" spans="4:5">
      <c r="D4" t="s">
        <v>145</v>
      </c>
      <c r="E4" t="s">
        <v>148</v>
      </c>
    </row>
    <row r="5" spans="4:5">
      <c r="D5" t="s">
        <v>130</v>
      </c>
      <c r="E5" t="s">
        <v>142</v>
      </c>
    </row>
    <row r="6" spans="4:5">
      <c r="D6" t="s">
        <v>131</v>
      </c>
      <c r="E6" t="s">
        <v>141</v>
      </c>
    </row>
    <row r="7" spans="4:5">
      <c r="D7" t="s">
        <v>95</v>
      </c>
      <c r="E7" t="s">
        <v>146</v>
      </c>
    </row>
    <row r="8" spans="4:5">
      <c r="D8" t="s">
        <v>132</v>
      </c>
      <c r="E8" t="s">
        <v>143</v>
      </c>
    </row>
    <row r="9" spans="4:5">
      <c r="D9" t="s">
        <v>134</v>
      </c>
      <c r="E9" t="s">
        <v>144</v>
      </c>
    </row>
    <row r="10" spans="4:5">
      <c r="D10" t="s">
        <v>133</v>
      </c>
      <c r="E10" t="s">
        <v>154</v>
      </c>
    </row>
    <row r="12" spans="4:5">
      <c r="D12" t="s">
        <v>135</v>
      </c>
    </row>
    <row r="13" spans="4:5">
      <c r="D13" t="s">
        <v>136</v>
      </c>
    </row>
    <row r="15" spans="4:5">
      <c r="D15" t="s">
        <v>137</v>
      </c>
      <c r="E15" t="s">
        <v>147</v>
      </c>
    </row>
    <row r="16" spans="4:5">
      <c r="D16" t="s">
        <v>149</v>
      </c>
      <c r="E16" t="s">
        <v>150</v>
      </c>
    </row>
    <row r="17" spans="4:6">
      <c r="D17" t="s">
        <v>138</v>
      </c>
      <c r="E17" t="s">
        <v>153</v>
      </c>
    </row>
    <row r="18" spans="4:6">
      <c r="D18" t="s">
        <v>139</v>
      </c>
      <c r="E18" t="s">
        <v>151</v>
      </c>
      <c r="F18" t="s">
        <v>152</v>
      </c>
    </row>
    <row r="19" spans="4:6">
      <c r="D19" t="s">
        <v>140</v>
      </c>
    </row>
    <row r="24" spans="4:6">
      <c r="D24" s="51" t="s">
        <v>155</v>
      </c>
      <c r="E24" s="51" t="s">
        <v>156</v>
      </c>
      <c r="F24" s="51" t="s">
        <v>157</v>
      </c>
    </row>
    <row r="25" spans="4:6">
      <c r="D25" s="49" t="s">
        <v>158</v>
      </c>
      <c r="E25" s="48">
        <v>3.98</v>
      </c>
      <c r="F25" s="48" t="s">
        <v>159</v>
      </c>
    </row>
    <row r="26" spans="4:6">
      <c r="D26" s="49"/>
      <c r="E26" s="48"/>
      <c r="F26" s="48" t="s">
        <v>160</v>
      </c>
    </row>
    <row r="27" spans="4:6">
      <c r="D27" s="49" t="s">
        <v>161</v>
      </c>
      <c r="E27" s="48">
        <v>11</v>
      </c>
      <c r="F27" s="48">
        <v>6</v>
      </c>
    </row>
    <row r="28" spans="4:6">
      <c r="D28" s="49" t="s">
        <v>162</v>
      </c>
      <c r="E28" s="48">
        <v>5.5</v>
      </c>
      <c r="F28" s="48"/>
    </row>
    <row r="29" spans="4:6">
      <c r="D29" s="49" t="s">
        <v>163</v>
      </c>
      <c r="E29" s="48">
        <v>51.8</v>
      </c>
      <c r="F29" s="48" t="s">
        <v>164</v>
      </c>
    </row>
    <row r="30" spans="4:6">
      <c r="D30" s="49"/>
      <c r="E30" s="48"/>
      <c r="F30" s="48" t="s">
        <v>165</v>
      </c>
    </row>
    <row r="31" spans="4:6">
      <c r="D31" s="49" t="s">
        <v>166</v>
      </c>
      <c r="E31" s="48">
        <v>58.8</v>
      </c>
      <c r="F31" s="48">
        <v>58.8</v>
      </c>
    </row>
    <row r="32" spans="4:6">
      <c r="D32" s="49" t="s">
        <v>167</v>
      </c>
      <c r="E32" s="48">
        <v>35</v>
      </c>
      <c r="F32" s="48">
        <v>35</v>
      </c>
    </row>
    <row r="33" spans="4:6">
      <c r="D33" s="49" t="s">
        <v>168</v>
      </c>
      <c r="E33" s="48">
        <v>76.8</v>
      </c>
      <c r="F33" s="48" t="s">
        <v>169</v>
      </c>
    </row>
    <row r="34" spans="4:6">
      <c r="D34" s="49"/>
      <c r="E34" s="48"/>
      <c r="F34" s="48" t="s">
        <v>170</v>
      </c>
    </row>
    <row r="35" spans="4:6">
      <c r="D35" s="49" t="s">
        <v>171</v>
      </c>
      <c r="E35" s="48" t="s">
        <v>172</v>
      </c>
      <c r="F35" s="48" t="s">
        <v>173</v>
      </c>
    </row>
    <row r="36" spans="4:6">
      <c r="D36" s="49" t="s">
        <v>174</v>
      </c>
      <c r="E36" s="48">
        <v>224</v>
      </c>
      <c r="F36" s="48">
        <v>168</v>
      </c>
    </row>
    <row r="37" spans="4:6">
      <c r="D37" s="49" t="s">
        <v>175</v>
      </c>
      <c r="E37" s="48"/>
      <c r="F37" s="48" t="s">
        <v>176</v>
      </c>
    </row>
    <row r="38" spans="4:6">
      <c r="D38" s="49"/>
      <c r="E38" s="48"/>
      <c r="F38" s="48" t="s">
        <v>177</v>
      </c>
    </row>
    <row r="39" spans="4:6">
      <c r="D39" s="49" t="s">
        <v>178</v>
      </c>
      <c r="E39" s="48">
        <v>180</v>
      </c>
      <c r="F39" s="48">
        <v>125</v>
      </c>
    </row>
    <row r="40" spans="4:6">
      <c r="D40" s="49" t="s">
        <v>179</v>
      </c>
      <c r="E40" s="48">
        <v>195</v>
      </c>
      <c r="F40" s="48">
        <v>151</v>
      </c>
    </row>
    <row r="41" spans="4:6">
      <c r="D41" s="49" t="s">
        <v>180</v>
      </c>
      <c r="E41" s="48">
        <v>6.5</v>
      </c>
      <c r="F41" s="48">
        <v>7.4</v>
      </c>
    </row>
    <row r="42" spans="4:6">
      <c r="D42" s="49" t="s">
        <v>181</v>
      </c>
      <c r="E42" s="48" t="s">
        <v>182</v>
      </c>
      <c r="F42" s="48" t="s">
        <v>183</v>
      </c>
    </row>
    <row r="43" spans="4:6">
      <c r="D43" s="49" t="s">
        <v>184</v>
      </c>
      <c r="E43" s="48">
        <v>120</v>
      </c>
      <c r="F43" s="48">
        <v>90</v>
      </c>
    </row>
    <row r="44" spans="4:6">
      <c r="D44" s="49" t="s">
        <v>185</v>
      </c>
      <c r="E44" s="48">
        <v>2.6</v>
      </c>
      <c r="F44" s="48">
        <v>3.3</v>
      </c>
    </row>
    <row r="45" spans="4:6">
      <c r="D45" s="49" t="s">
        <v>186</v>
      </c>
      <c r="E45" s="48">
        <v>4.5</v>
      </c>
      <c r="F45" s="48" t="s">
        <v>187</v>
      </c>
    </row>
    <row r="46" spans="4:6">
      <c r="D46" s="49"/>
      <c r="E46" s="48"/>
      <c r="F46" s="48" t="s">
        <v>188</v>
      </c>
    </row>
    <row r="47" spans="4:6">
      <c r="D47" s="49" t="s">
        <v>189</v>
      </c>
      <c r="E47" s="48">
        <v>5.5</v>
      </c>
      <c r="F47" s="48">
        <v>2.7</v>
      </c>
    </row>
    <row r="48" spans="4:6">
      <c r="D48" s="49" t="s">
        <v>190</v>
      </c>
      <c r="E48" s="48" t="s">
        <v>172</v>
      </c>
      <c r="F48" s="48" t="s">
        <v>173</v>
      </c>
    </row>
    <row r="49" spans="4:6">
      <c r="D49" s="49" t="s">
        <v>191</v>
      </c>
      <c r="E49" s="48" t="s">
        <v>192</v>
      </c>
      <c r="F49" s="48" t="s">
        <v>193</v>
      </c>
    </row>
    <row r="50" spans="4:6">
      <c r="D50" s="49"/>
      <c r="E50" s="48"/>
      <c r="F50" s="48" t="s">
        <v>194</v>
      </c>
    </row>
    <row r="51" spans="4:6">
      <c r="D51" s="49" t="s">
        <v>195</v>
      </c>
      <c r="E51" s="48" t="s">
        <v>196</v>
      </c>
      <c r="F51" s="48" t="s">
        <v>197</v>
      </c>
    </row>
    <row r="52" spans="4:6">
      <c r="D52" s="49" t="s">
        <v>198</v>
      </c>
      <c r="E52" s="48">
        <v>224</v>
      </c>
      <c r="F52" s="48">
        <v>168</v>
      </c>
    </row>
    <row r="53" spans="4:6">
      <c r="D53" s="49" t="s">
        <v>175</v>
      </c>
      <c r="E53" s="48"/>
      <c r="F53" s="48" t="s">
        <v>176</v>
      </c>
    </row>
    <row r="54" spans="4:6">
      <c r="D54" s="49"/>
      <c r="E54" s="48"/>
      <c r="F54" s="48" t="s">
        <v>177</v>
      </c>
    </row>
    <row r="55" spans="4:6">
      <c r="D55" s="49" t="s">
        <v>199</v>
      </c>
      <c r="E55" s="48">
        <v>3.7</v>
      </c>
      <c r="F55" s="48" t="s">
        <v>200</v>
      </c>
    </row>
    <row r="56" spans="4:6">
      <c r="D56" s="49"/>
      <c r="E56" s="48"/>
      <c r="F56" s="48" t="s">
        <v>201</v>
      </c>
    </row>
    <row r="57" spans="4:6">
      <c r="D57" s="49" t="s">
        <v>202</v>
      </c>
      <c r="E57" s="48" t="s">
        <v>203</v>
      </c>
      <c r="F57" s="48" t="s">
        <v>204</v>
      </c>
    </row>
    <row r="58" spans="4:6">
      <c r="D58" s="49"/>
      <c r="E58" s="48"/>
      <c r="F58" s="48" t="s">
        <v>205</v>
      </c>
    </row>
    <row r="59" spans="4:6">
      <c r="D59" s="49" t="s">
        <v>206</v>
      </c>
      <c r="E59" s="48">
        <v>18</v>
      </c>
      <c r="F59" s="48">
        <v>18</v>
      </c>
    </row>
    <row r="60" spans="4:6">
      <c r="D60" s="49" t="s">
        <v>207</v>
      </c>
      <c r="E60" s="48" t="s">
        <v>208</v>
      </c>
      <c r="F60" s="48" t="s">
        <v>209</v>
      </c>
    </row>
    <row r="61" spans="4:6">
      <c r="D61" s="49" t="s">
        <v>210</v>
      </c>
      <c r="E61" s="48" t="s">
        <v>211</v>
      </c>
      <c r="F61" s="48" t="s">
        <v>212</v>
      </c>
    </row>
    <row r="62" spans="4:6">
      <c r="D62" s="49" t="s">
        <v>213</v>
      </c>
      <c r="E62" s="48" t="s">
        <v>214</v>
      </c>
      <c r="F62" s="48" t="s">
        <v>214</v>
      </c>
    </row>
  </sheetData>
  <mergeCells count="1">
    <mergeCell ref="D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653FD-8F4F-4E51-AF06-E9FE0A14546F}">
  <dimension ref="B2:K19"/>
  <sheetViews>
    <sheetView zoomScale="130" zoomScaleNormal="130" workbookViewId="0">
      <selection activeCell="G6" sqref="G6"/>
    </sheetView>
  </sheetViews>
  <sheetFormatPr defaultRowHeight="15.05"/>
  <cols>
    <col min="2" max="2" width="22.5546875" bestFit="1" customWidth="1"/>
    <col min="3" max="4" width="16.109375" bestFit="1" customWidth="1"/>
    <col min="5" max="5" width="15.44140625" bestFit="1" customWidth="1"/>
  </cols>
  <sheetData>
    <row r="2" spans="2:11">
      <c r="B2" s="51" t="s">
        <v>155</v>
      </c>
      <c r="C2" s="51" t="s">
        <v>216</v>
      </c>
      <c r="D2" s="51" t="s">
        <v>215</v>
      </c>
      <c r="E2" s="51" t="s">
        <v>217</v>
      </c>
    </row>
    <row r="3" spans="2:11">
      <c r="B3" s="49" t="s">
        <v>218</v>
      </c>
      <c r="C3" s="48">
        <v>4.32</v>
      </c>
      <c r="D3" s="48">
        <v>6.048</v>
      </c>
      <c r="E3" s="48">
        <v>7.7759999999999998</v>
      </c>
    </row>
    <row r="4" spans="2:11">
      <c r="B4" s="49" t="s">
        <v>161</v>
      </c>
      <c r="C4" s="48">
        <v>5</v>
      </c>
      <c r="D4" s="48">
        <v>10</v>
      </c>
      <c r="E4" s="48">
        <v>20</v>
      </c>
      <c r="I4" t="s">
        <v>222</v>
      </c>
      <c r="J4" t="s">
        <v>220</v>
      </c>
      <c r="K4" t="s">
        <v>221</v>
      </c>
    </row>
    <row r="5" spans="2:11">
      <c r="B5" s="49" t="s">
        <v>162</v>
      </c>
      <c r="C5" s="48">
        <v>3.5</v>
      </c>
      <c r="D5" s="48">
        <v>6</v>
      </c>
      <c r="E5" s="48">
        <v>10</v>
      </c>
    </row>
    <row r="6" spans="2:11">
      <c r="B6" s="49" t="s">
        <v>163</v>
      </c>
      <c r="C6" s="48">
        <v>88.8</v>
      </c>
      <c r="D6" s="48">
        <v>88.8</v>
      </c>
      <c r="E6" s="48">
        <v>88.8</v>
      </c>
    </row>
    <row r="7" spans="2:11">
      <c r="B7" s="49" t="s">
        <v>166</v>
      </c>
      <c r="C7" s="48">
        <v>100.8</v>
      </c>
      <c r="D7" s="48">
        <v>100.8</v>
      </c>
      <c r="E7" s="48">
        <v>100.8</v>
      </c>
    </row>
    <row r="8" spans="2:11">
      <c r="B8" s="49" t="s">
        <v>167</v>
      </c>
      <c r="C8" s="48">
        <v>67.2</v>
      </c>
      <c r="D8" s="48">
        <v>67.2</v>
      </c>
      <c r="E8" s="48">
        <v>67.2</v>
      </c>
      <c r="I8" t="s">
        <v>219</v>
      </c>
    </row>
    <row r="9" spans="2:11">
      <c r="B9" s="49" t="s">
        <v>168</v>
      </c>
      <c r="C9" s="48">
        <v>50</v>
      </c>
      <c r="D9" s="48">
        <v>70</v>
      </c>
      <c r="E9" s="48">
        <v>90</v>
      </c>
    </row>
    <row r="10" spans="2:11">
      <c r="B10" s="49" t="s">
        <v>171</v>
      </c>
      <c r="C10" t="s">
        <v>222</v>
      </c>
      <c r="D10" t="s">
        <v>220</v>
      </c>
      <c r="E10" t="s">
        <v>221</v>
      </c>
    </row>
    <row r="11" spans="2:11">
      <c r="B11" s="49" t="s">
        <v>174</v>
      </c>
      <c r="C11" s="48">
        <v>240</v>
      </c>
      <c r="D11" s="48">
        <f>24*14</f>
        <v>336</v>
      </c>
      <c r="E11" s="48">
        <f>24*18</f>
        <v>432</v>
      </c>
    </row>
    <row r="12" spans="2:11">
      <c r="B12" s="49" t="s">
        <v>223</v>
      </c>
      <c r="C12" s="48">
        <f>C11*0.07</f>
        <v>16.8</v>
      </c>
      <c r="D12" s="48">
        <f>D11*0.07</f>
        <v>23.520000000000003</v>
      </c>
      <c r="E12" s="48">
        <f>E11*0.07</f>
        <v>30.240000000000002</v>
      </c>
      <c r="J12">
        <f>2000/96</f>
        <v>20.833333333333332</v>
      </c>
    </row>
    <row r="13" spans="2:11">
      <c r="B13" s="49" t="s">
        <v>178</v>
      </c>
      <c r="C13" s="48">
        <v>180</v>
      </c>
      <c r="D13" s="48">
        <v>220</v>
      </c>
      <c r="E13" s="48">
        <v>300</v>
      </c>
    </row>
    <row r="14" spans="2:11">
      <c r="B14" s="49" t="s">
        <v>180</v>
      </c>
      <c r="C14" s="48">
        <v>4</v>
      </c>
      <c r="D14" s="48">
        <v>5</v>
      </c>
      <c r="E14" s="48">
        <v>6</v>
      </c>
    </row>
    <row r="15" spans="2:11">
      <c r="B15" s="49" t="s">
        <v>181</v>
      </c>
      <c r="C15" s="48" t="s">
        <v>224</v>
      </c>
      <c r="D15" s="48" t="s">
        <v>225</v>
      </c>
      <c r="E15" s="48" t="s">
        <v>225</v>
      </c>
    </row>
    <row r="16" spans="2:11">
      <c r="B16" s="49" t="s">
        <v>184</v>
      </c>
      <c r="C16" s="48">
        <v>85</v>
      </c>
      <c r="D16" s="48">
        <v>105</v>
      </c>
      <c r="E16" s="48">
        <v>150</v>
      </c>
    </row>
    <row r="17" spans="2:5">
      <c r="B17" s="49" t="s">
        <v>185</v>
      </c>
      <c r="C17" s="48">
        <v>3</v>
      </c>
      <c r="D17" s="48">
        <v>2.4</v>
      </c>
      <c r="E17" s="48">
        <v>1.8</v>
      </c>
    </row>
    <row r="18" spans="2:5">
      <c r="B18" s="49" t="s">
        <v>186</v>
      </c>
      <c r="C18" s="48">
        <v>3.5</v>
      </c>
      <c r="D18" s="48">
        <v>3</v>
      </c>
      <c r="E18" s="48">
        <v>2.4</v>
      </c>
    </row>
    <row r="19" spans="2:5">
      <c r="B19" s="49" t="s">
        <v>213</v>
      </c>
      <c r="C19" s="48">
        <v>21700</v>
      </c>
      <c r="D19" s="48">
        <v>21700</v>
      </c>
      <c r="E19" s="48">
        <v>21700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C7F9-09F7-4A35-8E1A-7F1D8EE8428D}">
  <dimension ref="A1:L21"/>
  <sheetViews>
    <sheetView topLeftCell="A2" zoomScaleNormal="100" workbookViewId="0">
      <selection activeCell="P9" sqref="P9"/>
    </sheetView>
  </sheetViews>
  <sheetFormatPr defaultRowHeight="15.05"/>
  <cols>
    <col min="11" max="11" width="30" customWidth="1"/>
    <col min="12" max="12" width="25.21875" customWidth="1"/>
  </cols>
  <sheetData>
    <row r="1" spans="1:12">
      <c r="A1" t="s">
        <v>255</v>
      </c>
    </row>
    <row r="3" spans="1:12">
      <c r="A3" t="s">
        <v>256</v>
      </c>
    </row>
    <row r="5" spans="1:12">
      <c r="A5" t="s">
        <v>257</v>
      </c>
    </row>
    <row r="6" spans="1:12">
      <c r="K6" s="60" t="s">
        <v>266</v>
      </c>
      <c r="L6" s="61" t="s">
        <v>267</v>
      </c>
    </row>
    <row r="7" spans="1:12" ht="30.15">
      <c r="A7" t="s">
        <v>258</v>
      </c>
      <c r="K7" s="45" t="s">
        <v>255</v>
      </c>
      <c r="L7" s="42" t="s">
        <v>259</v>
      </c>
    </row>
    <row r="8" spans="1:12" ht="30.15">
      <c r="K8" s="45" t="s">
        <v>268</v>
      </c>
      <c r="L8" s="45" t="s">
        <v>269</v>
      </c>
    </row>
    <row r="9" spans="1:12" ht="30.15">
      <c r="A9" t="s">
        <v>259</v>
      </c>
      <c r="K9" s="45" t="s">
        <v>257</v>
      </c>
      <c r="L9" s="45" t="s">
        <v>261</v>
      </c>
    </row>
    <row r="10" spans="1:12" ht="30.15">
      <c r="K10" s="45" t="s">
        <v>258</v>
      </c>
      <c r="L10" s="45" t="s">
        <v>264</v>
      </c>
    </row>
    <row r="11" spans="1:12" ht="30.15">
      <c r="A11" t="s">
        <v>260</v>
      </c>
      <c r="K11" s="45" t="s">
        <v>262</v>
      </c>
      <c r="L11" s="45" t="s">
        <v>265</v>
      </c>
    </row>
    <row r="13" spans="1:12">
      <c r="A13" t="s">
        <v>261</v>
      </c>
    </row>
    <row r="15" spans="1:12">
      <c r="A15" t="s">
        <v>262</v>
      </c>
    </row>
    <row r="17" spans="1:1">
      <c r="A17" t="s">
        <v>263</v>
      </c>
    </row>
    <row r="19" spans="1:1">
      <c r="A19" t="s">
        <v>264</v>
      </c>
    </row>
    <row r="21" spans="1:1">
      <c r="A21" t="s">
        <v>265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08AA-3114-4897-9F4B-475C171587EE}">
  <dimension ref="A1:B15"/>
  <sheetViews>
    <sheetView workbookViewId="0">
      <selection activeCell="D7" sqref="D7"/>
    </sheetView>
  </sheetViews>
  <sheetFormatPr defaultRowHeight="15.05"/>
  <cols>
    <col min="1" max="1" width="14.44140625" bestFit="1" customWidth="1"/>
    <col min="2" max="2" width="19.5546875" bestFit="1" customWidth="1"/>
    <col min="3" max="3" width="17.77734375" bestFit="1" customWidth="1"/>
  </cols>
  <sheetData>
    <row r="1" spans="1:2">
      <c r="A1" s="46" t="s">
        <v>90</v>
      </c>
      <c r="B1" s="47" t="s">
        <v>89</v>
      </c>
    </row>
    <row r="2" spans="1:2" ht="30.15">
      <c r="A2" s="44" t="s">
        <v>91</v>
      </c>
      <c r="B2" s="45" t="s">
        <v>102</v>
      </c>
    </row>
    <row r="3" spans="1:2" ht="45.2">
      <c r="A3" s="44" t="s">
        <v>92</v>
      </c>
      <c r="B3" s="45" t="s">
        <v>104</v>
      </c>
    </row>
    <row r="4" spans="1:2" ht="30.15">
      <c r="A4" s="44" t="s">
        <v>93</v>
      </c>
      <c r="B4" s="45" t="s">
        <v>105</v>
      </c>
    </row>
    <row r="5" spans="1:2">
      <c r="A5" s="44" t="s">
        <v>94</v>
      </c>
      <c r="B5" s="42" t="s">
        <v>109</v>
      </c>
    </row>
    <row r="9" spans="1:2">
      <c r="A9" s="43" t="s">
        <v>95</v>
      </c>
      <c r="B9" s="43" t="s">
        <v>89</v>
      </c>
    </row>
    <row r="10" spans="1:2" ht="30.15">
      <c r="A10" s="44" t="s">
        <v>96</v>
      </c>
      <c r="B10" s="45" t="s">
        <v>107</v>
      </c>
    </row>
    <row r="11" spans="1:2">
      <c r="A11" s="44" t="s">
        <v>97</v>
      </c>
      <c r="B11" s="42" t="s">
        <v>106</v>
      </c>
    </row>
    <row r="12" spans="1:2">
      <c r="A12" s="44" t="s">
        <v>98</v>
      </c>
      <c r="B12" s="42"/>
    </row>
    <row r="13" spans="1:2">
      <c r="A13" s="44" t="s">
        <v>99</v>
      </c>
      <c r="B13" s="42" t="s">
        <v>31</v>
      </c>
    </row>
    <row r="14" spans="1:2">
      <c r="A14" s="44" t="s">
        <v>100</v>
      </c>
      <c r="B14" s="42" t="s">
        <v>103</v>
      </c>
    </row>
    <row r="15" spans="1:2" ht="30.15">
      <c r="A15" s="44" t="s">
        <v>101</v>
      </c>
      <c r="B15" s="45" t="s">
        <v>108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0D2F-6C73-4B13-9913-8D5945329AC7}">
  <dimension ref="A1:H14"/>
  <sheetViews>
    <sheetView workbookViewId="0">
      <selection activeCell="Q8" sqref="Q8"/>
    </sheetView>
  </sheetViews>
  <sheetFormatPr defaultRowHeight="15.05"/>
  <cols>
    <col min="1" max="1" width="11.21875" bestFit="1" customWidth="1"/>
  </cols>
  <sheetData>
    <row r="1" spans="1:8">
      <c r="A1" s="80" t="s">
        <v>117</v>
      </c>
      <c r="B1" s="80"/>
      <c r="C1" s="80" t="s">
        <v>118</v>
      </c>
      <c r="D1" s="80"/>
      <c r="E1" s="80" t="s">
        <v>124</v>
      </c>
      <c r="F1" s="80"/>
      <c r="G1" s="80" t="s">
        <v>126</v>
      </c>
      <c r="H1" s="80"/>
    </row>
    <row r="2" spans="1:8">
      <c r="A2" t="s">
        <v>111</v>
      </c>
      <c r="B2" t="s">
        <v>110</v>
      </c>
      <c r="C2" t="s">
        <v>111</v>
      </c>
      <c r="D2" t="s">
        <v>110</v>
      </c>
      <c r="E2" t="s">
        <v>111</v>
      </c>
      <c r="F2" t="s">
        <v>110</v>
      </c>
      <c r="G2" t="s">
        <v>111</v>
      </c>
      <c r="H2" t="s">
        <v>110</v>
      </c>
    </row>
    <row r="3" spans="1:8">
      <c r="A3" t="s">
        <v>112</v>
      </c>
      <c r="B3">
        <v>5000</v>
      </c>
      <c r="C3" t="s">
        <v>112</v>
      </c>
      <c r="D3">
        <v>5000</v>
      </c>
      <c r="E3" t="s">
        <v>112</v>
      </c>
      <c r="F3">
        <v>5000</v>
      </c>
      <c r="G3" t="s">
        <v>112</v>
      </c>
      <c r="H3">
        <v>5000</v>
      </c>
    </row>
    <row r="4" spans="1:8">
      <c r="A4" t="s">
        <v>113</v>
      </c>
      <c r="B4">
        <v>1000</v>
      </c>
      <c r="C4" t="s">
        <v>113</v>
      </c>
      <c r="D4">
        <v>1000</v>
      </c>
      <c r="E4" t="s">
        <v>125</v>
      </c>
      <c r="F4">
        <v>100</v>
      </c>
      <c r="G4" t="s">
        <v>113</v>
      </c>
      <c r="H4">
        <v>1000</v>
      </c>
    </row>
    <row r="5" spans="1:8">
      <c r="A5" t="s">
        <v>114</v>
      </c>
      <c r="B5">
        <v>100</v>
      </c>
      <c r="C5" t="s">
        <v>119</v>
      </c>
      <c r="D5">
        <v>100</v>
      </c>
      <c r="G5" t="s">
        <v>116</v>
      </c>
      <c r="H5">
        <v>500</v>
      </c>
    </row>
    <row r="6" spans="1:8">
      <c r="A6" t="s">
        <v>115</v>
      </c>
      <c r="B6">
        <v>100</v>
      </c>
      <c r="C6" t="s">
        <v>120</v>
      </c>
      <c r="D6">
        <v>500</v>
      </c>
      <c r="G6" t="s">
        <v>125</v>
      </c>
      <c r="H6">
        <v>100</v>
      </c>
    </row>
    <row r="7" spans="1:8">
      <c r="A7" t="s">
        <v>116</v>
      </c>
      <c r="B7">
        <v>500</v>
      </c>
      <c r="C7" t="s">
        <v>116</v>
      </c>
      <c r="D7">
        <v>500</v>
      </c>
    </row>
    <row r="8" spans="1:8">
      <c r="A8" t="s">
        <v>123</v>
      </c>
      <c r="B8">
        <v>10</v>
      </c>
      <c r="C8" t="s">
        <v>121</v>
      </c>
      <c r="D8">
        <v>100</v>
      </c>
    </row>
    <row r="9" spans="1:8">
      <c r="C9" t="s">
        <v>122</v>
      </c>
      <c r="D9">
        <v>10</v>
      </c>
    </row>
    <row r="10" spans="1:8">
      <c r="C10" t="s">
        <v>123</v>
      </c>
      <c r="D10">
        <v>10</v>
      </c>
    </row>
    <row r="13" spans="1:8" ht="15.05" customHeight="1">
      <c r="A13" t="s">
        <v>117</v>
      </c>
      <c r="C13" t="s">
        <v>118</v>
      </c>
      <c r="E13" t="s">
        <v>124</v>
      </c>
      <c r="G13" t="s">
        <v>126</v>
      </c>
    </row>
    <row r="14" spans="1:8">
      <c r="A14">
        <f>SUM(B3:B8)</f>
        <v>6710</v>
      </c>
      <c r="C14">
        <f>SUM(D3:D10)</f>
        <v>7220</v>
      </c>
      <c r="E14">
        <f>5100</f>
        <v>5100</v>
      </c>
      <c r="G14">
        <f>SUM(H3:H6)</f>
        <v>6600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D525-48CB-443E-B634-801A60FE5A35}">
  <dimension ref="A1:P16"/>
  <sheetViews>
    <sheetView workbookViewId="0">
      <selection activeCell="X11" sqref="X11"/>
    </sheetView>
  </sheetViews>
  <sheetFormatPr defaultRowHeight="15.05"/>
  <sheetData>
    <row r="1" spans="1:16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2"/>
    </row>
    <row r="2" spans="1:16">
      <c r="A2" s="72" t="s">
        <v>29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3"/>
    </row>
    <row r="3" spans="1:16">
      <c r="A3" s="72" t="s">
        <v>30</v>
      </c>
      <c r="B3" s="71" t="s">
        <v>2</v>
      </c>
      <c r="C3" s="71" t="s">
        <v>3</v>
      </c>
      <c r="D3" s="71" t="s">
        <v>4</v>
      </c>
      <c r="E3" s="71" t="s">
        <v>5</v>
      </c>
      <c r="F3" s="71" t="s">
        <v>6</v>
      </c>
      <c r="G3" s="71" t="s">
        <v>7</v>
      </c>
      <c r="H3" s="71" t="s">
        <v>8</v>
      </c>
      <c r="I3" s="71" t="s">
        <v>9</v>
      </c>
      <c r="J3" s="71" t="s">
        <v>10</v>
      </c>
      <c r="K3" s="71" t="s">
        <v>11</v>
      </c>
      <c r="L3" s="71" t="s">
        <v>12</v>
      </c>
      <c r="M3" s="71" t="s">
        <v>13</v>
      </c>
      <c r="N3" s="71" t="s">
        <v>14</v>
      </c>
      <c r="O3" s="71" t="s">
        <v>15</v>
      </c>
      <c r="P3" s="25" t="s">
        <v>16</v>
      </c>
    </row>
    <row r="4" spans="1:16">
      <c r="A4" s="72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25" t="s">
        <v>17</v>
      </c>
    </row>
    <row r="5" spans="1:16" ht="23.6">
      <c r="A5" s="23">
        <v>1</v>
      </c>
      <c r="B5" s="17" t="s">
        <v>18</v>
      </c>
      <c r="C5" s="17">
        <v>39</v>
      </c>
      <c r="D5" s="17">
        <v>200</v>
      </c>
      <c r="E5" s="17">
        <v>530</v>
      </c>
      <c r="F5" s="17">
        <v>421</v>
      </c>
      <c r="G5" s="17">
        <v>581</v>
      </c>
      <c r="H5" s="17">
        <v>1102</v>
      </c>
      <c r="I5" s="17">
        <v>355</v>
      </c>
      <c r="J5" s="17">
        <v>1219</v>
      </c>
      <c r="K5" s="17">
        <v>1701</v>
      </c>
      <c r="L5" s="17">
        <v>1788</v>
      </c>
      <c r="M5" s="17">
        <v>2308</v>
      </c>
      <c r="N5" s="17">
        <v>5712</v>
      </c>
      <c r="O5" s="17">
        <v>15956</v>
      </c>
      <c r="P5" s="26">
        <v>0.36</v>
      </c>
    </row>
    <row r="6" spans="1:16" ht="23.6">
      <c r="A6" s="23">
        <v>2</v>
      </c>
      <c r="B6" s="17" t="s">
        <v>19</v>
      </c>
      <c r="C6" s="17">
        <v>37</v>
      </c>
      <c r="D6" s="17">
        <v>90</v>
      </c>
      <c r="E6" s="17">
        <v>358</v>
      </c>
      <c r="F6" s="17">
        <v>411</v>
      </c>
      <c r="G6" s="17">
        <v>416</v>
      </c>
      <c r="H6" s="17">
        <v>584</v>
      </c>
      <c r="I6" s="17">
        <v>558</v>
      </c>
      <c r="J6" s="17">
        <v>664</v>
      </c>
      <c r="K6" s="17">
        <v>626</v>
      </c>
      <c r="L6" s="17">
        <v>746</v>
      </c>
      <c r="M6" s="17">
        <v>1092</v>
      </c>
      <c r="N6" s="19">
        <v>1547</v>
      </c>
      <c r="O6" s="17">
        <v>7129</v>
      </c>
      <c r="P6" s="26">
        <v>0.16</v>
      </c>
    </row>
    <row r="7" spans="1:16" ht="23.6">
      <c r="A7" s="23">
        <v>3</v>
      </c>
      <c r="B7" s="17" t="s">
        <v>21</v>
      </c>
      <c r="C7" s="17">
        <v>4</v>
      </c>
      <c r="D7" s="17">
        <v>44</v>
      </c>
      <c r="E7" s="17">
        <v>155</v>
      </c>
      <c r="F7" s="17">
        <v>204</v>
      </c>
      <c r="G7" s="17">
        <v>252</v>
      </c>
      <c r="H7" s="17">
        <v>317</v>
      </c>
      <c r="I7" s="17">
        <v>786</v>
      </c>
      <c r="J7" s="17">
        <v>655</v>
      </c>
      <c r="K7" s="17">
        <v>942</v>
      </c>
      <c r="L7" s="17">
        <v>954</v>
      </c>
      <c r="M7" s="17">
        <v>825</v>
      </c>
      <c r="N7" s="17">
        <v>957</v>
      </c>
      <c r="O7" s="17">
        <v>6095</v>
      </c>
      <c r="P7" s="26">
        <v>0.14000000000000001</v>
      </c>
    </row>
    <row r="8" spans="1:16" ht="23.6">
      <c r="A8" s="23">
        <v>4</v>
      </c>
      <c r="B8" s="17" t="s">
        <v>20</v>
      </c>
      <c r="C8" s="17">
        <v>0</v>
      </c>
      <c r="D8" s="17">
        <v>143</v>
      </c>
      <c r="E8" s="17">
        <v>157</v>
      </c>
      <c r="F8" s="17">
        <v>144</v>
      </c>
      <c r="G8" s="17">
        <v>243</v>
      </c>
      <c r="H8" s="17">
        <v>265</v>
      </c>
      <c r="I8" s="17">
        <v>258</v>
      </c>
      <c r="J8" s="17">
        <v>360</v>
      </c>
      <c r="K8" s="17">
        <v>535</v>
      </c>
      <c r="L8" s="17">
        <v>606</v>
      </c>
      <c r="M8" s="17">
        <v>626</v>
      </c>
      <c r="N8" s="19">
        <v>1064</v>
      </c>
      <c r="O8" s="17">
        <v>4401</v>
      </c>
      <c r="P8" s="26">
        <v>0.1</v>
      </c>
    </row>
    <row r="9" spans="1:16">
      <c r="A9" s="23">
        <v>5</v>
      </c>
      <c r="B9" s="17" t="s">
        <v>22</v>
      </c>
      <c r="C9" s="17">
        <v>0</v>
      </c>
      <c r="D9" s="17">
        <v>0</v>
      </c>
      <c r="E9" s="17">
        <v>102</v>
      </c>
      <c r="F9" s="17">
        <v>125</v>
      </c>
      <c r="G9" s="17">
        <v>274</v>
      </c>
      <c r="H9" s="17">
        <v>89</v>
      </c>
      <c r="I9" s="17">
        <v>215</v>
      </c>
      <c r="J9" s="17">
        <v>459</v>
      </c>
      <c r="K9" s="17">
        <v>251</v>
      </c>
      <c r="L9" s="17">
        <v>155</v>
      </c>
      <c r="M9" s="17">
        <v>70</v>
      </c>
      <c r="N9" s="17">
        <v>53</v>
      </c>
      <c r="O9" s="17">
        <v>1793</v>
      </c>
      <c r="P9" s="26">
        <v>0.04</v>
      </c>
    </row>
    <row r="10" spans="1:16">
      <c r="A10" s="23">
        <v>6</v>
      </c>
      <c r="B10" s="17" t="s">
        <v>31</v>
      </c>
      <c r="C10" s="17">
        <v>0</v>
      </c>
      <c r="D10" s="17">
        <v>28</v>
      </c>
      <c r="E10" s="17">
        <v>67</v>
      </c>
      <c r="F10" s="17">
        <v>32</v>
      </c>
      <c r="G10" s="17">
        <v>96</v>
      </c>
      <c r="H10" s="17">
        <v>231</v>
      </c>
      <c r="I10" s="17">
        <v>222</v>
      </c>
      <c r="J10" s="17">
        <v>253</v>
      </c>
      <c r="K10" s="17">
        <v>184</v>
      </c>
      <c r="L10" s="17">
        <v>100</v>
      </c>
      <c r="M10" s="17">
        <v>111</v>
      </c>
      <c r="N10" s="17">
        <v>146</v>
      </c>
      <c r="O10" s="17">
        <v>1470</v>
      </c>
      <c r="P10" s="26">
        <v>0.03</v>
      </c>
    </row>
    <row r="11" spans="1:16">
      <c r="A11" s="23">
        <v>7</v>
      </c>
      <c r="B11" s="17" t="s">
        <v>32</v>
      </c>
      <c r="C11" s="17">
        <v>0</v>
      </c>
      <c r="D11" s="17">
        <v>8</v>
      </c>
      <c r="E11" s="17">
        <v>4</v>
      </c>
      <c r="F11" s="17">
        <v>24</v>
      </c>
      <c r="G11" s="17">
        <v>79</v>
      </c>
      <c r="H11" s="17">
        <v>104</v>
      </c>
      <c r="I11" s="17">
        <v>163</v>
      </c>
      <c r="J11" s="17">
        <v>168</v>
      </c>
      <c r="K11" s="17">
        <v>171</v>
      </c>
      <c r="L11" s="17">
        <v>272</v>
      </c>
      <c r="M11" s="17">
        <v>408</v>
      </c>
      <c r="N11" s="17">
        <v>679</v>
      </c>
      <c r="O11" s="17">
        <v>2080</v>
      </c>
      <c r="P11" s="26">
        <v>0.05</v>
      </c>
    </row>
    <row r="12" spans="1:16">
      <c r="A12" s="23">
        <v>8</v>
      </c>
      <c r="B12" s="17" t="s">
        <v>33</v>
      </c>
      <c r="C12" s="17">
        <v>0</v>
      </c>
      <c r="D12" s="17">
        <v>23</v>
      </c>
      <c r="E12" s="17">
        <v>33</v>
      </c>
      <c r="F12" s="17">
        <v>41</v>
      </c>
      <c r="G12" s="17">
        <v>54</v>
      </c>
      <c r="H12" s="17">
        <v>102</v>
      </c>
      <c r="I12" s="17">
        <v>74</v>
      </c>
      <c r="J12" s="17">
        <v>91</v>
      </c>
      <c r="K12" s="17">
        <v>124</v>
      </c>
      <c r="L12" s="17">
        <v>176</v>
      </c>
      <c r="M12" s="17">
        <v>262</v>
      </c>
      <c r="N12" s="17">
        <v>171</v>
      </c>
      <c r="O12" s="17">
        <v>1151</v>
      </c>
      <c r="P12" s="26">
        <v>0.03</v>
      </c>
    </row>
    <row r="13" spans="1:16">
      <c r="A13" s="23">
        <v>9</v>
      </c>
      <c r="B13" s="17" t="s">
        <v>34</v>
      </c>
      <c r="C13" s="17">
        <v>0</v>
      </c>
      <c r="D13" s="17">
        <v>1</v>
      </c>
      <c r="E13" s="17">
        <v>7</v>
      </c>
      <c r="F13" s="17">
        <v>15</v>
      </c>
      <c r="G13" s="17">
        <v>13</v>
      </c>
      <c r="H13" s="17">
        <v>76</v>
      </c>
      <c r="I13" s="17">
        <v>121</v>
      </c>
      <c r="J13" s="17">
        <v>56</v>
      </c>
      <c r="K13" s="17">
        <v>88</v>
      </c>
      <c r="L13" s="17">
        <v>37</v>
      </c>
      <c r="M13" s="17">
        <v>124</v>
      </c>
      <c r="N13" s="17">
        <v>101</v>
      </c>
      <c r="O13" s="17">
        <v>639</v>
      </c>
      <c r="P13" s="26">
        <v>0.01</v>
      </c>
    </row>
    <row r="14" spans="1:16">
      <c r="A14" s="23">
        <v>10</v>
      </c>
      <c r="B14" s="17" t="s">
        <v>35</v>
      </c>
      <c r="C14" s="17">
        <v>0</v>
      </c>
      <c r="D14" s="17">
        <v>19</v>
      </c>
      <c r="E14" s="17">
        <v>28</v>
      </c>
      <c r="F14" s="17">
        <v>26</v>
      </c>
      <c r="G14" s="17">
        <v>22</v>
      </c>
      <c r="H14" s="17">
        <v>25</v>
      </c>
      <c r="I14" s="17">
        <v>26</v>
      </c>
      <c r="J14" s="17">
        <v>26</v>
      </c>
      <c r="K14" s="17">
        <v>42</v>
      </c>
      <c r="L14" s="17">
        <v>149</v>
      </c>
      <c r="M14" s="17">
        <v>208</v>
      </c>
      <c r="N14" s="17">
        <v>267</v>
      </c>
      <c r="O14" s="17">
        <v>838</v>
      </c>
      <c r="P14" s="26">
        <v>0.02</v>
      </c>
    </row>
    <row r="15" spans="1:16">
      <c r="A15" s="23">
        <v>11</v>
      </c>
      <c r="B15" s="17" t="s">
        <v>23</v>
      </c>
      <c r="C15" s="17">
        <v>5</v>
      </c>
      <c r="D15" s="17">
        <v>2</v>
      </c>
      <c r="E15" s="17">
        <v>70</v>
      </c>
      <c r="F15" s="17">
        <v>45</v>
      </c>
      <c r="G15" s="17">
        <v>85</v>
      </c>
      <c r="H15" s="17">
        <v>194</v>
      </c>
      <c r="I15" s="17">
        <v>175</v>
      </c>
      <c r="J15" s="17">
        <v>237</v>
      </c>
      <c r="K15" s="17">
        <v>284</v>
      </c>
      <c r="L15" s="17">
        <v>336</v>
      </c>
      <c r="M15" s="17">
        <v>545</v>
      </c>
      <c r="N15" s="17">
        <v>1273</v>
      </c>
      <c r="O15" s="17">
        <v>3251</v>
      </c>
      <c r="P15" s="26">
        <v>7.0000000000000007E-2</v>
      </c>
    </row>
    <row r="16" spans="1:16" ht="15.75" thickBot="1">
      <c r="A16" s="69" t="s">
        <v>15</v>
      </c>
      <c r="B16" s="70"/>
      <c r="C16" s="29">
        <v>85</v>
      </c>
      <c r="D16" s="29">
        <v>558</v>
      </c>
      <c r="E16" s="29">
        <v>1511</v>
      </c>
      <c r="F16" s="29">
        <v>1488</v>
      </c>
      <c r="G16" s="29">
        <v>2115</v>
      </c>
      <c r="H16" s="29">
        <v>3089</v>
      </c>
      <c r="I16" s="29">
        <v>2953</v>
      </c>
      <c r="J16" s="29">
        <v>4188</v>
      </c>
      <c r="K16" s="29">
        <v>4948</v>
      </c>
      <c r="L16" s="29">
        <v>5319</v>
      </c>
      <c r="M16" s="29">
        <v>6579</v>
      </c>
      <c r="N16" s="29">
        <v>11970</v>
      </c>
      <c r="O16" s="29">
        <v>44803</v>
      </c>
      <c r="P16" s="30"/>
    </row>
  </sheetData>
  <mergeCells count="17">
    <mergeCell ref="N3:N4"/>
    <mergeCell ref="O3:O4"/>
    <mergeCell ref="A2:P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A16:B16"/>
    <mergeCell ref="J3:J4"/>
    <mergeCell ref="K3:K4"/>
    <mergeCell ref="L3:L4"/>
    <mergeCell ref="M3:M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788B-D8B7-4698-A823-CAC667771220}">
  <dimension ref="A1:P15"/>
  <sheetViews>
    <sheetView workbookViewId="0">
      <selection activeCell="S6" sqref="S6"/>
    </sheetView>
  </sheetViews>
  <sheetFormatPr defaultRowHeight="15.05"/>
  <sheetData>
    <row r="1" spans="1:16">
      <c r="A1" s="74" t="s">
        <v>36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</row>
    <row r="2" spans="1:16">
      <c r="A2" s="72" t="s">
        <v>30</v>
      </c>
      <c r="B2" s="71" t="s">
        <v>2</v>
      </c>
      <c r="C2" s="71" t="s">
        <v>3</v>
      </c>
      <c r="D2" s="71" t="s">
        <v>4</v>
      </c>
      <c r="E2" s="71" t="s">
        <v>5</v>
      </c>
      <c r="F2" s="71" t="s">
        <v>6</v>
      </c>
      <c r="G2" s="71" t="s">
        <v>7</v>
      </c>
      <c r="H2" s="71" t="s">
        <v>8</v>
      </c>
      <c r="I2" s="71" t="s">
        <v>9</v>
      </c>
      <c r="J2" s="71" t="s">
        <v>10</v>
      </c>
      <c r="K2" s="71" t="s">
        <v>11</v>
      </c>
      <c r="L2" s="71" t="s">
        <v>12</v>
      </c>
      <c r="M2" s="71" t="s">
        <v>13</v>
      </c>
      <c r="N2" s="71" t="s">
        <v>14</v>
      </c>
      <c r="O2" s="71" t="s">
        <v>15</v>
      </c>
      <c r="P2" s="25" t="s">
        <v>16</v>
      </c>
    </row>
    <row r="3" spans="1:16">
      <c r="A3" s="72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25" t="s">
        <v>17</v>
      </c>
    </row>
    <row r="4" spans="1:16" ht="23.6">
      <c r="A4" s="23">
        <v>1</v>
      </c>
      <c r="B4" s="17" t="s">
        <v>18</v>
      </c>
      <c r="C4" s="17">
        <v>759</v>
      </c>
      <c r="D4" s="17">
        <v>170</v>
      </c>
      <c r="E4" s="17">
        <v>1437</v>
      </c>
      <c r="F4" s="17">
        <v>4572</v>
      </c>
      <c r="G4" s="17">
        <v>5575</v>
      </c>
      <c r="H4" s="17">
        <v>6652</v>
      </c>
      <c r="I4" s="17">
        <v>6687</v>
      </c>
      <c r="J4" s="17">
        <v>7457</v>
      </c>
      <c r="K4" s="17">
        <v>6407</v>
      </c>
      <c r="L4" s="17">
        <v>8153</v>
      </c>
      <c r="M4" s="17">
        <v>7804</v>
      </c>
      <c r="N4" s="17">
        <v>13562</v>
      </c>
      <c r="O4" s="17">
        <v>69235</v>
      </c>
      <c r="P4" s="26">
        <v>0.27</v>
      </c>
    </row>
    <row r="5" spans="1:16" ht="23.6">
      <c r="A5" s="23">
        <v>2</v>
      </c>
      <c r="B5" s="17" t="s">
        <v>19</v>
      </c>
      <c r="C5" s="17">
        <v>1198</v>
      </c>
      <c r="D5" s="17">
        <v>318</v>
      </c>
      <c r="E5" s="17">
        <v>984</v>
      </c>
      <c r="F5" s="17">
        <v>2634</v>
      </c>
      <c r="G5" s="17">
        <v>2895</v>
      </c>
      <c r="H5" s="17">
        <v>3322</v>
      </c>
      <c r="I5" s="17">
        <v>4167</v>
      </c>
      <c r="J5" s="17">
        <v>5544</v>
      </c>
      <c r="K5" s="17">
        <v>6413</v>
      </c>
      <c r="L5" s="19">
        <v>5739</v>
      </c>
      <c r="M5" s="19">
        <v>6124</v>
      </c>
      <c r="N5" s="19">
        <v>8588</v>
      </c>
      <c r="O5" s="17">
        <v>47926</v>
      </c>
      <c r="P5" s="26">
        <v>0.19</v>
      </c>
    </row>
    <row r="6" spans="1:16" ht="23.6">
      <c r="A6" s="23">
        <v>3</v>
      </c>
      <c r="B6" s="17" t="s">
        <v>21</v>
      </c>
      <c r="C6" s="17">
        <v>751</v>
      </c>
      <c r="D6" s="17">
        <v>147</v>
      </c>
      <c r="E6" s="17">
        <v>299</v>
      </c>
      <c r="F6" s="17">
        <v>663</v>
      </c>
      <c r="G6" s="17">
        <v>810</v>
      </c>
      <c r="H6" s="17">
        <v>807</v>
      </c>
      <c r="I6" s="17">
        <v>1083</v>
      </c>
      <c r="J6" s="17">
        <v>2078</v>
      </c>
      <c r="K6" s="17">
        <v>3411</v>
      </c>
      <c r="L6" s="17">
        <v>4367</v>
      </c>
      <c r="M6" s="17">
        <v>4432</v>
      </c>
      <c r="N6" s="17">
        <v>6668</v>
      </c>
      <c r="O6" s="17">
        <v>25516</v>
      </c>
      <c r="P6" s="26">
        <v>0.1</v>
      </c>
    </row>
    <row r="7" spans="1:16" ht="23.6">
      <c r="A7" s="23">
        <v>4</v>
      </c>
      <c r="B7" s="17" t="s">
        <v>20</v>
      </c>
      <c r="C7" s="17">
        <v>903</v>
      </c>
      <c r="D7" s="17">
        <v>160</v>
      </c>
      <c r="E7" s="17">
        <v>320</v>
      </c>
      <c r="F7" s="17">
        <v>1799</v>
      </c>
      <c r="G7" s="17">
        <v>1613</v>
      </c>
      <c r="H7" s="17">
        <v>2175</v>
      </c>
      <c r="I7" s="17">
        <v>2648</v>
      </c>
      <c r="J7" s="17">
        <v>2203</v>
      </c>
      <c r="K7" s="17">
        <v>1813</v>
      </c>
      <c r="L7" s="17">
        <v>1881</v>
      </c>
      <c r="M7" s="17">
        <v>2233</v>
      </c>
      <c r="N7" s="17">
        <v>2233</v>
      </c>
      <c r="O7" s="17">
        <v>19981</v>
      </c>
      <c r="P7" s="26">
        <v>0.08</v>
      </c>
    </row>
    <row r="8" spans="1:16">
      <c r="A8" s="23">
        <v>5</v>
      </c>
      <c r="B8" s="17" t="s">
        <v>32</v>
      </c>
      <c r="C8" s="17">
        <v>581</v>
      </c>
      <c r="D8" s="17">
        <v>122</v>
      </c>
      <c r="E8" s="17">
        <v>460</v>
      </c>
      <c r="F8" s="17">
        <v>1417</v>
      </c>
      <c r="G8" s="17">
        <v>1094</v>
      </c>
      <c r="H8" s="17">
        <v>1337</v>
      </c>
      <c r="I8" s="17">
        <v>1400</v>
      </c>
      <c r="J8" s="17">
        <v>1688</v>
      </c>
      <c r="K8" s="17">
        <v>1685</v>
      </c>
      <c r="L8" s="17">
        <v>1691</v>
      </c>
      <c r="M8" s="17">
        <v>1428</v>
      </c>
      <c r="N8" s="17">
        <v>2066</v>
      </c>
      <c r="O8" s="17">
        <v>14969</v>
      </c>
      <c r="P8" s="26">
        <v>0.06</v>
      </c>
    </row>
    <row r="9" spans="1:16">
      <c r="A9" s="23">
        <v>6</v>
      </c>
      <c r="B9" s="17" t="s">
        <v>37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240</v>
      </c>
      <c r="L9" s="17">
        <v>1107</v>
      </c>
      <c r="M9" s="17">
        <v>3912</v>
      </c>
      <c r="N9" s="17">
        <v>9146</v>
      </c>
      <c r="O9" s="17">
        <v>14405</v>
      </c>
      <c r="P9" s="26">
        <v>0.06</v>
      </c>
    </row>
    <row r="10" spans="1:16">
      <c r="A10" s="23">
        <v>7</v>
      </c>
      <c r="B10" s="17" t="s">
        <v>35</v>
      </c>
      <c r="C10" s="17">
        <v>302</v>
      </c>
      <c r="D10" s="17">
        <v>9</v>
      </c>
      <c r="E10" s="17">
        <v>208</v>
      </c>
      <c r="F10" s="17">
        <v>648</v>
      </c>
      <c r="G10" s="17">
        <v>651</v>
      </c>
      <c r="H10" s="17">
        <v>688</v>
      </c>
      <c r="I10" s="17">
        <v>486</v>
      </c>
      <c r="J10" s="17">
        <v>522</v>
      </c>
      <c r="K10" s="17">
        <v>1119</v>
      </c>
      <c r="L10" s="17">
        <v>1155</v>
      </c>
      <c r="M10" s="17">
        <v>1560</v>
      </c>
      <c r="N10" s="17">
        <v>2392</v>
      </c>
      <c r="O10" s="17">
        <v>9740</v>
      </c>
      <c r="P10" s="26">
        <v>0.04</v>
      </c>
    </row>
    <row r="11" spans="1:16">
      <c r="A11" s="23">
        <v>8</v>
      </c>
      <c r="B11" s="17" t="s">
        <v>22</v>
      </c>
      <c r="C11" s="17">
        <v>138</v>
      </c>
      <c r="D11" s="17">
        <v>42</v>
      </c>
      <c r="E11" s="17">
        <v>59</v>
      </c>
      <c r="F11" s="17">
        <v>321</v>
      </c>
      <c r="G11" s="17">
        <v>853</v>
      </c>
      <c r="H11" s="17">
        <v>499</v>
      </c>
      <c r="I11" s="17">
        <v>900</v>
      </c>
      <c r="J11" s="17">
        <v>780</v>
      </c>
      <c r="K11" s="17">
        <v>835</v>
      </c>
      <c r="L11" s="17">
        <v>673</v>
      </c>
      <c r="M11" s="17">
        <v>1128</v>
      </c>
      <c r="N11" s="17">
        <v>1413</v>
      </c>
      <c r="O11" s="17">
        <v>7641</v>
      </c>
      <c r="P11" s="26">
        <v>0.03</v>
      </c>
    </row>
    <row r="12" spans="1:16">
      <c r="A12" s="23">
        <v>9</v>
      </c>
      <c r="B12" s="17" t="s">
        <v>31</v>
      </c>
      <c r="C12" s="17">
        <v>48</v>
      </c>
      <c r="D12" s="17">
        <v>20</v>
      </c>
      <c r="E12" s="17">
        <v>176</v>
      </c>
      <c r="F12" s="17">
        <v>730</v>
      </c>
      <c r="G12" s="17">
        <v>796</v>
      </c>
      <c r="H12" s="17">
        <v>381</v>
      </c>
      <c r="I12" s="17">
        <v>754</v>
      </c>
      <c r="J12" s="17">
        <v>728</v>
      </c>
      <c r="K12" s="17">
        <v>642</v>
      </c>
      <c r="L12" s="17">
        <v>612</v>
      </c>
      <c r="M12" s="19">
        <v>1372</v>
      </c>
      <c r="N12" s="17">
        <v>855</v>
      </c>
      <c r="O12" s="17">
        <v>7114</v>
      </c>
      <c r="P12" s="26">
        <v>0.03</v>
      </c>
    </row>
    <row r="13" spans="1:16">
      <c r="A13" s="23">
        <v>10</v>
      </c>
      <c r="B13" s="17" t="s">
        <v>38</v>
      </c>
      <c r="C13" s="17">
        <v>171</v>
      </c>
      <c r="D13" s="17">
        <v>54</v>
      </c>
      <c r="E13" s="17">
        <v>198</v>
      </c>
      <c r="F13" s="17">
        <v>494</v>
      </c>
      <c r="G13" s="17">
        <v>325</v>
      </c>
      <c r="H13" s="17">
        <v>337</v>
      </c>
      <c r="I13" s="17">
        <v>469</v>
      </c>
      <c r="J13" s="17">
        <v>912</v>
      </c>
      <c r="K13" s="17">
        <v>1190</v>
      </c>
      <c r="L13" s="17">
        <v>1062</v>
      </c>
      <c r="M13" s="17">
        <v>1149</v>
      </c>
      <c r="N13" s="17">
        <v>1013</v>
      </c>
      <c r="O13" s="17">
        <v>7374</v>
      </c>
      <c r="P13" s="26">
        <v>0.03</v>
      </c>
    </row>
    <row r="14" spans="1:16">
      <c r="A14" s="23">
        <v>11</v>
      </c>
      <c r="B14" s="17" t="s">
        <v>34</v>
      </c>
      <c r="C14" s="17">
        <v>36</v>
      </c>
      <c r="D14" s="17">
        <v>13</v>
      </c>
      <c r="E14" s="17">
        <v>43</v>
      </c>
      <c r="F14" s="17">
        <v>212</v>
      </c>
      <c r="G14" s="17">
        <v>208</v>
      </c>
      <c r="H14" s="17">
        <v>134</v>
      </c>
      <c r="I14" s="17">
        <v>283</v>
      </c>
      <c r="J14" s="17">
        <v>273</v>
      </c>
      <c r="K14" s="17">
        <v>503</v>
      </c>
      <c r="L14" s="17">
        <v>535</v>
      </c>
      <c r="M14" s="17">
        <v>583</v>
      </c>
      <c r="N14" s="17">
        <v>1052</v>
      </c>
      <c r="O14" s="17">
        <v>3875</v>
      </c>
      <c r="P14" s="26">
        <v>0.02</v>
      </c>
    </row>
    <row r="15" spans="1:16" ht="15.75" thickBot="1">
      <c r="A15" s="27">
        <v>12</v>
      </c>
      <c r="B15" s="29" t="s">
        <v>23</v>
      </c>
      <c r="C15" s="29">
        <v>749</v>
      </c>
      <c r="D15" s="29">
        <v>260</v>
      </c>
      <c r="E15" s="29">
        <v>567</v>
      </c>
      <c r="F15" s="29">
        <v>1202</v>
      </c>
      <c r="G15" s="29">
        <v>1279</v>
      </c>
      <c r="H15" s="29">
        <v>1627</v>
      </c>
      <c r="I15" s="29">
        <v>1827</v>
      </c>
      <c r="J15" s="29">
        <v>2318</v>
      </c>
      <c r="K15" s="29">
        <v>2604</v>
      </c>
      <c r="L15" s="29">
        <v>3066</v>
      </c>
      <c r="M15" s="29">
        <v>4034</v>
      </c>
      <c r="N15" s="29">
        <v>5332</v>
      </c>
      <c r="O15" s="29">
        <v>24865</v>
      </c>
      <c r="P15" s="31">
        <v>0.1</v>
      </c>
    </row>
  </sheetData>
  <mergeCells count="16">
    <mergeCell ref="O2:O3"/>
    <mergeCell ref="A1:P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5C24-2FC7-456A-A78B-88D54CF65390}">
  <dimension ref="A1:P18"/>
  <sheetViews>
    <sheetView workbookViewId="0">
      <selection activeCell="O18" sqref="O18"/>
    </sheetView>
  </sheetViews>
  <sheetFormatPr defaultRowHeight="15.05"/>
  <sheetData>
    <row r="1" spans="1:16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2"/>
    </row>
    <row r="2" spans="1:16">
      <c r="A2" s="72" t="s">
        <v>39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3"/>
    </row>
    <row r="3" spans="1:16">
      <c r="A3" s="72" t="s">
        <v>1</v>
      </c>
      <c r="B3" s="71" t="s">
        <v>2</v>
      </c>
      <c r="C3" s="71" t="s">
        <v>3</v>
      </c>
      <c r="D3" s="71" t="s">
        <v>4</v>
      </c>
      <c r="E3" s="71" t="s">
        <v>5</v>
      </c>
      <c r="F3" s="71" t="s">
        <v>6</v>
      </c>
      <c r="G3" s="71" t="s">
        <v>7</v>
      </c>
      <c r="H3" s="71" t="s">
        <v>8</v>
      </c>
      <c r="I3" s="71" t="s">
        <v>9</v>
      </c>
      <c r="J3" s="71" t="s">
        <v>10</v>
      </c>
      <c r="K3" s="71" t="s">
        <v>11</v>
      </c>
      <c r="L3" s="71" t="s">
        <v>12</v>
      </c>
      <c r="M3" s="71" t="s">
        <v>13</v>
      </c>
      <c r="N3" s="71" t="s">
        <v>40</v>
      </c>
      <c r="O3" s="71" t="s">
        <v>15</v>
      </c>
      <c r="P3" s="25" t="s">
        <v>16</v>
      </c>
    </row>
    <row r="4" spans="1:16">
      <c r="A4" s="72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25" t="s">
        <v>17</v>
      </c>
    </row>
    <row r="5" spans="1:16" ht="23.6">
      <c r="A5" s="23">
        <v>1</v>
      </c>
      <c r="B5" s="33" t="s">
        <v>41</v>
      </c>
      <c r="C5" s="19">
        <v>12709</v>
      </c>
      <c r="D5" s="19">
        <v>9268</v>
      </c>
      <c r="E5" s="19">
        <v>5898</v>
      </c>
      <c r="F5" s="19">
        <v>3865</v>
      </c>
      <c r="G5" s="19">
        <v>3476</v>
      </c>
      <c r="H5" s="19">
        <v>9898</v>
      </c>
      <c r="I5" s="19">
        <v>16357</v>
      </c>
      <c r="J5" s="19">
        <v>16385</v>
      </c>
      <c r="K5" s="19">
        <v>17371</v>
      </c>
      <c r="L5" s="19">
        <v>18353</v>
      </c>
      <c r="M5" s="19">
        <v>17772</v>
      </c>
      <c r="N5" s="19">
        <v>21427</v>
      </c>
      <c r="O5" s="19">
        <v>152779</v>
      </c>
      <c r="P5" s="26">
        <v>0.21</v>
      </c>
    </row>
    <row r="6" spans="1:16">
      <c r="A6" s="23">
        <v>2</v>
      </c>
      <c r="B6" s="33" t="s">
        <v>42</v>
      </c>
      <c r="C6" s="19">
        <v>11343</v>
      </c>
      <c r="D6" s="19">
        <v>9650</v>
      </c>
      <c r="E6" s="19">
        <v>7221</v>
      </c>
      <c r="F6" s="19">
        <v>8396</v>
      </c>
      <c r="G6" s="19">
        <v>8758</v>
      </c>
      <c r="H6" s="19">
        <v>8499</v>
      </c>
      <c r="I6" s="19">
        <v>14953</v>
      </c>
      <c r="J6" s="19">
        <v>9070</v>
      </c>
      <c r="K6" s="19">
        <v>5282</v>
      </c>
      <c r="L6" s="19">
        <v>4408</v>
      </c>
      <c r="M6" s="19">
        <v>3849</v>
      </c>
      <c r="N6" s="19">
        <v>4510</v>
      </c>
      <c r="O6" s="19">
        <v>95939</v>
      </c>
      <c r="P6" s="26">
        <v>0.13</v>
      </c>
    </row>
    <row r="7" spans="1:16" ht="23.6">
      <c r="A7" s="23">
        <v>3</v>
      </c>
      <c r="B7" s="33" t="s">
        <v>43</v>
      </c>
      <c r="C7" s="19">
        <v>6804</v>
      </c>
      <c r="D7" s="19">
        <v>2971</v>
      </c>
      <c r="E7" s="19">
        <v>6837</v>
      </c>
      <c r="F7" s="19">
        <v>9306</v>
      </c>
      <c r="G7" s="19">
        <v>10820</v>
      </c>
      <c r="H7" s="19">
        <v>8210</v>
      </c>
      <c r="I7" s="19">
        <v>8870</v>
      </c>
      <c r="J7" s="19">
        <v>9028</v>
      </c>
      <c r="K7" s="19">
        <v>8102</v>
      </c>
      <c r="L7" s="19">
        <v>6400</v>
      </c>
      <c r="M7" s="19">
        <v>5864</v>
      </c>
      <c r="N7" s="19">
        <v>6662</v>
      </c>
      <c r="O7" s="19">
        <v>89874</v>
      </c>
      <c r="P7" s="26">
        <v>0.12</v>
      </c>
    </row>
    <row r="8" spans="1:16">
      <c r="A8" s="23">
        <v>4</v>
      </c>
      <c r="B8" s="33" t="s">
        <v>44</v>
      </c>
      <c r="C8" s="19">
        <v>6865</v>
      </c>
      <c r="D8" s="19">
        <v>6177</v>
      </c>
      <c r="E8" s="19">
        <v>6920</v>
      </c>
      <c r="F8" s="19">
        <v>6813</v>
      </c>
      <c r="G8" s="19">
        <v>6772</v>
      </c>
      <c r="H8" s="19">
        <v>6489</v>
      </c>
      <c r="I8" s="19">
        <v>10115</v>
      </c>
      <c r="J8" s="19">
        <v>12449</v>
      </c>
      <c r="K8" s="19">
        <v>4593</v>
      </c>
      <c r="L8" s="19">
        <v>4457</v>
      </c>
      <c r="M8" s="19">
        <v>6004</v>
      </c>
      <c r="N8" s="19">
        <v>9738</v>
      </c>
      <c r="O8" s="19">
        <v>87392</v>
      </c>
      <c r="P8" s="26">
        <v>0.12</v>
      </c>
    </row>
    <row r="9" spans="1:16">
      <c r="A9" s="23">
        <v>5</v>
      </c>
      <c r="B9" s="33" t="s">
        <v>35</v>
      </c>
      <c r="C9" s="19">
        <v>1498</v>
      </c>
      <c r="D9" s="17">
        <v>478</v>
      </c>
      <c r="E9" s="19">
        <v>1983</v>
      </c>
      <c r="F9" s="19">
        <v>4349</v>
      </c>
      <c r="G9" s="19">
        <v>6427</v>
      </c>
      <c r="H9" s="19">
        <v>4002</v>
      </c>
      <c r="I9" s="19">
        <v>5821</v>
      </c>
      <c r="J9" s="19">
        <v>8149</v>
      </c>
      <c r="K9" s="19">
        <v>9365</v>
      </c>
      <c r="L9" s="19">
        <v>10464</v>
      </c>
      <c r="M9" s="19">
        <v>12674</v>
      </c>
      <c r="N9" s="19">
        <v>16899</v>
      </c>
      <c r="O9" s="19">
        <v>82109</v>
      </c>
      <c r="P9" s="26">
        <v>0.11</v>
      </c>
    </row>
    <row r="10" spans="1:16">
      <c r="A10" s="23">
        <v>6</v>
      </c>
      <c r="B10" s="33" t="s">
        <v>45</v>
      </c>
      <c r="C10" s="19">
        <v>2452</v>
      </c>
      <c r="D10" s="19">
        <v>3338</v>
      </c>
      <c r="E10" s="19">
        <v>3830</v>
      </c>
      <c r="F10" s="19">
        <v>1289</v>
      </c>
      <c r="G10" s="19">
        <v>5377</v>
      </c>
      <c r="H10" s="19">
        <v>6281</v>
      </c>
      <c r="I10" s="19">
        <v>7358</v>
      </c>
      <c r="J10" s="19">
        <v>7839</v>
      </c>
      <c r="K10" s="19">
        <v>7695</v>
      </c>
      <c r="L10" s="19">
        <v>9226</v>
      </c>
      <c r="M10" s="19">
        <v>10071</v>
      </c>
      <c r="N10" s="19">
        <v>12183</v>
      </c>
      <c r="O10" s="19">
        <v>76939</v>
      </c>
      <c r="P10" s="26">
        <v>0.11</v>
      </c>
    </row>
    <row r="11" spans="1:16">
      <c r="A11" s="23">
        <v>7</v>
      </c>
      <c r="B11" s="33" t="s">
        <v>46</v>
      </c>
      <c r="C11" s="19">
        <v>1223</v>
      </c>
      <c r="D11" s="19">
        <v>1812</v>
      </c>
      <c r="E11" s="19">
        <v>1824</v>
      </c>
      <c r="F11" s="19">
        <v>2483</v>
      </c>
      <c r="G11" s="19">
        <v>2621</v>
      </c>
      <c r="H11" s="19">
        <v>3650</v>
      </c>
      <c r="I11" s="19">
        <v>3550</v>
      </c>
      <c r="J11" s="19">
        <v>3058</v>
      </c>
      <c r="K11" s="19">
        <v>3241</v>
      </c>
      <c r="L11" s="19">
        <v>2252</v>
      </c>
      <c r="M11" s="19">
        <v>2538</v>
      </c>
      <c r="N11" s="19">
        <v>4553</v>
      </c>
      <c r="O11" s="19">
        <v>32805</v>
      </c>
      <c r="P11" s="26">
        <v>0.05</v>
      </c>
    </row>
    <row r="12" spans="1:16">
      <c r="A12" s="23">
        <v>8</v>
      </c>
      <c r="B12" s="33" t="s">
        <v>47</v>
      </c>
      <c r="C12" s="17">
        <v>0</v>
      </c>
      <c r="D12" s="17">
        <v>19</v>
      </c>
      <c r="E12" s="17">
        <v>760</v>
      </c>
      <c r="F12" s="19">
        <v>1076</v>
      </c>
      <c r="G12" s="17">
        <v>905</v>
      </c>
      <c r="H12" s="17">
        <v>954</v>
      </c>
      <c r="I12" s="19">
        <v>1968</v>
      </c>
      <c r="J12" s="19">
        <v>1783</v>
      </c>
      <c r="K12" s="19">
        <v>1448</v>
      </c>
      <c r="L12" s="19">
        <v>1265</v>
      </c>
      <c r="M12" s="19">
        <v>1232</v>
      </c>
      <c r="N12" s="19">
        <v>1765</v>
      </c>
      <c r="O12" s="19">
        <v>13175</v>
      </c>
      <c r="P12" s="26">
        <v>0.02</v>
      </c>
    </row>
    <row r="13" spans="1:16">
      <c r="A13" s="23">
        <v>9</v>
      </c>
      <c r="B13" s="33" t="s">
        <v>48</v>
      </c>
      <c r="C13" s="19">
        <v>1241</v>
      </c>
      <c r="D13" s="19">
        <v>1586</v>
      </c>
      <c r="E13" s="19">
        <v>2424</v>
      </c>
      <c r="F13" s="19">
        <v>2319</v>
      </c>
      <c r="G13" s="19">
        <v>1662</v>
      </c>
      <c r="H13" s="17">
        <v>865</v>
      </c>
      <c r="I13" s="19">
        <v>1041</v>
      </c>
      <c r="J13" s="17">
        <v>524</v>
      </c>
      <c r="K13" s="17">
        <v>37</v>
      </c>
      <c r="L13" s="17">
        <v>14</v>
      </c>
      <c r="M13" s="17">
        <v>79</v>
      </c>
      <c r="N13" s="19">
        <v>1140</v>
      </c>
      <c r="O13" s="19">
        <v>12932</v>
      </c>
      <c r="P13" s="26">
        <v>0.02</v>
      </c>
    </row>
    <row r="14" spans="1:16">
      <c r="A14" s="23">
        <v>10</v>
      </c>
      <c r="B14" s="33" t="s">
        <v>49</v>
      </c>
      <c r="C14" s="19">
        <v>1756</v>
      </c>
      <c r="D14" s="19">
        <v>1464</v>
      </c>
      <c r="E14" s="19">
        <v>1125</v>
      </c>
      <c r="F14" s="19">
        <v>1000</v>
      </c>
      <c r="G14" s="17">
        <v>880</v>
      </c>
      <c r="H14" s="17">
        <v>790</v>
      </c>
      <c r="I14" s="19">
        <v>1047</v>
      </c>
      <c r="J14" s="17">
        <v>925</v>
      </c>
      <c r="K14" s="17">
        <v>780</v>
      </c>
      <c r="L14" s="17">
        <v>717</v>
      </c>
      <c r="M14" s="17">
        <v>488</v>
      </c>
      <c r="N14" s="17">
        <v>584</v>
      </c>
      <c r="O14" s="19">
        <v>11556</v>
      </c>
      <c r="P14" s="26">
        <v>0.02</v>
      </c>
    </row>
    <row r="15" spans="1:16" ht="23.6">
      <c r="A15" s="23">
        <v>11</v>
      </c>
      <c r="B15" s="33" t="s">
        <v>50</v>
      </c>
      <c r="C15" s="17">
        <v>874</v>
      </c>
      <c r="D15" s="17">
        <v>862</v>
      </c>
      <c r="E15" s="17">
        <v>1005</v>
      </c>
      <c r="F15" s="19">
        <v>1245</v>
      </c>
      <c r="G15" s="19">
        <v>1099</v>
      </c>
      <c r="H15" s="17">
        <v>975</v>
      </c>
      <c r="I15" s="19">
        <v>1422</v>
      </c>
      <c r="J15" s="19">
        <v>1216</v>
      </c>
      <c r="K15" s="17">
        <v>966</v>
      </c>
      <c r="L15" s="17">
        <v>571</v>
      </c>
      <c r="M15" s="17">
        <v>337</v>
      </c>
      <c r="N15" s="17">
        <v>446</v>
      </c>
      <c r="O15" s="19">
        <v>11018</v>
      </c>
      <c r="P15" s="26">
        <v>0.02</v>
      </c>
    </row>
    <row r="16" spans="1:16" ht="23.6">
      <c r="A16" s="23">
        <v>12</v>
      </c>
      <c r="B16" s="33" t="s">
        <v>51</v>
      </c>
      <c r="C16" s="17">
        <v>940</v>
      </c>
      <c r="D16" s="17">
        <v>646</v>
      </c>
      <c r="E16" s="17">
        <v>568</v>
      </c>
      <c r="F16" s="17">
        <v>880</v>
      </c>
      <c r="G16" s="17">
        <v>653</v>
      </c>
      <c r="H16" s="17">
        <v>661</v>
      </c>
      <c r="I16" s="19">
        <v>1111</v>
      </c>
      <c r="J16" s="19">
        <v>1256</v>
      </c>
      <c r="K16" s="17">
        <v>668</v>
      </c>
      <c r="L16" s="17">
        <v>522</v>
      </c>
      <c r="M16" s="17">
        <v>308</v>
      </c>
      <c r="N16" s="17">
        <v>350</v>
      </c>
      <c r="O16" s="19">
        <v>8563</v>
      </c>
      <c r="P16" s="26">
        <v>0.01</v>
      </c>
    </row>
    <row r="17" spans="1:16">
      <c r="A17" s="23">
        <v>13</v>
      </c>
      <c r="B17" s="33" t="s">
        <v>52</v>
      </c>
      <c r="C17" s="19">
        <v>4684</v>
      </c>
      <c r="D17" s="19">
        <v>3456</v>
      </c>
      <c r="E17" s="19">
        <v>3659</v>
      </c>
      <c r="F17" s="19">
        <v>3563</v>
      </c>
      <c r="G17" s="17">
        <v>3679</v>
      </c>
      <c r="H17" s="17">
        <v>3850</v>
      </c>
      <c r="I17" s="17">
        <v>4623</v>
      </c>
      <c r="J17" s="17">
        <v>5694</v>
      </c>
      <c r="K17" s="17">
        <v>5558</v>
      </c>
      <c r="L17" s="17">
        <v>4242</v>
      </c>
      <c r="M17" s="17">
        <v>4875</v>
      </c>
      <c r="N17" s="17">
        <v>5090</v>
      </c>
      <c r="O17" s="19">
        <v>52973</v>
      </c>
      <c r="P17" s="26">
        <v>7.0000000000000007E-2</v>
      </c>
    </row>
    <row r="18" spans="1:16" ht="15.75" thickBot="1">
      <c r="A18" s="27"/>
      <c r="B18" s="29" t="s">
        <v>53</v>
      </c>
      <c r="C18" s="34">
        <v>52389</v>
      </c>
      <c r="D18" s="34">
        <v>41727</v>
      </c>
      <c r="E18" s="34">
        <v>44054</v>
      </c>
      <c r="F18" s="34">
        <v>46584</v>
      </c>
      <c r="G18" s="34">
        <v>53129</v>
      </c>
      <c r="H18" s="34">
        <v>55124</v>
      </c>
      <c r="I18" s="34">
        <v>78236</v>
      </c>
      <c r="J18" s="34">
        <v>77376</v>
      </c>
      <c r="K18" s="34">
        <v>65106</v>
      </c>
      <c r="L18" s="34">
        <v>62891</v>
      </c>
      <c r="M18" s="34">
        <v>66091</v>
      </c>
      <c r="N18" s="34">
        <v>85347</v>
      </c>
      <c r="O18" s="34">
        <v>728054</v>
      </c>
      <c r="P18" s="30"/>
    </row>
  </sheetData>
  <mergeCells count="16">
    <mergeCell ref="O3:O4"/>
    <mergeCell ref="A2:P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485D-65F0-401A-AC3A-9B5DF2FF70EC}">
  <dimension ref="A1:U18"/>
  <sheetViews>
    <sheetView topLeftCell="A13" workbookViewId="0">
      <selection activeCell="P22" sqref="P22"/>
    </sheetView>
  </sheetViews>
  <sheetFormatPr defaultRowHeight="15.05"/>
  <sheetData>
    <row r="1" spans="1:2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2"/>
    </row>
    <row r="2" spans="1:21">
      <c r="A2" s="72" t="s">
        <v>54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17"/>
      <c r="N2" s="71" t="s">
        <v>26</v>
      </c>
      <c r="O2" s="71"/>
      <c r="P2" s="71"/>
      <c r="Q2" s="71"/>
      <c r="R2" s="71"/>
      <c r="S2" s="71"/>
      <c r="T2" s="71"/>
      <c r="U2" s="73"/>
    </row>
    <row r="3" spans="1:21">
      <c r="A3" s="72" t="s">
        <v>30</v>
      </c>
      <c r="B3" s="71" t="s">
        <v>2</v>
      </c>
      <c r="C3" s="71" t="s">
        <v>3</v>
      </c>
      <c r="D3" s="71" t="s">
        <v>4</v>
      </c>
      <c r="E3" s="71" t="s">
        <v>5</v>
      </c>
      <c r="F3" s="71" t="s">
        <v>6</v>
      </c>
      <c r="G3" s="71" t="s">
        <v>7</v>
      </c>
      <c r="H3" s="71" t="s">
        <v>8</v>
      </c>
      <c r="I3" s="71" t="s">
        <v>9</v>
      </c>
      <c r="J3" s="71" t="s">
        <v>10</v>
      </c>
      <c r="K3" s="71" t="s">
        <v>11</v>
      </c>
      <c r="L3" s="71" t="s">
        <v>12</v>
      </c>
      <c r="M3" s="71" t="s">
        <v>13</v>
      </c>
      <c r="N3" s="71" t="s">
        <v>14</v>
      </c>
      <c r="O3" s="71" t="s">
        <v>15</v>
      </c>
      <c r="P3" s="17" t="s">
        <v>16</v>
      </c>
      <c r="Q3" s="71"/>
      <c r="R3" s="71" t="s">
        <v>55</v>
      </c>
      <c r="S3" s="17" t="s">
        <v>16</v>
      </c>
      <c r="T3" s="71" t="s">
        <v>56</v>
      </c>
      <c r="U3" s="25" t="s">
        <v>16</v>
      </c>
    </row>
    <row r="4" spans="1:21">
      <c r="A4" s="72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17" t="s">
        <v>17</v>
      </c>
      <c r="Q4" s="71"/>
      <c r="R4" s="71"/>
      <c r="S4" s="17" t="s">
        <v>17</v>
      </c>
      <c r="T4" s="71"/>
      <c r="U4" s="25" t="s">
        <v>17</v>
      </c>
    </row>
    <row r="5" spans="1:21" ht="23.6">
      <c r="A5" s="23">
        <v>1</v>
      </c>
      <c r="B5" s="33" t="s">
        <v>41</v>
      </c>
      <c r="C5" s="17">
        <v>22068</v>
      </c>
      <c r="D5" s="17">
        <v>28743</v>
      </c>
      <c r="E5" s="17">
        <v>17689</v>
      </c>
      <c r="F5" s="17">
        <v>19405</v>
      </c>
      <c r="G5" s="17">
        <v>18745</v>
      </c>
      <c r="H5" s="17">
        <v>18707</v>
      </c>
      <c r="I5" s="17">
        <v>23867</v>
      </c>
      <c r="J5" s="17">
        <v>30004</v>
      </c>
      <c r="K5" s="17">
        <v>30398</v>
      </c>
      <c r="L5" s="17">
        <v>32349</v>
      </c>
      <c r="M5" s="17">
        <v>33923</v>
      </c>
      <c r="N5" s="17">
        <v>50545</v>
      </c>
      <c r="O5" s="17">
        <v>326443</v>
      </c>
      <c r="P5" s="18">
        <v>0.35</v>
      </c>
      <c r="Q5" s="17"/>
      <c r="R5" s="17">
        <v>152779</v>
      </c>
      <c r="S5" s="18">
        <v>0.21</v>
      </c>
      <c r="T5" s="17">
        <v>14405</v>
      </c>
      <c r="U5" s="26">
        <v>0.06</v>
      </c>
    </row>
    <row r="6" spans="1:21">
      <c r="A6" s="23">
        <v>2</v>
      </c>
      <c r="B6" s="33" t="s">
        <v>35</v>
      </c>
      <c r="C6" s="17">
        <v>8760</v>
      </c>
      <c r="D6" s="17">
        <v>20435</v>
      </c>
      <c r="E6" s="17">
        <v>7867</v>
      </c>
      <c r="F6" s="17">
        <v>10398</v>
      </c>
      <c r="G6" s="17">
        <v>15484</v>
      </c>
      <c r="H6" s="17">
        <v>15614</v>
      </c>
      <c r="I6" s="17">
        <v>16509</v>
      </c>
      <c r="J6" s="17">
        <v>19146</v>
      </c>
      <c r="K6" s="17">
        <v>12320</v>
      </c>
      <c r="L6" s="17">
        <v>15339</v>
      </c>
      <c r="M6" s="17">
        <v>14608</v>
      </c>
      <c r="N6" s="17">
        <v>26479</v>
      </c>
      <c r="O6" s="17">
        <v>182959</v>
      </c>
      <c r="P6" s="18">
        <v>0.19</v>
      </c>
      <c r="Q6" s="17"/>
      <c r="R6" s="17">
        <v>82109</v>
      </c>
      <c r="S6" s="18">
        <v>0.11</v>
      </c>
      <c r="T6" s="17">
        <v>9740</v>
      </c>
      <c r="U6" s="26">
        <v>0.04</v>
      </c>
    </row>
    <row r="7" spans="1:21">
      <c r="A7" s="23">
        <v>3</v>
      </c>
      <c r="B7" s="33" t="s">
        <v>45</v>
      </c>
      <c r="C7" s="17">
        <v>7802</v>
      </c>
      <c r="D7" s="17">
        <v>15430</v>
      </c>
      <c r="E7" s="17">
        <v>4603</v>
      </c>
      <c r="F7" s="17">
        <v>6685</v>
      </c>
      <c r="G7" s="17">
        <v>7152</v>
      </c>
      <c r="H7" s="17">
        <v>7194</v>
      </c>
      <c r="I7" s="17">
        <v>8478</v>
      </c>
      <c r="J7" s="17">
        <v>9333</v>
      </c>
      <c r="K7" s="17">
        <v>6550</v>
      </c>
      <c r="L7" s="17">
        <v>9357</v>
      </c>
      <c r="M7" s="17">
        <v>9067</v>
      </c>
      <c r="N7" s="17">
        <v>17221</v>
      </c>
      <c r="O7" s="17">
        <v>108872</v>
      </c>
      <c r="P7" s="18">
        <v>0.12</v>
      </c>
      <c r="Q7" s="17"/>
      <c r="R7" s="17">
        <v>76939</v>
      </c>
      <c r="S7" s="18">
        <v>0.11</v>
      </c>
      <c r="T7" s="17">
        <v>19981</v>
      </c>
      <c r="U7" s="26">
        <v>0.08</v>
      </c>
    </row>
    <row r="8" spans="1:21">
      <c r="A8" s="23">
        <v>4</v>
      </c>
      <c r="B8" s="33" t="s">
        <v>46</v>
      </c>
      <c r="C8" s="17">
        <v>4093</v>
      </c>
      <c r="D8" s="17">
        <v>10098</v>
      </c>
      <c r="E8" s="17">
        <v>3011</v>
      </c>
      <c r="F8" s="17">
        <v>4131</v>
      </c>
      <c r="G8" s="17">
        <v>6588</v>
      </c>
      <c r="H8" s="17">
        <v>7105</v>
      </c>
      <c r="I8" s="17">
        <v>9070</v>
      </c>
      <c r="J8" s="17">
        <v>11913</v>
      </c>
      <c r="K8" s="17">
        <v>10418</v>
      </c>
      <c r="L8" s="17">
        <v>10885</v>
      </c>
      <c r="M8" s="17">
        <v>11745</v>
      </c>
      <c r="N8" s="17">
        <v>17933</v>
      </c>
      <c r="O8" s="17">
        <v>106990</v>
      </c>
      <c r="P8" s="18">
        <v>0.11</v>
      </c>
      <c r="Q8" s="17"/>
      <c r="R8" s="17">
        <v>32805</v>
      </c>
      <c r="S8" s="18">
        <v>0.05</v>
      </c>
      <c r="T8" s="17">
        <v>7114</v>
      </c>
      <c r="U8" s="26">
        <v>0.03</v>
      </c>
    </row>
    <row r="9" spans="1:21">
      <c r="A9" s="23">
        <v>5</v>
      </c>
      <c r="B9" s="33" t="s">
        <v>44</v>
      </c>
      <c r="C9" s="17">
        <v>8875</v>
      </c>
      <c r="D9" s="17">
        <v>10790</v>
      </c>
      <c r="E9" s="17">
        <v>3043</v>
      </c>
      <c r="F9" s="17">
        <v>3573</v>
      </c>
      <c r="G9" s="17">
        <v>3699</v>
      </c>
      <c r="H9" s="17">
        <v>4199</v>
      </c>
      <c r="I9" s="17">
        <v>4542</v>
      </c>
      <c r="J9" s="17">
        <v>4695</v>
      </c>
      <c r="K9" s="17">
        <v>3350</v>
      </c>
      <c r="L9" s="17">
        <v>2536</v>
      </c>
      <c r="M9" s="17">
        <v>2609</v>
      </c>
      <c r="N9" s="17">
        <v>3146</v>
      </c>
      <c r="O9" s="17">
        <v>55057</v>
      </c>
      <c r="P9" s="18">
        <v>0.06</v>
      </c>
      <c r="Q9" s="17"/>
      <c r="R9" s="17">
        <v>87392</v>
      </c>
      <c r="S9" s="18">
        <v>0.12</v>
      </c>
      <c r="T9" s="17">
        <v>25516</v>
      </c>
      <c r="U9" s="26">
        <v>0.1</v>
      </c>
    </row>
    <row r="10" spans="1:21">
      <c r="A10" s="23">
        <v>6</v>
      </c>
      <c r="B10" s="33" t="s">
        <v>52</v>
      </c>
      <c r="C10" s="17">
        <v>3218</v>
      </c>
      <c r="D10" s="17">
        <v>2908</v>
      </c>
      <c r="E10" s="17">
        <v>2620</v>
      </c>
      <c r="F10" s="17">
        <v>2265</v>
      </c>
      <c r="G10" s="17">
        <v>2001</v>
      </c>
      <c r="H10" s="17">
        <v>1791</v>
      </c>
      <c r="I10" s="17">
        <v>1475</v>
      </c>
      <c r="J10" s="17">
        <v>1606</v>
      </c>
      <c r="K10" s="17">
        <v>965</v>
      </c>
      <c r="L10" s="17">
        <v>683</v>
      </c>
      <c r="M10" s="17">
        <v>660</v>
      </c>
      <c r="N10" s="17">
        <v>681</v>
      </c>
      <c r="O10" s="17">
        <v>20873</v>
      </c>
      <c r="P10" s="18">
        <v>0.02</v>
      </c>
      <c r="Q10" s="17"/>
      <c r="R10" s="17">
        <v>95939</v>
      </c>
      <c r="S10" s="18">
        <v>0.13</v>
      </c>
      <c r="T10" s="17">
        <v>47926</v>
      </c>
      <c r="U10" s="26">
        <v>0.19</v>
      </c>
    </row>
    <row r="11" spans="1:21">
      <c r="A11" s="23">
        <v>7</v>
      </c>
      <c r="B11" s="33" t="s">
        <v>52</v>
      </c>
      <c r="C11" s="17">
        <v>3333</v>
      </c>
      <c r="D11" s="17">
        <v>2110</v>
      </c>
      <c r="E11" s="17">
        <v>1137</v>
      </c>
      <c r="F11" s="17">
        <v>779</v>
      </c>
      <c r="G11" s="17">
        <v>783</v>
      </c>
      <c r="H11" s="17">
        <v>845</v>
      </c>
      <c r="I11" s="17">
        <v>666</v>
      </c>
      <c r="J11" s="17">
        <v>824</v>
      </c>
      <c r="K11" s="17">
        <v>552</v>
      </c>
      <c r="L11" s="17">
        <v>418</v>
      </c>
      <c r="M11" s="17">
        <v>327</v>
      </c>
      <c r="N11" s="17">
        <v>320</v>
      </c>
      <c r="O11" s="17">
        <v>12094</v>
      </c>
      <c r="P11" s="18">
        <v>0.01</v>
      </c>
      <c r="Q11" s="17"/>
      <c r="R11" s="17">
        <v>89874</v>
      </c>
      <c r="S11" s="18">
        <v>0.12</v>
      </c>
      <c r="T11" s="17">
        <v>69235</v>
      </c>
      <c r="U11" s="26">
        <v>0.27</v>
      </c>
    </row>
    <row r="12" spans="1:21">
      <c r="A12" s="23">
        <v>8</v>
      </c>
      <c r="B12" s="33" t="s">
        <v>52</v>
      </c>
      <c r="C12" s="17">
        <v>1563</v>
      </c>
      <c r="D12" s="17">
        <v>3878</v>
      </c>
      <c r="E12" s="17">
        <v>424</v>
      </c>
      <c r="F12" s="17">
        <v>784</v>
      </c>
      <c r="G12" s="17">
        <v>1151</v>
      </c>
      <c r="H12" s="17">
        <v>884</v>
      </c>
      <c r="I12" s="17">
        <v>874</v>
      </c>
      <c r="J12" s="17">
        <v>1297</v>
      </c>
      <c r="K12" s="17">
        <v>709</v>
      </c>
      <c r="L12" s="17">
        <v>581</v>
      </c>
      <c r="M12" s="17">
        <v>657</v>
      </c>
      <c r="N12" s="17">
        <v>1233</v>
      </c>
      <c r="O12" s="17">
        <v>14035</v>
      </c>
      <c r="P12" s="18">
        <v>0.01</v>
      </c>
      <c r="Q12" s="17"/>
      <c r="R12" s="17">
        <v>13175</v>
      </c>
      <c r="S12" s="18">
        <v>0.02</v>
      </c>
      <c r="T12" s="17">
        <v>0</v>
      </c>
      <c r="U12" s="26">
        <v>0</v>
      </c>
    </row>
    <row r="13" spans="1:21">
      <c r="A13" s="23">
        <v>9</v>
      </c>
      <c r="B13" s="33" t="s">
        <v>52</v>
      </c>
      <c r="C13" s="17">
        <v>771</v>
      </c>
      <c r="D13" s="17">
        <v>1814</v>
      </c>
      <c r="E13" s="17">
        <v>191</v>
      </c>
      <c r="F13" s="17">
        <v>661</v>
      </c>
      <c r="G13" s="17">
        <v>923</v>
      </c>
      <c r="H13" s="17">
        <v>935</v>
      </c>
      <c r="I13" s="17">
        <v>1171</v>
      </c>
      <c r="J13" s="17">
        <v>1609</v>
      </c>
      <c r="K13" s="17">
        <v>1215</v>
      </c>
      <c r="L13" s="17">
        <v>1487</v>
      </c>
      <c r="M13" s="17">
        <v>1350</v>
      </c>
      <c r="N13" s="17">
        <v>3108</v>
      </c>
      <c r="O13" s="17">
        <v>15235</v>
      </c>
      <c r="P13" s="18">
        <v>0.02</v>
      </c>
      <c r="Q13" s="17"/>
      <c r="R13" s="17">
        <v>4147</v>
      </c>
      <c r="S13" s="35">
        <v>6.0000000000000001E-3</v>
      </c>
      <c r="T13" s="17">
        <v>0</v>
      </c>
      <c r="U13" s="26">
        <v>0</v>
      </c>
    </row>
    <row r="14" spans="1:21">
      <c r="A14" s="23">
        <v>10</v>
      </c>
      <c r="B14" s="33" t="s">
        <v>52</v>
      </c>
      <c r="C14" s="17">
        <v>652</v>
      </c>
      <c r="D14" s="17">
        <v>1199</v>
      </c>
      <c r="E14" s="17">
        <v>83</v>
      </c>
      <c r="F14" s="17">
        <v>135</v>
      </c>
      <c r="G14" s="17">
        <v>291</v>
      </c>
      <c r="H14" s="17">
        <v>258</v>
      </c>
      <c r="I14" s="17">
        <v>230</v>
      </c>
      <c r="J14" s="17">
        <v>667</v>
      </c>
      <c r="K14" s="17">
        <v>244</v>
      </c>
      <c r="L14" s="17">
        <v>287</v>
      </c>
      <c r="M14" s="17">
        <v>222</v>
      </c>
      <c r="N14" s="17">
        <v>633</v>
      </c>
      <c r="O14" s="17">
        <v>4901</v>
      </c>
      <c r="P14" s="18">
        <v>0.01</v>
      </c>
      <c r="Q14" s="17"/>
      <c r="R14" s="17">
        <v>896</v>
      </c>
      <c r="S14" s="35">
        <v>1E-3</v>
      </c>
      <c r="T14" s="17">
        <v>0</v>
      </c>
      <c r="U14" s="26">
        <v>0</v>
      </c>
    </row>
    <row r="15" spans="1:21">
      <c r="A15" s="23">
        <v>11</v>
      </c>
      <c r="B15" s="33" t="s">
        <v>52</v>
      </c>
      <c r="C15" s="17">
        <v>848</v>
      </c>
      <c r="D15" s="17">
        <v>897</v>
      </c>
      <c r="E15" s="17">
        <v>203</v>
      </c>
      <c r="F15" s="17">
        <v>232</v>
      </c>
      <c r="G15" s="17">
        <v>385</v>
      </c>
      <c r="H15" s="17">
        <v>234</v>
      </c>
      <c r="I15" s="17">
        <v>394</v>
      </c>
      <c r="J15" s="17">
        <v>427</v>
      </c>
      <c r="K15" s="17">
        <v>668</v>
      </c>
      <c r="L15" s="17">
        <v>820</v>
      </c>
      <c r="M15" s="17">
        <v>632</v>
      </c>
      <c r="N15" s="17">
        <v>3963</v>
      </c>
      <c r="O15" s="17">
        <v>9703</v>
      </c>
      <c r="P15" s="18">
        <v>0.01</v>
      </c>
      <c r="Q15" s="17"/>
      <c r="R15" s="17">
        <v>5572</v>
      </c>
      <c r="S15" s="35">
        <v>8.0000000000000002E-3</v>
      </c>
      <c r="T15" s="17">
        <v>0</v>
      </c>
      <c r="U15" s="26">
        <v>0</v>
      </c>
    </row>
    <row r="16" spans="1:21">
      <c r="A16" s="23">
        <v>12</v>
      </c>
      <c r="B16" s="33" t="s">
        <v>52</v>
      </c>
      <c r="C16" s="17">
        <v>526</v>
      </c>
      <c r="D16" s="17">
        <v>572</v>
      </c>
      <c r="E16" s="17">
        <v>714</v>
      </c>
      <c r="F16" s="17">
        <v>484</v>
      </c>
      <c r="G16" s="17">
        <v>514</v>
      </c>
      <c r="H16" s="17">
        <v>890</v>
      </c>
      <c r="I16" s="17">
        <v>689</v>
      </c>
      <c r="J16" s="17">
        <v>671</v>
      </c>
      <c r="K16" s="17">
        <v>681</v>
      </c>
      <c r="L16" s="17">
        <v>530</v>
      </c>
      <c r="M16" s="17">
        <v>479</v>
      </c>
      <c r="N16" s="17">
        <v>592</v>
      </c>
      <c r="O16" s="17">
        <v>7342</v>
      </c>
      <c r="P16" s="18">
        <v>0.01</v>
      </c>
      <c r="Q16" s="17"/>
      <c r="R16" s="17">
        <v>12932</v>
      </c>
      <c r="S16" s="18">
        <v>0.02</v>
      </c>
      <c r="T16" s="17">
        <v>7641</v>
      </c>
      <c r="U16" s="26">
        <v>0.03</v>
      </c>
    </row>
    <row r="17" spans="1:21">
      <c r="A17" s="23">
        <v>13</v>
      </c>
      <c r="B17" s="33" t="s">
        <v>52</v>
      </c>
      <c r="C17" s="17">
        <v>4368</v>
      </c>
      <c r="D17" s="17">
        <v>6708</v>
      </c>
      <c r="E17" s="17">
        <v>4521</v>
      </c>
      <c r="F17" s="17">
        <v>5082</v>
      </c>
      <c r="G17" s="17">
        <v>5051</v>
      </c>
      <c r="H17" s="17">
        <v>5421</v>
      </c>
      <c r="I17" s="17">
        <v>7179</v>
      </c>
      <c r="J17" s="17">
        <v>9826</v>
      </c>
      <c r="K17" s="17">
        <v>7785</v>
      </c>
      <c r="L17" s="17">
        <v>6746</v>
      </c>
      <c r="M17" s="17">
        <v>6229</v>
      </c>
      <c r="N17" s="17">
        <v>10706</v>
      </c>
      <c r="O17" s="17">
        <v>79622</v>
      </c>
      <c r="P17" s="18">
        <v>0.17</v>
      </c>
      <c r="Q17" s="17"/>
      <c r="R17" s="17">
        <v>73495</v>
      </c>
      <c r="S17" s="18">
        <v>0.1</v>
      </c>
      <c r="T17" s="17">
        <v>51083</v>
      </c>
      <c r="U17" s="26">
        <v>0.2</v>
      </c>
    </row>
    <row r="18" spans="1:21" ht="15.75" thickBot="1">
      <c r="A18" s="27"/>
      <c r="B18" s="36" t="s">
        <v>53</v>
      </c>
      <c r="C18" s="29">
        <v>66877</v>
      </c>
      <c r="D18" s="29">
        <v>105582</v>
      </c>
      <c r="E18" s="29">
        <v>46106</v>
      </c>
      <c r="F18" s="29">
        <v>54614</v>
      </c>
      <c r="G18" s="29">
        <v>62767</v>
      </c>
      <c r="H18" s="29">
        <v>64077</v>
      </c>
      <c r="I18" s="29">
        <v>75144</v>
      </c>
      <c r="J18" s="29">
        <v>92018</v>
      </c>
      <c r="K18" s="29">
        <v>75855</v>
      </c>
      <c r="L18" s="29">
        <v>82018</v>
      </c>
      <c r="M18" s="29">
        <v>82508</v>
      </c>
      <c r="N18" s="29">
        <v>136560</v>
      </c>
      <c r="O18" s="29">
        <v>944126</v>
      </c>
      <c r="P18" s="29"/>
      <c r="Q18" s="29"/>
      <c r="R18" s="29">
        <v>728054</v>
      </c>
      <c r="S18" s="29"/>
      <c r="T18" s="29">
        <v>252641</v>
      </c>
      <c r="U18" s="30"/>
    </row>
  </sheetData>
  <mergeCells count="20">
    <mergeCell ref="K3:K4"/>
    <mergeCell ref="L3:L4"/>
    <mergeCell ref="M3:M4"/>
    <mergeCell ref="N3:N4"/>
    <mergeCell ref="A2:L2"/>
    <mergeCell ref="N2:U2"/>
    <mergeCell ref="A3:A4"/>
    <mergeCell ref="B3:B4"/>
    <mergeCell ref="C3:C4"/>
    <mergeCell ref="D3:D4"/>
    <mergeCell ref="E3:E4"/>
    <mergeCell ref="F3:F4"/>
    <mergeCell ref="G3:G4"/>
    <mergeCell ref="H3:H4"/>
    <mergeCell ref="O3:O4"/>
    <mergeCell ref="Q3:Q4"/>
    <mergeCell ref="R3:R4"/>
    <mergeCell ref="T3:T4"/>
    <mergeCell ref="I3:I4"/>
    <mergeCell ref="J3:J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F8696-BB16-4A4E-BF07-0AFE926A381D}">
  <dimension ref="A1:O34"/>
  <sheetViews>
    <sheetView zoomScale="85" zoomScaleNormal="85" workbookViewId="0">
      <selection activeCell="N29" sqref="N29"/>
    </sheetView>
  </sheetViews>
  <sheetFormatPr defaultRowHeight="15.05"/>
  <sheetData>
    <row r="1" spans="1:15">
      <c r="A1" s="74" t="s">
        <v>57</v>
      </c>
      <c r="B1" s="75"/>
      <c r="C1" s="75"/>
      <c r="D1" s="75"/>
      <c r="E1" s="75"/>
      <c r="F1" s="75"/>
      <c r="G1" s="32"/>
      <c r="H1" s="75" t="s">
        <v>26</v>
      </c>
      <c r="I1" s="75"/>
      <c r="J1" s="75"/>
      <c r="K1" s="75"/>
      <c r="L1" s="75"/>
      <c r="M1" s="75"/>
      <c r="N1" s="75"/>
      <c r="O1" s="76"/>
    </row>
    <row r="2" spans="1:15">
      <c r="A2" s="72" t="s">
        <v>30</v>
      </c>
      <c r="B2" s="71" t="s">
        <v>2</v>
      </c>
      <c r="C2" s="71" t="s">
        <v>3</v>
      </c>
      <c r="D2" s="71" t="s">
        <v>4</v>
      </c>
      <c r="E2" s="71" t="s">
        <v>15</v>
      </c>
      <c r="F2" s="17" t="s">
        <v>16</v>
      </c>
      <c r="G2" s="71" t="s">
        <v>58</v>
      </c>
      <c r="H2" s="17" t="s">
        <v>16</v>
      </c>
      <c r="I2" s="71" t="s">
        <v>55</v>
      </c>
      <c r="J2" s="17" t="s">
        <v>16</v>
      </c>
      <c r="K2" s="16"/>
      <c r="L2" s="16"/>
      <c r="M2" s="16"/>
      <c r="N2" s="16"/>
      <c r="O2" s="24"/>
    </row>
    <row r="3" spans="1:15">
      <c r="A3" s="72"/>
      <c r="B3" s="71"/>
      <c r="C3" s="71"/>
      <c r="D3" s="71"/>
      <c r="E3" s="71"/>
      <c r="F3" s="17" t="s">
        <v>17</v>
      </c>
      <c r="G3" s="71"/>
      <c r="H3" s="17" t="s">
        <v>17</v>
      </c>
      <c r="I3" s="71"/>
      <c r="J3" s="17" t="s">
        <v>17</v>
      </c>
      <c r="K3" s="16"/>
      <c r="L3" s="16"/>
      <c r="M3" s="16"/>
      <c r="N3" s="16"/>
      <c r="O3" s="24"/>
    </row>
    <row r="4" spans="1:15" ht="23.6">
      <c r="A4" s="23">
        <v>1</v>
      </c>
      <c r="B4" s="33" t="s">
        <v>41</v>
      </c>
      <c r="C4" s="17">
        <v>33098</v>
      </c>
      <c r="D4" s="17">
        <v>10235</v>
      </c>
      <c r="E4" s="17">
        <v>43333</v>
      </c>
      <c r="F4" s="18">
        <v>0.49</v>
      </c>
      <c r="G4" s="17">
        <v>326443</v>
      </c>
      <c r="H4" s="18">
        <v>0.35</v>
      </c>
      <c r="I4" s="17">
        <v>152779</v>
      </c>
      <c r="J4" s="18">
        <v>0.21</v>
      </c>
      <c r="K4" s="16"/>
      <c r="L4" s="16"/>
      <c r="M4" s="16"/>
      <c r="N4" s="16"/>
      <c r="O4" s="24"/>
    </row>
    <row r="5" spans="1:15">
      <c r="A5" s="23">
        <v>2</v>
      </c>
      <c r="B5" s="33" t="s">
        <v>35</v>
      </c>
      <c r="C5" s="17">
        <v>7702</v>
      </c>
      <c r="D5" s="17">
        <v>4237</v>
      </c>
      <c r="E5" s="17">
        <v>11939</v>
      </c>
      <c r="F5" s="18">
        <v>0.14000000000000001</v>
      </c>
      <c r="G5" s="17">
        <v>182959</v>
      </c>
      <c r="H5" s="18">
        <v>0.19</v>
      </c>
      <c r="I5" s="17">
        <v>82109</v>
      </c>
      <c r="J5" s="18">
        <v>0.11</v>
      </c>
      <c r="K5" s="16"/>
      <c r="L5" s="16"/>
      <c r="M5" s="16"/>
      <c r="N5" s="16"/>
      <c r="O5" s="24"/>
    </row>
    <row r="6" spans="1:15">
      <c r="A6" s="23">
        <v>3</v>
      </c>
      <c r="B6" s="33" t="s">
        <v>45</v>
      </c>
      <c r="C6" s="17">
        <v>4085</v>
      </c>
      <c r="D6" s="17">
        <v>2086</v>
      </c>
      <c r="E6" s="17">
        <v>6171</v>
      </c>
      <c r="F6" s="18">
        <v>7.0000000000000007E-2</v>
      </c>
      <c r="G6" s="17">
        <v>108872</v>
      </c>
      <c r="H6" s="18">
        <v>0.12</v>
      </c>
      <c r="I6" s="17">
        <v>76939</v>
      </c>
      <c r="J6" s="18">
        <v>0.11</v>
      </c>
      <c r="K6" s="16"/>
      <c r="L6" s="16"/>
      <c r="M6" s="16"/>
      <c r="N6" s="16"/>
      <c r="O6" s="24"/>
    </row>
    <row r="7" spans="1:15">
      <c r="A7" s="23">
        <v>4</v>
      </c>
      <c r="B7" s="33" t="s">
        <v>46</v>
      </c>
      <c r="C7" s="17">
        <v>7541</v>
      </c>
      <c r="D7" s="17">
        <v>2989</v>
      </c>
      <c r="E7" s="17">
        <v>10530</v>
      </c>
      <c r="F7" s="18">
        <v>0.12</v>
      </c>
      <c r="G7" s="17">
        <v>106994</v>
      </c>
      <c r="H7" s="18">
        <v>0.11</v>
      </c>
      <c r="I7" s="17">
        <v>32805</v>
      </c>
      <c r="J7" s="18">
        <v>0.05</v>
      </c>
      <c r="K7" s="16"/>
      <c r="L7" s="16"/>
      <c r="M7" s="16"/>
      <c r="N7" s="16"/>
      <c r="O7" s="24"/>
    </row>
    <row r="8" spans="1:15">
      <c r="A8" s="23">
        <v>5</v>
      </c>
      <c r="B8" s="33" t="s">
        <v>44</v>
      </c>
      <c r="C8" s="17">
        <v>2675</v>
      </c>
      <c r="D8" s="17">
        <v>724</v>
      </c>
      <c r="E8" s="17">
        <v>3399</v>
      </c>
      <c r="F8" s="18">
        <v>0.04</v>
      </c>
      <c r="G8" s="17">
        <v>55057</v>
      </c>
      <c r="H8" s="18">
        <v>0.06</v>
      </c>
      <c r="I8" s="17">
        <v>87392</v>
      </c>
      <c r="J8" s="18">
        <v>0.12</v>
      </c>
      <c r="K8" s="16"/>
      <c r="L8" s="16"/>
      <c r="M8" s="16"/>
      <c r="N8" s="16"/>
      <c r="O8" s="24"/>
    </row>
    <row r="9" spans="1:15">
      <c r="A9" s="23">
        <v>6</v>
      </c>
      <c r="B9" s="33"/>
      <c r="C9" s="17">
        <v>592</v>
      </c>
      <c r="D9" s="17">
        <v>219</v>
      </c>
      <c r="E9" s="17">
        <v>811</v>
      </c>
      <c r="F9" s="18">
        <v>0.01</v>
      </c>
      <c r="G9" s="17">
        <v>20873</v>
      </c>
      <c r="H9" s="18">
        <v>0.02</v>
      </c>
      <c r="I9" s="17">
        <v>95939</v>
      </c>
      <c r="J9" s="18">
        <v>0.13</v>
      </c>
      <c r="K9" s="16"/>
      <c r="L9" s="16"/>
      <c r="M9" s="16"/>
      <c r="N9" s="16"/>
      <c r="O9" s="24"/>
    </row>
    <row r="10" spans="1:15">
      <c r="A10" s="23">
        <v>7</v>
      </c>
      <c r="B10" s="33"/>
      <c r="C10" s="17">
        <v>279</v>
      </c>
      <c r="D10" s="17">
        <v>107</v>
      </c>
      <c r="E10" s="17">
        <v>386</v>
      </c>
      <c r="F10" s="18">
        <v>0</v>
      </c>
      <c r="G10" s="17">
        <v>12094</v>
      </c>
      <c r="H10" s="18">
        <v>0.01</v>
      </c>
      <c r="I10" s="17">
        <v>89874</v>
      </c>
      <c r="J10" s="18">
        <v>0.12</v>
      </c>
      <c r="K10" s="16"/>
      <c r="L10" s="16"/>
      <c r="M10" s="16"/>
      <c r="N10" s="16"/>
      <c r="O10" s="24"/>
    </row>
    <row r="11" spans="1:15">
      <c r="A11" s="23">
        <v>8</v>
      </c>
      <c r="B11" s="33"/>
      <c r="C11" s="17">
        <v>372</v>
      </c>
      <c r="D11" s="17">
        <v>123</v>
      </c>
      <c r="E11" s="17">
        <v>495</v>
      </c>
      <c r="F11" s="18">
        <v>0.01</v>
      </c>
      <c r="G11" s="17">
        <v>14035</v>
      </c>
      <c r="H11" s="18">
        <v>0.01</v>
      </c>
      <c r="I11" s="17">
        <v>13175</v>
      </c>
      <c r="J11" s="18">
        <v>0.02</v>
      </c>
      <c r="K11" s="16"/>
      <c r="L11" s="16"/>
      <c r="M11" s="16"/>
      <c r="N11" s="16"/>
      <c r="O11" s="24"/>
    </row>
    <row r="12" spans="1:15">
      <c r="A12" s="23">
        <v>9</v>
      </c>
      <c r="B12" s="33"/>
      <c r="C12" s="17">
        <v>711</v>
      </c>
      <c r="D12" s="17">
        <v>322</v>
      </c>
      <c r="E12" s="17">
        <v>1033</v>
      </c>
      <c r="F12" s="18">
        <v>0.01</v>
      </c>
      <c r="G12" s="17">
        <v>15235</v>
      </c>
      <c r="H12" s="18">
        <v>0.02</v>
      </c>
      <c r="I12" s="17">
        <v>4147</v>
      </c>
      <c r="J12" s="18">
        <v>0.01</v>
      </c>
      <c r="K12" s="16"/>
      <c r="L12" s="16"/>
      <c r="M12" s="16"/>
      <c r="N12" s="16"/>
      <c r="O12" s="24"/>
    </row>
    <row r="13" spans="1:15">
      <c r="A13" s="23">
        <v>10</v>
      </c>
      <c r="B13" s="33"/>
      <c r="C13" s="17">
        <v>88</v>
      </c>
      <c r="D13" s="17">
        <v>63</v>
      </c>
      <c r="E13" s="17">
        <v>151</v>
      </c>
      <c r="F13" s="18">
        <v>0</v>
      </c>
      <c r="G13" s="17">
        <v>4901</v>
      </c>
      <c r="H13" s="18">
        <v>0.01</v>
      </c>
      <c r="I13" s="17">
        <v>896</v>
      </c>
      <c r="J13" s="18">
        <v>0</v>
      </c>
      <c r="K13" s="16"/>
      <c r="L13" s="16"/>
      <c r="M13" s="16"/>
      <c r="N13" s="16"/>
      <c r="O13" s="24"/>
    </row>
    <row r="14" spans="1:15">
      <c r="A14" s="23">
        <v>11</v>
      </c>
      <c r="B14" s="33"/>
      <c r="C14" s="17">
        <v>442</v>
      </c>
      <c r="D14" s="17">
        <v>165</v>
      </c>
      <c r="E14" s="17">
        <v>607</v>
      </c>
      <c r="F14" s="18">
        <v>0.01</v>
      </c>
      <c r="G14" s="17">
        <v>9703</v>
      </c>
      <c r="H14" s="18">
        <v>0.01</v>
      </c>
      <c r="I14" s="17">
        <v>5572</v>
      </c>
      <c r="J14" s="18">
        <v>0.01</v>
      </c>
      <c r="K14" s="16"/>
      <c r="L14" s="16"/>
      <c r="M14" s="16"/>
      <c r="N14" s="16"/>
      <c r="O14" s="24"/>
    </row>
    <row r="15" spans="1:15">
      <c r="A15" s="23">
        <v>12</v>
      </c>
      <c r="B15" s="33"/>
      <c r="C15" s="17">
        <v>745</v>
      </c>
      <c r="D15" s="17">
        <v>278</v>
      </c>
      <c r="E15" s="17">
        <v>1023</v>
      </c>
      <c r="F15" s="18">
        <v>0.01</v>
      </c>
      <c r="G15" s="17">
        <v>7342</v>
      </c>
      <c r="H15" s="18">
        <v>0.01</v>
      </c>
      <c r="I15" s="17">
        <v>12932</v>
      </c>
      <c r="J15" s="18">
        <v>0.02</v>
      </c>
      <c r="K15" s="16"/>
      <c r="L15" s="16"/>
      <c r="M15" s="16"/>
      <c r="N15" s="16"/>
      <c r="O15" s="24"/>
    </row>
    <row r="16" spans="1:15">
      <c r="A16" s="23">
        <v>13</v>
      </c>
      <c r="B16" s="33" t="s">
        <v>52</v>
      </c>
      <c r="C16" s="17">
        <v>5849</v>
      </c>
      <c r="D16" s="17">
        <v>2245</v>
      </c>
      <c r="E16" s="17">
        <v>12600</v>
      </c>
      <c r="F16" s="18">
        <v>0.09</v>
      </c>
      <c r="G16" s="17">
        <v>79618</v>
      </c>
      <c r="H16" s="18">
        <v>0.08</v>
      </c>
      <c r="I16" s="17">
        <v>73495</v>
      </c>
      <c r="J16" s="18">
        <v>0.1</v>
      </c>
      <c r="K16" s="16"/>
      <c r="L16" s="16"/>
      <c r="M16" s="16"/>
      <c r="N16" s="16"/>
      <c r="O16" s="24"/>
    </row>
    <row r="17" spans="1:15" ht="15.75" thickBot="1">
      <c r="A17" s="27"/>
      <c r="B17" s="36" t="s">
        <v>53</v>
      </c>
      <c r="C17" s="29">
        <v>64179</v>
      </c>
      <c r="D17" s="29">
        <v>23793</v>
      </c>
      <c r="E17" s="29">
        <v>87972</v>
      </c>
      <c r="F17" s="29"/>
      <c r="G17" s="29">
        <v>944126</v>
      </c>
      <c r="H17" s="29"/>
      <c r="I17" s="29">
        <v>728054</v>
      </c>
      <c r="J17" s="28"/>
      <c r="K17" s="28"/>
      <c r="L17" s="28"/>
      <c r="M17" s="28"/>
      <c r="N17" s="28"/>
      <c r="O17" s="30"/>
    </row>
    <row r="19" spans="1:15">
      <c r="A19" s="37" t="s">
        <v>59</v>
      </c>
    </row>
    <row r="27" spans="1:15">
      <c r="D27" s="17">
        <v>811</v>
      </c>
    </row>
    <row r="28" spans="1:15">
      <c r="D28" s="17">
        <v>386</v>
      </c>
    </row>
    <row r="29" spans="1:15">
      <c r="D29" s="17">
        <v>495</v>
      </c>
    </row>
    <row r="30" spans="1:15">
      <c r="D30" s="17">
        <v>1033</v>
      </c>
    </row>
    <row r="31" spans="1:15">
      <c r="D31" s="17">
        <v>151</v>
      </c>
    </row>
    <row r="32" spans="1:15">
      <c r="D32" s="17">
        <v>607</v>
      </c>
    </row>
    <row r="33" spans="4:4">
      <c r="D33" s="17">
        <v>1023</v>
      </c>
    </row>
    <row r="34" spans="4:4">
      <c r="D34" s="17">
        <v>8094</v>
      </c>
    </row>
  </sheetData>
  <mergeCells count="9">
    <mergeCell ref="A1:F1"/>
    <mergeCell ref="H1:O1"/>
    <mergeCell ref="A2:A3"/>
    <mergeCell ref="B2:B3"/>
    <mergeCell ref="C2:C3"/>
    <mergeCell ref="D2:D3"/>
    <mergeCell ref="E2:E3"/>
    <mergeCell ref="G2:G3"/>
    <mergeCell ref="I2:I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4A5B-1652-4E85-BD6A-E701A2486BEE}">
  <dimension ref="A1:G12"/>
  <sheetViews>
    <sheetView tabSelected="1" zoomScale="115" zoomScaleNormal="115" workbookViewId="0">
      <selection activeCell="G16" sqref="G16"/>
    </sheetView>
  </sheetViews>
  <sheetFormatPr defaultRowHeight="15.05"/>
  <cols>
    <col min="1" max="1" width="21.44140625" bestFit="1" customWidth="1"/>
    <col min="2" max="2" width="13.77734375" bestFit="1" customWidth="1"/>
    <col min="3" max="3" width="15.21875" bestFit="1" customWidth="1"/>
    <col min="4" max="4" width="8.88671875" bestFit="1" customWidth="1"/>
    <col min="5" max="5" width="14.88671875" bestFit="1" customWidth="1"/>
    <col min="6" max="7" width="13.33203125" bestFit="1" customWidth="1"/>
  </cols>
  <sheetData>
    <row r="1" spans="1:7" ht="15.75" thickBot="1">
      <c r="A1" s="52" t="s">
        <v>228</v>
      </c>
      <c r="B1" s="55" t="s">
        <v>226</v>
      </c>
      <c r="C1" s="55" t="s">
        <v>226</v>
      </c>
      <c r="D1" s="55" t="s">
        <v>35</v>
      </c>
      <c r="E1" s="55" t="s">
        <v>31</v>
      </c>
      <c r="F1" s="55" t="s">
        <v>45</v>
      </c>
      <c r="G1" s="56" t="s">
        <v>227</v>
      </c>
    </row>
    <row r="2" spans="1:7">
      <c r="A2" s="58" t="s">
        <v>229</v>
      </c>
      <c r="B2" s="57" t="s">
        <v>156</v>
      </c>
      <c r="C2" s="57" t="s">
        <v>230</v>
      </c>
      <c r="D2" s="57" t="s">
        <v>231</v>
      </c>
      <c r="E2" s="57" t="s">
        <v>232</v>
      </c>
      <c r="F2" s="57" t="s">
        <v>233</v>
      </c>
      <c r="G2" s="57" t="s">
        <v>234</v>
      </c>
    </row>
    <row r="3" spans="1:7">
      <c r="A3" s="58" t="s">
        <v>236</v>
      </c>
      <c r="B3" s="48">
        <v>11</v>
      </c>
      <c r="C3" s="48">
        <v>6</v>
      </c>
      <c r="D3" s="48">
        <v>4.4000000000000004</v>
      </c>
      <c r="E3" s="48">
        <v>4.2</v>
      </c>
      <c r="F3" s="48">
        <v>6.4</v>
      </c>
      <c r="G3" s="48">
        <v>4</v>
      </c>
    </row>
    <row r="4" spans="1:7">
      <c r="A4" s="58" t="s">
        <v>235</v>
      </c>
      <c r="B4" s="48">
        <v>5.5</v>
      </c>
      <c r="C4" s="48">
        <v>2.7</v>
      </c>
      <c r="D4" s="48">
        <v>3</v>
      </c>
      <c r="E4" s="48">
        <v>4</v>
      </c>
      <c r="F4" s="48">
        <v>3</v>
      </c>
      <c r="G4" s="48">
        <v>3.4</v>
      </c>
    </row>
    <row r="5" spans="1:7">
      <c r="A5" s="58" t="s">
        <v>237</v>
      </c>
      <c r="B5" s="48" t="s">
        <v>244</v>
      </c>
      <c r="C5" s="48" t="s">
        <v>244</v>
      </c>
      <c r="D5" s="48"/>
      <c r="E5" s="48">
        <v>20</v>
      </c>
      <c r="F5" s="48"/>
      <c r="G5" s="48"/>
    </row>
    <row r="6" spans="1:7">
      <c r="A6" s="58" t="s">
        <v>238</v>
      </c>
      <c r="B6" s="48">
        <v>195</v>
      </c>
      <c r="C6" s="48">
        <v>151</v>
      </c>
      <c r="D6" s="48">
        <v>150</v>
      </c>
      <c r="E6" s="48"/>
      <c r="F6" s="48">
        <v>150</v>
      </c>
      <c r="G6" s="48">
        <v>107</v>
      </c>
    </row>
    <row r="7" spans="1:7">
      <c r="A7" s="58" t="s">
        <v>239</v>
      </c>
      <c r="B7" s="48">
        <v>180</v>
      </c>
      <c r="C7" s="48">
        <v>125</v>
      </c>
      <c r="D7" s="48">
        <v>100</v>
      </c>
      <c r="E7" s="48">
        <v>126</v>
      </c>
      <c r="F7" s="48">
        <v>110</v>
      </c>
      <c r="G7" s="48"/>
    </row>
    <row r="8" spans="1:7">
      <c r="A8" s="58" t="s">
        <v>241</v>
      </c>
      <c r="B8" s="48">
        <v>4</v>
      </c>
      <c r="C8" s="53" t="s">
        <v>247</v>
      </c>
      <c r="D8" s="48">
        <v>5.0999999999999996</v>
      </c>
      <c r="E8" s="48">
        <v>3.22</v>
      </c>
      <c r="F8" s="48">
        <v>3.7</v>
      </c>
      <c r="G8" s="48">
        <v>3</v>
      </c>
    </row>
    <row r="9" spans="1:7">
      <c r="A9" s="58" t="s">
        <v>240</v>
      </c>
      <c r="B9" s="48" t="s">
        <v>245</v>
      </c>
      <c r="C9" s="48" t="s">
        <v>245</v>
      </c>
      <c r="D9" s="48" t="s">
        <v>245</v>
      </c>
      <c r="E9" s="48" t="s">
        <v>252</v>
      </c>
      <c r="F9" s="48" t="s">
        <v>245</v>
      </c>
      <c r="G9" s="48" t="s">
        <v>254</v>
      </c>
    </row>
    <row r="10" spans="1:7">
      <c r="A10" s="58" t="s">
        <v>242</v>
      </c>
      <c r="B10" s="48" t="s">
        <v>246</v>
      </c>
      <c r="C10" s="48" t="s">
        <v>248</v>
      </c>
      <c r="D10" s="48" t="s">
        <v>250</v>
      </c>
      <c r="E10" s="48" t="s">
        <v>251</v>
      </c>
      <c r="F10" s="48" t="s">
        <v>253</v>
      </c>
      <c r="G10" s="48" t="s">
        <v>253</v>
      </c>
    </row>
    <row r="11" spans="1:7">
      <c r="A11" s="58" t="s">
        <v>138</v>
      </c>
      <c r="B11" s="48">
        <v>120</v>
      </c>
      <c r="C11" s="48">
        <v>90</v>
      </c>
      <c r="D11" s="48">
        <v>82</v>
      </c>
      <c r="E11" s="48">
        <v>73</v>
      </c>
      <c r="F11" s="48">
        <v>90</v>
      </c>
      <c r="G11" s="48">
        <v>77</v>
      </c>
    </row>
    <row r="12" spans="1:7" ht="15.75" thickBot="1">
      <c r="A12" s="59" t="s">
        <v>243</v>
      </c>
      <c r="B12" s="54">
        <v>147499</v>
      </c>
      <c r="C12" s="54" t="s">
        <v>249</v>
      </c>
      <c r="D12" s="54">
        <v>185373</v>
      </c>
      <c r="E12" s="54">
        <v>135463</v>
      </c>
      <c r="F12" s="54">
        <v>155156</v>
      </c>
      <c r="G12" s="54">
        <v>119900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8D38-3CFB-47C9-925D-31B7BFF057AB}">
  <dimension ref="A1:N28"/>
  <sheetViews>
    <sheetView topLeftCell="A9" workbookViewId="0">
      <selection activeCell="U22" sqref="U22"/>
    </sheetView>
  </sheetViews>
  <sheetFormatPr defaultRowHeight="15.05"/>
  <sheetData>
    <row r="1" spans="1:5">
      <c r="A1" t="s">
        <v>66</v>
      </c>
      <c r="C1" t="s">
        <v>67</v>
      </c>
    </row>
    <row r="2" spans="1:5" ht="15.75" thickBot="1">
      <c r="A2" t="s">
        <v>60</v>
      </c>
      <c r="C2" s="7">
        <v>26834</v>
      </c>
    </row>
    <row r="3" spans="1:5" ht="15.75" thickBot="1">
      <c r="A3" t="s">
        <v>61</v>
      </c>
      <c r="C3" s="29">
        <v>44803</v>
      </c>
    </row>
    <row r="4" spans="1:5" ht="15.75" thickBot="1">
      <c r="A4" t="s">
        <v>62</v>
      </c>
      <c r="C4" s="29">
        <v>24865</v>
      </c>
    </row>
    <row r="5" spans="1:5" ht="15.75" thickBot="1">
      <c r="A5" t="s">
        <v>63</v>
      </c>
      <c r="C5" s="34">
        <v>728054</v>
      </c>
    </row>
    <row r="6" spans="1:5" ht="15.75" thickBot="1">
      <c r="A6" t="s">
        <v>64</v>
      </c>
      <c r="C6" s="29">
        <v>944126</v>
      </c>
    </row>
    <row r="7" spans="1:5" ht="15.75" thickBot="1">
      <c r="A7" t="s">
        <v>65</v>
      </c>
      <c r="C7" s="29">
        <v>87972</v>
      </c>
      <c r="E7">
        <f>6*C7</f>
        <v>527832</v>
      </c>
    </row>
    <row r="8" spans="1:5">
      <c r="E8" t="s">
        <v>68</v>
      </c>
    </row>
    <row r="20" spans="1:14" ht="15.75" thickBot="1"/>
    <row r="21" spans="1:14">
      <c r="A21" s="74" t="s">
        <v>70</v>
      </c>
      <c r="B21" s="75"/>
      <c r="C21" s="75"/>
      <c r="D21" s="75"/>
      <c r="E21" s="75"/>
      <c r="F21" s="75"/>
      <c r="G21" s="75"/>
      <c r="H21" s="75"/>
      <c r="I21" s="75"/>
      <c r="J21" s="75"/>
      <c r="K21" s="75" t="s">
        <v>71</v>
      </c>
      <c r="L21" s="75"/>
      <c r="M21" s="75"/>
      <c r="N21" s="76"/>
    </row>
    <row r="22" spans="1:14">
      <c r="A22" s="77" t="s">
        <v>72</v>
      </c>
      <c r="B22" s="71" t="s">
        <v>73</v>
      </c>
      <c r="C22" s="71" t="s">
        <v>74</v>
      </c>
      <c r="D22" s="71" t="s">
        <v>75</v>
      </c>
      <c r="E22" s="71" t="s">
        <v>76</v>
      </c>
      <c r="F22" s="71" t="s">
        <v>77</v>
      </c>
      <c r="G22" s="71" t="s">
        <v>78</v>
      </c>
      <c r="H22" s="71" t="s">
        <v>79</v>
      </c>
      <c r="I22" s="71" t="s">
        <v>80</v>
      </c>
      <c r="J22" s="71" t="s">
        <v>81</v>
      </c>
      <c r="K22" s="71"/>
      <c r="L22" s="71"/>
      <c r="M22" s="71" t="s">
        <v>82</v>
      </c>
      <c r="N22" s="73" t="s">
        <v>83</v>
      </c>
    </row>
    <row r="23" spans="1:14">
      <c r="A23" s="77"/>
      <c r="B23" s="71"/>
      <c r="C23" s="71"/>
      <c r="D23" s="71"/>
      <c r="E23" s="71"/>
      <c r="F23" s="71"/>
      <c r="G23" s="71"/>
      <c r="H23" s="71"/>
      <c r="I23" s="71"/>
      <c r="J23" s="17" t="s">
        <v>3</v>
      </c>
      <c r="K23" s="17" t="s">
        <v>4</v>
      </c>
      <c r="L23" s="17" t="s">
        <v>84</v>
      </c>
      <c r="M23" s="71"/>
      <c r="N23" s="73"/>
    </row>
    <row r="24" spans="1:14" ht="23.6">
      <c r="A24" s="39" t="s">
        <v>85</v>
      </c>
      <c r="B24" s="17">
        <v>2005</v>
      </c>
      <c r="C24" s="17">
        <v>28007</v>
      </c>
      <c r="D24" s="17">
        <v>26834</v>
      </c>
      <c r="E24" s="17">
        <v>44803</v>
      </c>
      <c r="F24" s="17">
        <v>252642</v>
      </c>
      <c r="G24" s="17">
        <v>728054</v>
      </c>
      <c r="H24" s="17">
        <v>944126</v>
      </c>
      <c r="I24" s="17">
        <v>2026471</v>
      </c>
      <c r="J24" s="17">
        <v>64179</v>
      </c>
      <c r="K24" s="17">
        <v>23793</v>
      </c>
      <c r="L24" s="17">
        <v>87972</v>
      </c>
      <c r="M24" s="17">
        <v>64179</v>
      </c>
      <c r="N24" s="25">
        <v>23793</v>
      </c>
    </row>
    <row r="25" spans="1:14" ht="23.6">
      <c r="A25" s="39" t="s">
        <v>86</v>
      </c>
      <c r="B25" s="17">
        <v>91970</v>
      </c>
      <c r="C25" s="17">
        <v>116031</v>
      </c>
      <c r="D25" s="17">
        <v>143051</v>
      </c>
      <c r="E25" s="17">
        <v>90898</v>
      </c>
      <c r="F25" s="17">
        <v>172543</v>
      </c>
      <c r="G25" s="17">
        <v>401882</v>
      </c>
      <c r="H25" s="17">
        <v>632485</v>
      </c>
      <c r="I25" s="17">
        <v>1648860</v>
      </c>
      <c r="J25" s="17">
        <v>41123</v>
      </c>
      <c r="K25" s="17">
        <v>17387</v>
      </c>
      <c r="L25" s="17">
        <v>58510</v>
      </c>
      <c r="M25" s="17">
        <v>41123</v>
      </c>
      <c r="N25" s="25">
        <v>17387</v>
      </c>
    </row>
    <row r="26" spans="1:14" ht="23.6">
      <c r="A26" s="39" t="s">
        <v>87</v>
      </c>
      <c r="B26" s="17">
        <v>1204</v>
      </c>
      <c r="C26" s="17">
        <v>1885</v>
      </c>
      <c r="D26" s="17">
        <v>2377</v>
      </c>
      <c r="E26" s="17">
        <v>5154</v>
      </c>
      <c r="F26" s="17">
        <v>18622</v>
      </c>
      <c r="G26" s="17">
        <v>47499</v>
      </c>
      <c r="H26" s="17">
        <v>90432</v>
      </c>
      <c r="I26" s="17">
        <v>167173</v>
      </c>
      <c r="J26" s="17">
        <v>6996</v>
      </c>
      <c r="K26" s="17">
        <v>2243</v>
      </c>
      <c r="L26" s="17">
        <v>9239</v>
      </c>
      <c r="M26" s="17">
        <v>6996</v>
      </c>
      <c r="N26" s="25">
        <v>2243</v>
      </c>
    </row>
    <row r="27" spans="1:14">
      <c r="A27" s="39" t="s">
        <v>88</v>
      </c>
      <c r="B27" s="17">
        <v>19</v>
      </c>
      <c r="C27" s="17">
        <v>66</v>
      </c>
      <c r="D27" s="17">
        <v>434</v>
      </c>
      <c r="E27" s="17">
        <v>373</v>
      </c>
      <c r="F27" s="17">
        <v>1194</v>
      </c>
      <c r="G27" s="17">
        <v>1984</v>
      </c>
      <c r="H27" s="17">
        <v>3693</v>
      </c>
      <c r="I27" s="17">
        <v>7763</v>
      </c>
      <c r="J27" s="17">
        <v>224</v>
      </c>
      <c r="K27" s="17">
        <v>105</v>
      </c>
      <c r="L27" s="17">
        <v>329</v>
      </c>
      <c r="M27" s="17">
        <v>224</v>
      </c>
      <c r="N27" s="25">
        <v>105</v>
      </c>
    </row>
    <row r="28" spans="1:14" ht="24.25" thickBot="1">
      <c r="A28" s="40" t="s">
        <v>80</v>
      </c>
      <c r="B28" s="29">
        <v>95198</v>
      </c>
      <c r="C28" s="29">
        <v>145989</v>
      </c>
      <c r="D28" s="29">
        <v>172696</v>
      </c>
      <c r="E28" s="29">
        <v>141228</v>
      </c>
      <c r="F28" s="29">
        <v>445001</v>
      </c>
      <c r="G28" s="29">
        <v>1179419</v>
      </c>
      <c r="H28" s="29">
        <v>1670736</v>
      </c>
      <c r="I28" s="29">
        <v>3850267</v>
      </c>
      <c r="J28" s="29">
        <v>112522</v>
      </c>
      <c r="K28" s="29">
        <v>43528</v>
      </c>
      <c r="L28" s="29">
        <v>156050</v>
      </c>
      <c r="M28" s="29">
        <v>112522</v>
      </c>
      <c r="N28" s="41">
        <v>43528</v>
      </c>
    </row>
  </sheetData>
  <mergeCells count="14">
    <mergeCell ref="I22:I23"/>
    <mergeCell ref="J22:L22"/>
    <mergeCell ref="M22:M23"/>
    <mergeCell ref="N22:N23"/>
    <mergeCell ref="A21:J21"/>
    <mergeCell ref="K21:N21"/>
    <mergeCell ref="A22:A23"/>
    <mergeCell ref="B22:B23"/>
    <mergeCell ref="C22:C23"/>
    <mergeCell ref="D22:D23"/>
    <mergeCell ref="E22:E23"/>
    <mergeCell ref="F22:F23"/>
    <mergeCell ref="G22:G23"/>
    <mergeCell ref="H22:H2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FC0D-E930-4EF0-B22E-73FD04BB04F3}">
  <dimension ref="A1:U83"/>
  <sheetViews>
    <sheetView workbookViewId="0">
      <selection activeCell="T76" sqref="T76"/>
    </sheetView>
  </sheetViews>
  <sheetFormatPr defaultRowHeight="15.05"/>
  <cols>
    <col min="16" max="21" width="9.5546875" bestFit="1" customWidth="1"/>
  </cols>
  <sheetData>
    <row r="1" spans="1:4">
      <c r="A1" s="79" t="s">
        <v>41</v>
      </c>
      <c r="B1" s="79"/>
      <c r="C1" s="79"/>
    </row>
    <row r="2" spans="1:4">
      <c r="A2" t="s">
        <v>66</v>
      </c>
      <c r="C2" t="s">
        <v>69</v>
      </c>
      <c r="D2" t="s">
        <v>16</v>
      </c>
    </row>
    <row r="3" spans="1:4" ht="15.75" thickBot="1">
      <c r="A3" t="s">
        <v>60</v>
      </c>
      <c r="C3">
        <v>0</v>
      </c>
      <c r="D3" s="7">
        <v>26834</v>
      </c>
    </row>
    <row r="4" spans="1:4" ht="15.75" thickBot="1">
      <c r="A4" t="s">
        <v>61</v>
      </c>
      <c r="C4">
        <v>0</v>
      </c>
      <c r="D4" s="29">
        <v>44803</v>
      </c>
    </row>
    <row r="5" spans="1:4" ht="15.75" thickBot="1">
      <c r="A5" t="s">
        <v>62</v>
      </c>
      <c r="C5" s="11">
        <v>14405</v>
      </c>
      <c r="D5" s="29">
        <v>24865</v>
      </c>
    </row>
    <row r="6" spans="1:4" ht="15.75" thickBot="1">
      <c r="A6" t="s">
        <v>63</v>
      </c>
      <c r="C6" s="11">
        <v>152779</v>
      </c>
      <c r="D6" s="34">
        <v>728054</v>
      </c>
    </row>
    <row r="7" spans="1:4" ht="15.75" thickBot="1">
      <c r="A7" t="s">
        <v>64</v>
      </c>
      <c r="C7" s="11">
        <v>326443</v>
      </c>
      <c r="D7" s="29">
        <v>944126</v>
      </c>
    </row>
    <row r="8" spans="1:4" ht="15.75" thickBot="1">
      <c r="A8" t="s">
        <v>65</v>
      </c>
      <c r="C8" s="11">
        <v>43333</v>
      </c>
      <c r="D8" s="29">
        <v>87972</v>
      </c>
    </row>
    <row r="9" spans="1:4">
      <c r="A9" t="s">
        <v>15</v>
      </c>
      <c r="C9">
        <f>SUM(C3:C8)</f>
        <v>536960</v>
      </c>
    </row>
    <row r="12" spans="1:4">
      <c r="A12" s="79" t="s">
        <v>35</v>
      </c>
      <c r="B12" s="79"/>
      <c r="C12" s="79"/>
    </row>
    <row r="13" spans="1:4">
      <c r="A13" t="s">
        <v>66</v>
      </c>
      <c r="C13" t="s">
        <v>69</v>
      </c>
      <c r="D13" t="s">
        <v>16</v>
      </c>
    </row>
    <row r="14" spans="1:4" ht="15.75" thickBot="1">
      <c r="A14" t="s">
        <v>60</v>
      </c>
      <c r="C14" s="11">
        <v>39</v>
      </c>
      <c r="D14" s="7">
        <v>26834</v>
      </c>
    </row>
    <row r="15" spans="1:4" ht="15.75" thickBot="1">
      <c r="A15" t="s">
        <v>61</v>
      </c>
      <c r="C15" s="11">
        <v>838</v>
      </c>
      <c r="D15" s="29">
        <v>44803</v>
      </c>
    </row>
    <row r="16" spans="1:4" ht="15.75" thickBot="1">
      <c r="A16" t="s">
        <v>62</v>
      </c>
      <c r="C16" s="38">
        <v>9740</v>
      </c>
      <c r="D16" s="29">
        <v>24865</v>
      </c>
    </row>
    <row r="17" spans="1:4" ht="15.75" thickBot="1">
      <c r="A17" t="s">
        <v>63</v>
      </c>
      <c r="C17" s="11">
        <v>82109</v>
      </c>
      <c r="D17" s="34">
        <v>728054</v>
      </c>
    </row>
    <row r="18" spans="1:4" ht="15.75" thickBot="1">
      <c r="A18" t="s">
        <v>64</v>
      </c>
      <c r="C18" s="11">
        <v>182959</v>
      </c>
      <c r="D18" s="29">
        <v>944126</v>
      </c>
    </row>
    <row r="19" spans="1:4" ht="15.75" thickBot="1">
      <c r="A19" t="s">
        <v>65</v>
      </c>
      <c r="C19" s="11">
        <v>11939</v>
      </c>
      <c r="D19" s="29">
        <v>87972</v>
      </c>
    </row>
    <row r="20" spans="1:4">
      <c r="A20" t="s">
        <v>15</v>
      </c>
      <c r="C20">
        <f>SUM(C14:C19)</f>
        <v>287624</v>
      </c>
    </row>
    <row r="23" spans="1:4">
      <c r="A23" s="79" t="s">
        <v>45</v>
      </c>
      <c r="B23" s="79"/>
      <c r="C23" s="79"/>
    </row>
    <row r="24" spans="1:4">
      <c r="A24" t="s">
        <v>66</v>
      </c>
      <c r="C24" t="s">
        <v>69</v>
      </c>
      <c r="D24" t="s">
        <v>16</v>
      </c>
    </row>
    <row r="25" spans="1:4" ht="15.75" thickBot="1">
      <c r="A25" t="s">
        <v>60</v>
      </c>
      <c r="C25" s="11">
        <v>2905</v>
      </c>
      <c r="D25" s="7">
        <v>26834</v>
      </c>
    </row>
    <row r="26" spans="1:4" ht="15.75" thickBot="1">
      <c r="A26" t="s">
        <v>61</v>
      </c>
      <c r="C26" s="11">
        <v>4401</v>
      </c>
      <c r="D26" s="29">
        <v>44803</v>
      </c>
    </row>
    <row r="27" spans="1:4" ht="15.75" thickBot="1">
      <c r="A27" t="s">
        <v>62</v>
      </c>
      <c r="C27" s="11">
        <v>19981</v>
      </c>
      <c r="D27" s="29">
        <v>24865</v>
      </c>
    </row>
    <row r="28" spans="1:4" ht="15.75" thickBot="1">
      <c r="A28" t="s">
        <v>63</v>
      </c>
      <c r="C28" s="11">
        <v>76939</v>
      </c>
      <c r="D28" s="34">
        <v>728054</v>
      </c>
    </row>
    <row r="29" spans="1:4" ht="15.75" thickBot="1">
      <c r="A29" t="s">
        <v>64</v>
      </c>
      <c r="C29" s="11">
        <v>108872</v>
      </c>
      <c r="D29" s="29">
        <v>944126</v>
      </c>
    </row>
    <row r="30" spans="1:4" ht="15.75" thickBot="1">
      <c r="A30" t="s">
        <v>65</v>
      </c>
      <c r="C30" s="11">
        <v>6171</v>
      </c>
      <c r="D30" s="29">
        <v>87972</v>
      </c>
    </row>
    <row r="31" spans="1:4">
      <c r="A31" t="s">
        <v>15</v>
      </c>
      <c r="C31">
        <f>SUM(C25:C30)</f>
        <v>219269</v>
      </c>
    </row>
    <row r="34" spans="1:4">
      <c r="A34" s="79" t="s">
        <v>46</v>
      </c>
      <c r="B34" s="79"/>
      <c r="C34" s="79"/>
    </row>
    <row r="35" spans="1:4">
      <c r="A35" t="s">
        <v>66</v>
      </c>
      <c r="C35" t="s">
        <v>69</v>
      </c>
      <c r="D35" t="s">
        <v>16</v>
      </c>
    </row>
    <row r="36" spans="1:4" ht="15.75" thickBot="1">
      <c r="A36" t="s">
        <v>60</v>
      </c>
      <c r="C36" s="11">
        <v>130</v>
      </c>
      <c r="D36" s="7">
        <v>26834</v>
      </c>
    </row>
    <row r="37" spans="1:4" ht="15.75" thickBot="1">
      <c r="A37" t="s">
        <v>61</v>
      </c>
      <c r="C37" s="11">
        <v>1470</v>
      </c>
      <c r="D37" s="29">
        <v>44803</v>
      </c>
    </row>
    <row r="38" spans="1:4" ht="15.75" thickBot="1">
      <c r="A38" t="s">
        <v>62</v>
      </c>
      <c r="C38" s="11">
        <v>7114</v>
      </c>
      <c r="D38" s="29">
        <v>24865</v>
      </c>
    </row>
    <row r="39" spans="1:4" ht="15.75" thickBot="1">
      <c r="A39" t="s">
        <v>63</v>
      </c>
      <c r="C39" s="11">
        <v>32805</v>
      </c>
      <c r="D39" s="34">
        <v>728054</v>
      </c>
    </row>
    <row r="40" spans="1:4" ht="15.75" thickBot="1">
      <c r="A40" t="s">
        <v>64</v>
      </c>
      <c r="C40" s="11">
        <v>106994</v>
      </c>
      <c r="D40" s="29">
        <v>944126</v>
      </c>
    </row>
    <row r="41" spans="1:4" ht="15.75" thickBot="1">
      <c r="A41" t="s">
        <v>65</v>
      </c>
      <c r="C41" s="11">
        <v>10530</v>
      </c>
      <c r="D41" s="29">
        <v>87972</v>
      </c>
    </row>
    <row r="42" spans="1:4">
      <c r="A42" t="s">
        <v>15</v>
      </c>
      <c r="C42">
        <f>SUM(C36:C41)</f>
        <v>159043</v>
      </c>
    </row>
    <row r="45" spans="1:4">
      <c r="A45" s="79" t="s">
        <v>44</v>
      </c>
      <c r="B45" s="79"/>
      <c r="C45" s="79"/>
    </row>
    <row r="46" spans="1:4">
      <c r="A46" t="s">
        <v>66</v>
      </c>
      <c r="C46" t="s">
        <v>69</v>
      </c>
      <c r="D46" t="s">
        <v>16</v>
      </c>
    </row>
    <row r="47" spans="1:4" ht="15.75" thickBot="1">
      <c r="A47" t="s">
        <v>60</v>
      </c>
      <c r="C47" s="11">
        <v>2518</v>
      </c>
      <c r="D47" s="7">
        <v>26834</v>
      </c>
    </row>
    <row r="48" spans="1:4" ht="15.75" thickBot="1">
      <c r="A48" t="s">
        <v>61</v>
      </c>
      <c r="C48" s="11">
        <v>6095</v>
      </c>
      <c r="D48" s="29">
        <v>44803</v>
      </c>
    </row>
    <row r="49" spans="1:4" ht="15.75" thickBot="1">
      <c r="A49" t="s">
        <v>62</v>
      </c>
      <c r="C49" s="11">
        <v>25516</v>
      </c>
      <c r="D49" s="29">
        <v>24865</v>
      </c>
    </row>
    <row r="50" spans="1:4" ht="15.75" thickBot="1">
      <c r="A50" t="s">
        <v>63</v>
      </c>
      <c r="C50" s="11">
        <v>87392</v>
      </c>
      <c r="D50" s="34">
        <v>728054</v>
      </c>
    </row>
    <row r="51" spans="1:4" ht="15.75" thickBot="1">
      <c r="A51" t="s">
        <v>64</v>
      </c>
      <c r="C51" s="11">
        <v>55057</v>
      </c>
      <c r="D51" s="29">
        <v>944126</v>
      </c>
    </row>
    <row r="52" spans="1:4" ht="15.75" thickBot="1">
      <c r="A52" t="s">
        <v>65</v>
      </c>
      <c r="C52" s="11">
        <v>3399</v>
      </c>
      <c r="D52" s="29">
        <v>87972</v>
      </c>
    </row>
    <row r="53" spans="1:4">
      <c r="A53" t="s">
        <v>15</v>
      </c>
      <c r="C53">
        <f>SUM(C47:C52)</f>
        <v>179977</v>
      </c>
    </row>
    <row r="56" spans="1:4">
      <c r="A56" s="79" t="s">
        <v>42</v>
      </c>
      <c r="B56" s="79"/>
      <c r="C56" s="79"/>
    </row>
    <row r="57" spans="1:4">
      <c r="A57" t="s">
        <v>66</v>
      </c>
      <c r="C57" t="s">
        <v>69</v>
      </c>
      <c r="D57" t="s">
        <v>16</v>
      </c>
    </row>
    <row r="58" spans="1:4" ht="15.75" thickBot="1">
      <c r="A58" t="s">
        <v>60</v>
      </c>
      <c r="C58" s="11">
        <v>10544</v>
      </c>
      <c r="D58" s="7">
        <v>26834</v>
      </c>
    </row>
    <row r="59" spans="1:4" ht="15.75" thickBot="1">
      <c r="A59" t="s">
        <v>61</v>
      </c>
      <c r="C59" s="11">
        <v>7129</v>
      </c>
      <c r="D59" s="29">
        <v>44803</v>
      </c>
    </row>
    <row r="60" spans="1:4" ht="15.75" thickBot="1">
      <c r="A60" t="s">
        <v>62</v>
      </c>
      <c r="C60" s="38">
        <v>47926</v>
      </c>
      <c r="D60" s="29">
        <v>24865</v>
      </c>
    </row>
    <row r="61" spans="1:4" ht="15.75" thickBot="1">
      <c r="A61" t="s">
        <v>63</v>
      </c>
      <c r="C61" s="11">
        <v>95939</v>
      </c>
      <c r="D61" s="34">
        <v>728054</v>
      </c>
    </row>
    <row r="62" spans="1:4" ht="15.75" thickBot="1">
      <c r="A62" t="s">
        <v>64</v>
      </c>
      <c r="C62" s="11">
        <v>20873</v>
      </c>
      <c r="D62" s="29">
        <v>944126</v>
      </c>
    </row>
    <row r="63" spans="1:4" ht="15.75" thickBot="1">
      <c r="A63" t="s">
        <v>65</v>
      </c>
      <c r="C63" s="11">
        <v>811</v>
      </c>
      <c r="D63" s="29">
        <v>87972</v>
      </c>
    </row>
    <row r="64" spans="1:4">
      <c r="A64" t="s">
        <v>15</v>
      </c>
      <c r="C64">
        <f>SUM(C58:C63)</f>
        <v>183222</v>
      </c>
    </row>
    <row r="65" spans="1:21">
      <c r="O65" s="78" t="s">
        <v>41</v>
      </c>
      <c r="P65" s="78"/>
      <c r="Q65" s="78"/>
      <c r="R65" s="78"/>
      <c r="S65" s="78"/>
      <c r="T65" s="78"/>
      <c r="U65" s="78"/>
    </row>
    <row r="66" spans="1:21">
      <c r="O66" s="49" t="s">
        <v>27</v>
      </c>
      <c r="P66" s="48" t="s">
        <v>60</v>
      </c>
      <c r="Q66" s="48" t="s">
        <v>61</v>
      </c>
      <c r="R66" s="48" t="s">
        <v>62</v>
      </c>
      <c r="S66" s="48" t="s">
        <v>63</v>
      </c>
      <c r="T66" s="48" t="s">
        <v>64</v>
      </c>
      <c r="U66" s="48" t="s">
        <v>65</v>
      </c>
    </row>
    <row r="67" spans="1:21">
      <c r="A67" s="79" t="s">
        <v>43</v>
      </c>
      <c r="B67" s="79"/>
      <c r="C67" s="79"/>
      <c r="O67" s="49" t="s">
        <v>127</v>
      </c>
      <c r="P67" s="48">
        <v>0</v>
      </c>
      <c r="Q67" s="48">
        <v>0</v>
      </c>
      <c r="R67" s="48">
        <v>14405</v>
      </c>
      <c r="S67" s="48">
        <v>152779</v>
      </c>
      <c r="T67" s="48">
        <v>326443</v>
      </c>
      <c r="U67" s="48">
        <v>43333</v>
      </c>
    </row>
    <row r="68" spans="1:21">
      <c r="A68" t="s">
        <v>66</v>
      </c>
      <c r="C68" t="s">
        <v>69</v>
      </c>
      <c r="D68" t="s">
        <v>16</v>
      </c>
    </row>
    <row r="69" spans="1:21" ht="15.75" thickBot="1">
      <c r="A69" t="s">
        <v>60</v>
      </c>
      <c r="C69" s="11">
        <v>7865</v>
      </c>
      <c r="D69" s="7">
        <v>26834</v>
      </c>
    </row>
    <row r="70" spans="1:21" ht="15.75" thickBot="1">
      <c r="A70" t="s">
        <v>61</v>
      </c>
      <c r="C70" s="11">
        <v>15956</v>
      </c>
      <c r="D70" s="29">
        <v>44803</v>
      </c>
      <c r="O70" s="78" t="s">
        <v>43</v>
      </c>
      <c r="P70" s="78"/>
      <c r="Q70" s="78"/>
      <c r="R70" s="78"/>
      <c r="S70" s="78"/>
      <c r="T70" s="78"/>
      <c r="U70" s="78"/>
    </row>
    <row r="71" spans="1:21" ht="15.75" thickBot="1">
      <c r="A71" t="s">
        <v>62</v>
      </c>
      <c r="C71" s="11">
        <v>69235</v>
      </c>
      <c r="D71" s="29">
        <v>24865</v>
      </c>
      <c r="O71" s="49" t="s">
        <v>27</v>
      </c>
      <c r="P71" s="48" t="s">
        <v>60</v>
      </c>
      <c r="Q71" s="48" t="s">
        <v>61</v>
      </c>
      <c r="R71" s="48" t="s">
        <v>62</v>
      </c>
      <c r="S71" s="48" t="s">
        <v>63</v>
      </c>
      <c r="T71" s="48" t="s">
        <v>64</v>
      </c>
      <c r="U71" s="48" t="s">
        <v>65</v>
      </c>
    </row>
    <row r="72" spans="1:21" ht="15.75" thickBot="1">
      <c r="A72" t="s">
        <v>63</v>
      </c>
      <c r="C72" s="11">
        <v>89874</v>
      </c>
      <c r="D72" s="34">
        <v>728054</v>
      </c>
      <c r="O72" s="49" t="s">
        <v>127</v>
      </c>
      <c r="P72" s="48">
        <v>7865</v>
      </c>
      <c r="Q72" s="48">
        <v>15956</v>
      </c>
      <c r="R72" s="48">
        <v>69235</v>
      </c>
      <c r="S72" s="48">
        <v>89874</v>
      </c>
      <c r="T72" s="48">
        <v>12094</v>
      </c>
      <c r="U72" s="48">
        <v>386</v>
      </c>
    </row>
    <row r="73" spans="1:21" ht="15.75" thickBot="1">
      <c r="A73" t="s">
        <v>64</v>
      </c>
      <c r="C73" s="11">
        <v>12094</v>
      </c>
      <c r="D73" s="29">
        <v>944126</v>
      </c>
    </row>
    <row r="74" spans="1:21" ht="15.75" thickBot="1">
      <c r="A74" t="s">
        <v>65</v>
      </c>
      <c r="C74" s="11">
        <v>386</v>
      </c>
      <c r="D74" s="29">
        <v>87972</v>
      </c>
    </row>
    <row r="75" spans="1:21">
      <c r="A75" t="s">
        <v>15</v>
      </c>
      <c r="C75">
        <f>SUM(C69:C74)</f>
        <v>195410</v>
      </c>
    </row>
    <row r="78" spans="1:21">
      <c r="P78">
        <v>0</v>
      </c>
    </row>
    <row r="79" spans="1:21">
      <c r="P79">
        <v>0</v>
      </c>
    </row>
    <row r="80" spans="1:21">
      <c r="P80" s="11">
        <v>14405</v>
      </c>
    </row>
    <row r="81" spans="16:16">
      <c r="P81" s="11">
        <v>152779</v>
      </c>
    </row>
    <row r="82" spans="16:16">
      <c r="P82" s="11">
        <v>326443</v>
      </c>
    </row>
    <row r="83" spans="16:16">
      <c r="P83" s="11">
        <v>43333</v>
      </c>
    </row>
  </sheetData>
  <mergeCells count="9">
    <mergeCell ref="O70:U70"/>
    <mergeCell ref="O65:U65"/>
    <mergeCell ref="A67:C67"/>
    <mergeCell ref="A1:C1"/>
    <mergeCell ref="A12:C12"/>
    <mergeCell ref="A23:C23"/>
    <mergeCell ref="A34:C34"/>
    <mergeCell ref="A45:C45"/>
    <mergeCell ref="A56:C5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7FF11FB9CA6F459B93219652EDED8C" ma:contentTypeVersion="18" ma:contentTypeDescription="Create a new document." ma:contentTypeScope="" ma:versionID="11758aecd256fe38e3c44490eebdc112">
  <xsd:schema xmlns:xsd="http://www.w3.org/2001/XMLSchema" xmlns:xs="http://www.w3.org/2001/XMLSchema" xmlns:p="http://schemas.microsoft.com/office/2006/metadata/properties" xmlns:ns3="1ebbfa93-c2c5-442d-9866-55b583ea4d04" xmlns:ns4="8fad8028-2e2d-45b7-b365-5ff4b53f538f" targetNamespace="http://schemas.microsoft.com/office/2006/metadata/properties" ma:root="true" ma:fieldsID="c879309aab1f8359dca4e66db8af1a5e" ns3:_="" ns4:_="">
    <xsd:import namespace="1ebbfa93-c2c5-442d-9866-55b583ea4d04"/>
    <xsd:import namespace="8fad8028-2e2d-45b7-b365-5ff4b53f53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Locatio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bbfa93-c2c5-442d-9866-55b583ea4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ad8028-2e2d-45b7-b365-5ff4b53f538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ebbfa93-c2c5-442d-9866-55b583ea4d0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DECE84-01C7-4EA5-8878-2504DF861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bbfa93-c2c5-442d-9866-55b583ea4d04"/>
    <ds:schemaRef ds:uri="8fad8028-2e2d-45b7-b365-5ff4b53f53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0E680B-7D6B-4DB2-BF7C-8E5BF872392F}">
  <ds:schemaRefs>
    <ds:schemaRef ds:uri="http://schemas.microsoft.com/office/infopath/2007/PartnerControls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8fad8028-2e2d-45b7-b365-5ff4b53f538f"/>
    <ds:schemaRef ds:uri="1ebbfa93-c2c5-442d-9866-55b583ea4d04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C3D9C23-6A89-4E17-90A0-D137629FB7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FY2019-2020</vt:lpstr>
      <vt:lpstr>FY2020-2021</vt:lpstr>
      <vt:lpstr>FY2021-2022</vt:lpstr>
      <vt:lpstr>FY2022-2023</vt:lpstr>
      <vt:lpstr>FY2023-2024</vt:lpstr>
      <vt:lpstr>FY2024-2025</vt:lpstr>
      <vt:lpstr>NEW_comparison</vt:lpstr>
      <vt:lpstr>Market Growth</vt:lpstr>
      <vt:lpstr>Brand YoY</vt:lpstr>
      <vt:lpstr>Performance Analysis</vt:lpstr>
      <vt:lpstr>96V Arch</vt:lpstr>
      <vt:lpstr>LV vs HV</vt:lpstr>
      <vt:lpstr>Brands vs Power</vt:lpstr>
      <vt:lpstr>Cost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 SACHIN SHIRKE - 210929262</dc:creator>
  <cp:lastModifiedBy>VEDANT SACHIN SHIRKE - 210929262</cp:lastModifiedBy>
  <dcterms:created xsi:type="dcterms:W3CDTF">2024-05-16T04:44:31Z</dcterms:created>
  <dcterms:modified xsi:type="dcterms:W3CDTF">2024-07-05T06:29:11Z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0x010100367FF11FB9CA6F459B93219652EDED8C</vt:lpwstr>
  </property>
</Properties>
</file>