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TACO\Excels\"/>
    </mc:Choice>
  </mc:AlternateContent>
  <xr:revisionPtr revIDLastSave="0" documentId="8_{0F955005-B00A-42B9-BE18-955B423F91CD}" xr6:coauthVersionLast="47" xr6:coauthVersionMax="47" xr10:uidLastSave="{00000000-0000-0000-0000-000000000000}"/>
  <bookViews>
    <workbookView xWindow="-118" yWindow="-118" windowWidth="25370" windowHeight="13667" xr2:uid="{2DAC05BF-106B-4E0F-B057-820765D5F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1" l="1"/>
  <c r="X5" i="1"/>
  <c r="X6" i="1"/>
  <c r="X7" i="1"/>
  <c r="X8" i="1"/>
  <c r="X9" i="1"/>
  <c r="X10" i="1"/>
  <c r="X11" i="1"/>
  <c r="X13" i="1"/>
  <c r="X3" i="1"/>
  <c r="X2" i="1"/>
  <c r="J3" i="1"/>
  <c r="J4" i="1"/>
  <c r="J5" i="1"/>
  <c r="J6" i="1"/>
  <c r="J7" i="1"/>
  <c r="J8" i="1"/>
  <c r="J9" i="1"/>
  <c r="J10" i="1"/>
  <c r="J11" i="1"/>
  <c r="J12" i="1"/>
  <c r="J13" i="1"/>
  <c r="J2" i="1"/>
  <c r="H3" i="1"/>
  <c r="H4" i="1"/>
  <c r="H5" i="1"/>
  <c r="H6" i="1"/>
  <c r="H7" i="1"/>
  <c r="H8" i="1"/>
  <c r="H9" i="1"/>
  <c r="H10" i="1"/>
  <c r="H11" i="1"/>
  <c r="H12" i="1"/>
  <c r="H13" i="1"/>
  <c r="H2" i="1"/>
</calcChain>
</file>

<file path=xl/sharedStrings.xml><?xml version="1.0" encoding="utf-8"?>
<sst xmlns="http://schemas.openxmlformats.org/spreadsheetml/2006/main" count="117" uniqueCount="55">
  <si>
    <t>kg</t>
  </si>
  <si>
    <t>Mass</t>
  </si>
  <si>
    <t>Model Variant</t>
  </si>
  <si>
    <t>Torque</t>
  </si>
  <si>
    <t>Power</t>
  </si>
  <si>
    <t>Nm</t>
  </si>
  <si>
    <t>W</t>
  </si>
  <si>
    <t>Experimentation 3</t>
  </si>
  <si>
    <t>Experimentation 1</t>
  </si>
  <si>
    <t>v1</t>
  </si>
  <si>
    <t>crazy_1</t>
  </si>
  <si>
    <t>crazy_6</t>
  </si>
  <si>
    <t>4th June 2024</t>
  </si>
  <si>
    <t>10th June 2024</t>
  </si>
  <si>
    <t>11th June 2024</t>
  </si>
  <si>
    <t>12th June 2024</t>
  </si>
  <si>
    <t>Iteration_1</t>
  </si>
  <si>
    <t>Iteration_3</t>
  </si>
  <si>
    <t>Meeting_1</t>
  </si>
  <si>
    <t>Meeting_2</t>
  </si>
  <si>
    <t>Meeting_3</t>
  </si>
  <si>
    <t>ProposedModel_1</t>
  </si>
  <si>
    <t>ProposedModel_2</t>
  </si>
  <si>
    <t>Version history</t>
  </si>
  <si>
    <t>13th June 2024</t>
  </si>
  <si>
    <t>18th June 2024</t>
  </si>
  <si>
    <t>19th June 2024</t>
  </si>
  <si>
    <t>20th June 2024</t>
  </si>
  <si>
    <t>Torque Density</t>
  </si>
  <si>
    <t>Power Density</t>
  </si>
  <si>
    <t>W/kg</t>
  </si>
  <si>
    <t>Nm/kg</t>
  </si>
  <si>
    <t>Parameter</t>
  </si>
  <si>
    <t>Model 1</t>
  </si>
  <si>
    <t>Model 2</t>
  </si>
  <si>
    <t>Line-Line Harmonic Distortion</t>
  </si>
  <si>
    <t>Back EMF Harmonic Distortion</t>
  </si>
  <si>
    <t>Torque Constant</t>
  </si>
  <si>
    <t>Motor Constant</t>
  </si>
  <si>
    <t>Electrical Constant</t>
  </si>
  <si>
    <t>Mechanical Constant</t>
  </si>
  <si>
    <t>Stall Current</t>
  </si>
  <si>
    <t>Stall Torque</t>
  </si>
  <si>
    <t>Short Circuit Current Density</t>
  </si>
  <si>
    <t>Short Circuit Max Braking RPM</t>
  </si>
  <si>
    <t>Efficiency</t>
  </si>
  <si>
    <t>Change</t>
  </si>
  <si>
    <t>%</t>
  </si>
  <si>
    <t>Nm/A</t>
  </si>
  <si>
    <t>A</t>
  </si>
  <si>
    <t xml:space="preserve">Nm </t>
  </si>
  <si>
    <t>A/mm^2</t>
  </si>
  <si>
    <t>RPM</t>
  </si>
  <si>
    <t>Nm/(Watts^0.5)</t>
  </si>
  <si>
    <t>msec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</si>
</sst>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Torque Density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v1</c:v>
                </c:pt>
                <c:pt idx="1">
                  <c:v>crazy_1</c:v>
                </c:pt>
                <c:pt idx="2">
                  <c:v>crazy_6</c:v>
                </c:pt>
                <c:pt idx="3">
                  <c:v>Experimentation 1</c:v>
                </c:pt>
                <c:pt idx="4">
                  <c:v>Experimentation 3</c:v>
                </c:pt>
                <c:pt idx="5">
                  <c:v>Iteration_1</c:v>
                </c:pt>
                <c:pt idx="6">
                  <c:v>Iteration_3</c:v>
                </c:pt>
                <c:pt idx="7">
                  <c:v>Meeting_1</c:v>
                </c:pt>
                <c:pt idx="8">
                  <c:v>Meeting_2</c:v>
                </c:pt>
                <c:pt idx="9">
                  <c:v>Meeting_3</c:v>
                </c:pt>
                <c:pt idx="10">
                  <c:v>ProposedModel_1</c:v>
                </c:pt>
                <c:pt idx="11">
                  <c:v>ProposedModel_2</c:v>
                </c:pt>
              </c:strCache>
            </c:strRef>
          </c:cat>
          <c:val>
            <c:numRef>
              <c:f>Sheet1!$H$2:$H$13</c:f>
              <c:numCache>
                <c:formatCode>0.00</c:formatCode>
                <c:ptCount val="12"/>
                <c:pt idx="0">
                  <c:v>3.9163090128755362</c:v>
                </c:pt>
                <c:pt idx="1">
                  <c:v>5.8485562757807896</c:v>
                </c:pt>
                <c:pt idx="2">
                  <c:v>1.2921582733812949</c:v>
                </c:pt>
                <c:pt idx="3">
                  <c:v>1.7520091848450055</c:v>
                </c:pt>
                <c:pt idx="4">
                  <c:v>2.2832494608195542</c:v>
                </c:pt>
                <c:pt idx="5">
                  <c:v>1.6917615375198922</c:v>
                </c:pt>
                <c:pt idx="6">
                  <c:v>2.2834394904458599</c:v>
                </c:pt>
                <c:pt idx="7">
                  <c:v>2.2717635066258919</c:v>
                </c:pt>
                <c:pt idx="8">
                  <c:v>3.5280835450183461</c:v>
                </c:pt>
                <c:pt idx="9">
                  <c:v>3.5135522730532052</c:v>
                </c:pt>
                <c:pt idx="10">
                  <c:v>3.519144144144144</c:v>
                </c:pt>
                <c:pt idx="11">
                  <c:v>3.4392549346677788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AB-4468-84D7-68E1DBA2F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9910624"/>
        <c:axId val="1709908224"/>
      </c:lineChart>
      <c:catAx>
        <c:axId val="17099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908224"/>
        <c:crosses val="autoZero"/>
        <c:auto val="1"/>
        <c:lblAlgn val="ctr"/>
        <c:lblOffset val="100"/>
        <c:noMultiLvlLbl val="0"/>
      </c:catAx>
      <c:valAx>
        <c:axId val="170990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91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Power Density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v1</c:v>
                </c:pt>
                <c:pt idx="1">
                  <c:v>crazy_1</c:v>
                </c:pt>
                <c:pt idx="2">
                  <c:v>crazy_6</c:v>
                </c:pt>
                <c:pt idx="3">
                  <c:v>Experimentation 1</c:v>
                </c:pt>
                <c:pt idx="4">
                  <c:v>Experimentation 3</c:v>
                </c:pt>
                <c:pt idx="5">
                  <c:v>Iteration_1</c:v>
                </c:pt>
                <c:pt idx="6">
                  <c:v>Iteration_3</c:v>
                </c:pt>
                <c:pt idx="7">
                  <c:v>Meeting_1</c:v>
                </c:pt>
                <c:pt idx="8">
                  <c:v>Meeting_2</c:v>
                </c:pt>
                <c:pt idx="9">
                  <c:v>Meeting_3</c:v>
                </c:pt>
                <c:pt idx="10">
                  <c:v>ProposedModel_1</c:v>
                </c:pt>
                <c:pt idx="11">
                  <c:v>ProposedModel_2</c:v>
                </c:pt>
              </c:strCache>
            </c:strRef>
          </c:cat>
          <c:val>
            <c:numRef>
              <c:f>Sheet1!$J$2:$J$13</c:f>
              <c:numCache>
                <c:formatCode>0</c:formatCode>
                <c:ptCount val="12"/>
                <c:pt idx="0">
                  <c:v>852.68240343347634</c:v>
                </c:pt>
                <c:pt idx="1">
                  <c:v>1292.2804949911608</c:v>
                </c:pt>
                <c:pt idx="2">
                  <c:v>366.9064748201439</c:v>
                </c:pt>
                <c:pt idx="3">
                  <c:v>510.33295063145806</c:v>
                </c:pt>
                <c:pt idx="4">
                  <c:v>645.93817397555711</c:v>
                </c:pt>
                <c:pt idx="5">
                  <c:v>522.58538376790307</c:v>
                </c:pt>
                <c:pt idx="6">
                  <c:v>675.81814188447174</c:v>
                </c:pt>
                <c:pt idx="7">
                  <c:v>698.47094801223238</c:v>
                </c:pt>
                <c:pt idx="8">
                  <c:v>1088.7665819926615</c:v>
                </c:pt>
                <c:pt idx="9">
                  <c:v>1075.7206367417182</c:v>
                </c:pt>
                <c:pt idx="10">
                  <c:v>1086.0078828828828</c:v>
                </c:pt>
                <c:pt idx="11">
                  <c:v>1059.9110369752573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C0-4B85-AAE4-CA3E9D317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0635440"/>
        <c:axId val="1710635920"/>
      </c:lineChart>
      <c:catAx>
        <c:axId val="171063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635920"/>
        <c:crosses val="autoZero"/>
        <c:auto val="1"/>
        <c:lblAlgn val="ctr"/>
        <c:lblOffset val="100"/>
        <c:noMultiLvlLbl val="0"/>
      </c:catAx>
      <c:valAx>
        <c:axId val="171063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63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415637</xdr:colOff>
      <xdr:row>15</xdr:row>
      <xdr:rowOff>45720</xdr:rowOff>
    </xdr:from>
    <xdr:to>
      <xdr:col>8</xdr:col>
      <xdr:colOff>332509</xdr:colOff>
      <xdr:row>29</xdr:row>
      <xdr:rowOff>112222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899664-4144-10CF-F5E8-915773B80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1263534</xdr:colOff>
      <xdr:row>14</xdr:row>
      <xdr:rowOff>153785</xdr:rowOff>
    </xdr:from>
    <xdr:to>
      <xdr:col>15</xdr:col>
      <xdr:colOff>99752</xdr:colOff>
      <xdr:row>29</xdr:row>
      <xdr:rowOff>29094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C63C6C-F8C1-AEED-BD49-E9D9BC414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0352-C434-472D-9A49-85AE8A91A12D}">
  <dimension ref="A1:Y13"/>
  <sheetViews>
    <sheetView tabSelected="1" zoomScale="115" zoomScaleNormal="115" workbookViewId="0">
      <selection activeCell="Q10" sqref="Q10"/>
    </sheetView>
  </sheetViews>
  <sheetFormatPr defaultRowHeight="15.05" x14ac:dyDescent="0.3"/>
  <cols>
    <col min="1" max="1" width="14.88671875" bestFit="1" customWidth="1"/>
    <col min="3" max="3" width="2.77734375" bestFit="1" customWidth="1"/>
    <col min="5" max="5" width="3.6640625" bestFit="1" customWidth="1"/>
    <col min="7" max="7" width="2.5546875" bestFit="1" customWidth="1"/>
    <col min="8" max="8" width="12.88671875" bestFit="1" customWidth="1"/>
    <col min="9" max="9" width="6" bestFit="1" customWidth="1"/>
    <col min="10" max="10" width="12.33203125" bestFit="1" customWidth="1"/>
    <col min="11" max="11" width="4.88671875" bestFit="1" customWidth="1"/>
    <col min="12" max="12" width="12.77734375" bestFit="1" customWidth="1"/>
    <col min="13" max="13" width="8.6640625" customWidth="1"/>
    <col min="14" max="14" width="12" bestFit="1" customWidth="1"/>
    <col min="15" max="15" width="8.21875" customWidth="1"/>
    <col min="21" max="21" width="24.109375" bestFit="1" customWidth="1"/>
    <col min="25" max="25" width="13.33203125" bestFit="1" customWidth="1"/>
  </cols>
  <sheetData>
    <row r="1" spans="1:25" ht="30.8" customHeight="1" x14ac:dyDescent="0.3">
      <c r="A1" s="1" t="s">
        <v>2</v>
      </c>
      <c r="B1" s="1" t="s">
        <v>1</v>
      </c>
      <c r="C1" s="1"/>
      <c r="D1" s="1" t="s">
        <v>3</v>
      </c>
      <c r="E1" s="1"/>
      <c r="F1" s="1" t="s">
        <v>4</v>
      </c>
      <c r="G1" s="1"/>
      <c r="H1" s="1" t="s">
        <v>28</v>
      </c>
      <c r="I1" s="1"/>
      <c r="J1" s="1" t="s">
        <v>29</v>
      </c>
      <c r="K1" s="1"/>
      <c r="L1" s="1" t="s">
        <v>23</v>
      </c>
      <c r="U1" s="12" t="s">
        <v>32</v>
      </c>
      <c r="V1" s="12" t="s">
        <v>33</v>
      </c>
      <c r="W1" s="12" t="s">
        <v>34</v>
      </c>
      <c r="X1" s="13" t="s">
        <v>46</v>
      </c>
      <c r="Y1" s="14"/>
    </row>
    <row r="2" spans="1:25" x14ac:dyDescent="0.3">
      <c r="A2" s="2" t="s">
        <v>9</v>
      </c>
      <c r="B2" s="3">
        <v>18.64</v>
      </c>
      <c r="C2" s="2" t="s">
        <v>0</v>
      </c>
      <c r="D2" s="3">
        <v>73</v>
      </c>
      <c r="E2" s="2" t="s">
        <v>5</v>
      </c>
      <c r="F2" s="2">
        <v>15894</v>
      </c>
      <c r="G2" s="2" t="s">
        <v>6</v>
      </c>
      <c r="H2" s="3">
        <f t="shared" ref="H2:H13" si="0">D2/B2</f>
        <v>3.9163090128755362</v>
      </c>
      <c r="I2" s="2" t="s">
        <v>31</v>
      </c>
      <c r="J2" s="4">
        <f t="shared" ref="J2:J13" si="1">F2/B2</f>
        <v>852.68240343347634</v>
      </c>
      <c r="K2" s="2" t="s">
        <v>30</v>
      </c>
      <c r="L2" s="2" t="s">
        <v>12</v>
      </c>
      <c r="U2" s="2" t="s">
        <v>35</v>
      </c>
      <c r="V2" s="10">
        <v>7.1</v>
      </c>
      <c r="W2" s="2">
        <v>7.9</v>
      </c>
      <c r="X2" s="2">
        <f>W2-V2</f>
        <v>0.80000000000000071</v>
      </c>
      <c r="Y2" s="2" t="s">
        <v>47</v>
      </c>
    </row>
    <row r="3" spans="1:25" x14ac:dyDescent="0.3">
      <c r="A3" s="2" t="s">
        <v>10</v>
      </c>
      <c r="B3" s="3">
        <v>6.7880000000000003</v>
      </c>
      <c r="C3" s="2" t="s">
        <v>0</v>
      </c>
      <c r="D3" s="3">
        <v>39.700000000000003</v>
      </c>
      <c r="E3" s="2" t="s">
        <v>5</v>
      </c>
      <c r="F3" s="2">
        <v>8772</v>
      </c>
      <c r="G3" s="2" t="s">
        <v>6</v>
      </c>
      <c r="H3" s="3">
        <f t="shared" si="0"/>
        <v>5.8485562757807896</v>
      </c>
      <c r="I3" s="2" t="s">
        <v>31</v>
      </c>
      <c r="J3" s="4">
        <f t="shared" si="1"/>
        <v>1292.2804949911608</v>
      </c>
      <c r="K3" s="2" t="s">
        <v>30</v>
      </c>
      <c r="L3" s="2" t="s">
        <v>13</v>
      </c>
      <c r="U3" s="2" t="s">
        <v>36</v>
      </c>
      <c r="V3" s="2">
        <v>2.4300000000000002</v>
      </c>
      <c r="W3" s="10">
        <v>1.83</v>
      </c>
      <c r="X3" s="2">
        <f>ABS(V3-W3)</f>
        <v>0.60000000000000009</v>
      </c>
      <c r="Y3" s="2" t="s">
        <v>47</v>
      </c>
    </row>
    <row r="4" spans="1:25" x14ac:dyDescent="0.3">
      <c r="A4" s="2" t="s">
        <v>11</v>
      </c>
      <c r="B4" s="3">
        <v>13.9</v>
      </c>
      <c r="C4" s="2" t="s">
        <v>0</v>
      </c>
      <c r="D4" s="3">
        <v>17.960999999999999</v>
      </c>
      <c r="E4" s="2" t="s">
        <v>5</v>
      </c>
      <c r="F4" s="2">
        <v>5100</v>
      </c>
      <c r="G4" s="2" t="s">
        <v>6</v>
      </c>
      <c r="H4" s="3">
        <f t="shared" si="0"/>
        <v>1.2921582733812949</v>
      </c>
      <c r="I4" s="2" t="s">
        <v>31</v>
      </c>
      <c r="J4" s="4">
        <f t="shared" si="1"/>
        <v>366.9064748201439</v>
      </c>
      <c r="K4" s="2" t="s">
        <v>30</v>
      </c>
      <c r="L4" s="2" t="s">
        <v>14</v>
      </c>
      <c r="U4" s="2" t="s">
        <v>37</v>
      </c>
      <c r="V4" s="10">
        <v>0.1653</v>
      </c>
      <c r="W4" s="2">
        <v>0.16350000000000001</v>
      </c>
      <c r="X4" s="2">
        <f t="shared" ref="X4:X13" si="2">ABS(V4-W4)</f>
        <v>1.799999999999996E-3</v>
      </c>
      <c r="Y4" s="2" t="s">
        <v>48</v>
      </c>
    </row>
    <row r="5" spans="1:25" x14ac:dyDescent="0.3">
      <c r="A5" s="2" t="s">
        <v>8</v>
      </c>
      <c r="B5" s="3">
        <v>17.420000000000002</v>
      </c>
      <c r="C5" s="2" t="s">
        <v>0</v>
      </c>
      <c r="D5" s="3">
        <v>30.52</v>
      </c>
      <c r="E5" s="2" t="s">
        <v>5</v>
      </c>
      <c r="F5" s="2">
        <v>8890</v>
      </c>
      <c r="G5" s="2" t="s">
        <v>6</v>
      </c>
      <c r="H5" s="3">
        <f t="shared" si="0"/>
        <v>1.7520091848450055</v>
      </c>
      <c r="I5" s="2" t="s">
        <v>31</v>
      </c>
      <c r="J5" s="4">
        <f t="shared" si="1"/>
        <v>510.33295063145806</v>
      </c>
      <c r="K5" s="2" t="s">
        <v>30</v>
      </c>
      <c r="L5" s="2" t="s">
        <v>14</v>
      </c>
      <c r="U5" s="2" t="s">
        <v>38</v>
      </c>
      <c r="V5" s="2">
        <v>1.0149999999999999</v>
      </c>
      <c r="W5" s="10">
        <v>1.1339999999999999</v>
      </c>
      <c r="X5" s="2">
        <f t="shared" si="2"/>
        <v>0.11899999999999999</v>
      </c>
      <c r="Y5" s="2" t="s">
        <v>53</v>
      </c>
    </row>
    <row r="6" spans="1:25" x14ac:dyDescent="0.3">
      <c r="A6" s="2" t="s">
        <v>7</v>
      </c>
      <c r="B6" s="3">
        <v>13.91</v>
      </c>
      <c r="C6" s="2" t="s">
        <v>0</v>
      </c>
      <c r="D6" s="3">
        <v>31.76</v>
      </c>
      <c r="E6" s="2" t="s">
        <v>5</v>
      </c>
      <c r="F6" s="2">
        <v>8985</v>
      </c>
      <c r="G6" s="2" t="s">
        <v>6</v>
      </c>
      <c r="H6" s="3">
        <f t="shared" si="0"/>
        <v>2.2832494608195542</v>
      </c>
      <c r="I6" s="2" t="s">
        <v>31</v>
      </c>
      <c r="J6" s="4">
        <f t="shared" si="1"/>
        <v>645.93817397555711</v>
      </c>
      <c r="K6" s="2" t="s">
        <v>30</v>
      </c>
      <c r="L6" s="2" t="s">
        <v>15</v>
      </c>
      <c r="U6" s="2" t="s">
        <v>39</v>
      </c>
      <c r="V6" s="10">
        <v>6.7</v>
      </c>
      <c r="W6" s="11">
        <v>8.5</v>
      </c>
      <c r="X6" s="2">
        <f t="shared" si="2"/>
        <v>1.7999999999999998</v>
      </c>
      <c r="Y6" s="2" t="s">
        <v>54</v>
      </c>
    </row>
    <row r="7" spans="1:25" x14ac:dyDescent="0.3">
      <c r="A7" s="2" t="s">
        <v>16</v>
      </c>
      <c r="B7" s="3">
        <v>8.1690000000000005</v>
      </c>
      <c r="C7" s="2" t="s">
        <v>0</v>
      </c>
      <c r="D7" s="3">
        <v>13.82</v>
      </c>
      <c r="E7" s="2" t="s">
        <v>5</v>
      </c>
      <c r="F7" s="2">
        <v>4269</v>
      </c>
      <c r="G7" s="2" t="s">
        <v>6</v>
      </c>
      <c r="H7" s="3">
        <f t="shared" si="0"/>
        <v>1.6917615375198922</v>
      </c>
      <c r="I7" s="2" t="s">
        <v>31</v>
      </c>
      <c r="J7" s="4">
        <f t="shared" si="1"/>
        <v>522.58538376790307</v>
      </c>
      <c r="K7" s="2" t="s">
        <v>30</v>
      </c>
      <c r="L7" s="2" t="s">
        <v>24</v>
      </c>
      <c r="U7" s="2" t="s">
        <v>40</v>
      </c>
      <c r="V7" s="11">
        <v>1.0669999999999999</v>
      </c>
      <c r="W7" s="10">
        <v>0.84450000000000003</v>
      </c>
      <c r="X7" s="2">
        <f t="shared" si="2"/>
        <v>0.22249999999999992</v>
      </c>
      <c r="Y7" s="2" t="s">
        <v>54</v>
      </c>
    </row>
    <row r="8" spans="1:25" x14ac:dyDescent="0.3">
      <c r="A8" s="2" t="s">
        <v>17</v>
      </c>
      <c r="B8" s="3">
        <v>9.1059999999999999</v>
      </c>
      <c r="C8" s="2" t="s">
        <v>0</v>
      </c>
      <c r="D8" s="3">
        <v>20.792999999999999</v>
      </c>
      <c r="E8" s="2" t="s">
        <v>5</v>
      </c>
      <c r="F8" s="2">
        <v>6154</v>
      </c>
      <c r="G8" s="2" t="s">
        <v>6</v>
      </c>
      <c r="H8" s="3">
        <f t="shared" si="0"/>
        <v>2.2834394904458599</v>
      </c>
      <c r="I8" s="2" t="s">
        <v>31</v>
      </c>
      <c r="J8" s="4">
        <f t="shared" si="1"/>
        <v>675.81814188447174</v>
      </c>
      <c r="K8" s="2" t="s">
        <v>30</v>
      </c>
      <c r="L8" s="2" t="s">
        <v>25</v>
      </c>
      <c r="U8" s="2" t="s">
        <v>41</v>
      </c>
      <c r="V8" s="2">
        <v>2036</v>
      </c>
      <c r="W8" s="10">
        <v>2600</v>
      </c>
      <c r="X8" s="2">
        <f t="shared" si="2"/>
        <v>564</v>
      </c>
      <c r="Y8" s="2" t="s">
        <v>49</v>
      </c>
    </row>
    <row r="9" spans="1:25" x14ac:dyDescent="0.3">
      <c r="A9" s="2" t="s">
        <v>18</v>
      </c>
      <c r="B9" s="3">
        <v>9.81</v>
      </c>
      <c r="C9" s="2" t="s">
        <v>0</v>
      </c>
      <c r="D9" s="3">
        <v>22.286000000000001</v>
      </c>
      <c r="E9" s="2" t="s">
        <v>5</v>
      </c>
      <c r="F9" s="2">
        <v>6852</v>
      </c>
      <c r="G9" s="2" t="s">
        <v>6</v>
      </c>
      <c r="H9" s="3">
        <f t="shared" si="0"/>
        <v>2.2717635066258919</v>
      </c>
      <c r="I9" s="2" t="s">
        <v>31</v>
      </c>
      <c r="J9" s="4">
        <f t="shared" si="1"/>
        <v>698.47094801223238</v>
      </c>
      <c r="K9" s="2" t="s">
        <v>30</v>
      </c>
      <c r="L9" s="2" t="s">
        <v>26</v>
      </c>
      <c r="U9" s="2" t="s">
        <v>42</v>
      </c>
      <c r="V9" s="2">
        <v>336.5</v>
      </c>
      <c r="W9" s="10">
        <v>425</v>
      </c>
      <c r="X9" s="2">
        <f t="shared" si="2"/>
        <v>88.5</v>
      </c>
      <c r="Y9" s="2" t="s">
        <v>50</v>
      </c>
    </row>
    <row r="10" spans="1:25" x14ac:dyDescent="0.3">
      <c r="A10" s="2" t="s">
        <v>19</v>
      </c>
      <c r="B10" s="3">
        <v>7.0860000000000003</v>
      </c>
      <c r="C10" s="2" t="s">
        <v>0</v>
      </c>
      <c r="D10" s="3">
        <v>25</v>
      </c>
      <c r="E10" s="2" t="s">
        <v>5</v>
      </c>
      <c r="F10" s="2">
        <v>7715</v>
      </c>
      <c r="G10" s="2" t="s">
        <v>6</v>
      </c>
      <c r="H10" s="3">
        <f t="shared" si="0"/>
        <v>3.5280835450183461</v>
      </c>
      <c r="I10" s="2" t="s">
        <v>31</v>
      </c>
      <c r="J10" s="4">
        <f t="shared" si="1"/>
        <v>1088.7665819926615</v>
      </c>
      <c r="K10" s="2" t="s">
        <v>30</v>
      </c>
      <c r="L10" s="2" t="s">
        <v>26</v>
      </c>
      <c r="U10" s="2" t="s">
        <v>43</v>
      </c>
      <c r="V10" s="10">
        <v>42.53</v>
      </c>
      <c r="W10" s="2">
        <v>33.44</v>
      </c>
      <c r="X10" s="2">
        <f t="shared" si="2"/>
        <v>9.0900000000000034</v>
      </c>
      <c r="Y10" s="2" t="s">
        <v>51</v>
      </c>
    </row>
    <row r="11" spans="1:25" x14ac:dyDescent="0.3">
      <c r="A11" s="2" t="s">
        <v>20</v>
      </c>
      <c r="B11" s="3">
        <v>6.9729999999999999</v>
      </c>
      <c r="C11" s="2" t="s">
        <v>0</v>
      </c>
      <c r="D11" s="3">
        <v>24.5</v>
      </c>
      <c r="E11" s="2" t="s">
        <v>5</v>
      </c>
      <c r="F11" s="2">
        <v>7501</v>
      </c>
      <c r="G11" s="2" t="s">
        <v>6</v>
      </c>
      <c r="H11" s="3">
        <f t="shared" si="0"/>
        <v>3.5135522730532052</v>
      </c>
      <c r="I11" s="2" t="s">
        <v>31</v>
      </c>
      <c r="J11" s="4">
        <f t="shared" si="1"/>
        <v>1075.7206367417182</v>
      </c>
      <c r="K11" s="2" t="s">
        <v>30</v>
      </c>
      <c r="L11" s="2" t="s">
        <v>26</v>
      </c>
      <c r="U11" s="2" t="s">
        <v>44</v>
      </c>
      <c r="V11" s="10">
        <v>436.1</v>
      </c>
      <c r="W11" s="2">
        <v>346.5</v>
      </c>
      <c r="X11" s="2">
        <f t="shared" si="2"/>
        <v>89.600000000000023</v>
      </c>
      <c r="Y11" s="2" t="s">
        <v>52</v>
      </c>
    </row>
    <row r="12" spans="1:25" x14ac:dyDescent="0.3">
      <c r="A12" s="5" t="s">
        <v>21</v>
      </c>
      <c r="B12" s="6">
        <v>7.1040000000000001</v>
      </c>
      <c r="C12" s="5" t="s">
        <v>0</v>
      </c>
      <c r="D12" s="6">
        <v>25</v>
      </c>
      <c r="E12" s="5" t="s">
        <v>5</v>
      </c>
      <c r="F12" s="5">
        <v>7715</v>
      </c>
      <c r="G12" s="5" t="s">
        <v>6</v>
      </c>
      <c r="H12" s="7">
        <f t="shared" si="0"/>
        <v>3.519144144144144</v>
      </c>
      <c r="I12" s="8" t="s">
        <v>31</v>
      </c>
      <c r="J12" s="9">
        <f t="shared" si="1"/>
        <v>1086.0078828828828</v>
      </c>
      <c r="K12" s="8" t="s">
        <v>30</v>
      </c>
      <c r="L12" s="5" t="s">
        <v>27</v>
      </c>
      <c r="U12" s="2"/>
      <c r="V12" s="2"/>
      <c r="W12" s="2"/>
      <c r="X12" s="2"/>
      <c r="Y12" s="2"/>
    </row>
    <row r="13" spans="1:25" x14ac:dyDescent="0.3">
      <c r="A13" s="5" t="s">
        <v>22</v>
      </c>
      <c r="B13" s="6">
        <v>7.194</v>
      </c>
      <c r="C13" s="5" t="s">
        <v>0</v>
      </c>
      <c r="D13" s="6">
        <v>24.742000000000001</v>
      </c>
      <c r="E13" s="5" t="s">
        <v>5</v>
      </c>
      <c r="F13" s="5">
        <v>7625</v>
      </c>
      <c r="G13" s="5" t="s">
        <v>6</v>
      </c>
      <c r="H13" s="7">
        <f t="shared" si="0"/>
        <v>3.4392549346677788</v>
      </c>
      <c r="I13" s="8" t="s">
        <v>31</v>
      </c>
      <c r="J13" s="9">
        <f t="shared" si="1"/>
        <v>1059.9110369752573</v>
      </c>
      <c r="K13" s="8" t="s">
        <v>30</v>
      </c>
      <c r="L13" s="5" t="s">
        <v>27</v>
      </c>
      <c r="U13" s="2" t="s">
        <v>45</v>
      </c>
      <c r="V13" s="2">
        <v>91.972999999999999</v>
      </c>
      <c r="W13" s="10">
        <v>93.289000000000001</v>
      </c>
      <c r="X13" s="2">
        <f t="shared" si="2"/>
        <v>1.3160000000000025</v>
      </c>
      <c r="Y13" s="2" t="s">
        <v>47</v>
      </c>
    </row>
  </sheetData>
  <mergeCells count="1">
    <mergeCell ref="X1:Y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bbfa93-c2c5-442d-9866-55b583ea4d0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7FF11FB9CA6F459B93219652EDED8C" ma:contentTypeVersion="18" ma:contentTypeDescription="Create a new document." ma:contentTypeScope="" ma:versionID="11758aecd256fe38e3c44490eebdc112">
  <xsd:schema xmlns:xsd="http://www.w3.org/2001/XMLSchema" xmlns:xs="http://www.w3.org/2001/XMLSchema" xmlns:p="http://schemas.microsoft.com/office/2006/metadata/properties" xmlns:ns3="1ebbfa93-c2c5-442d-9866-55b583ea4d04" xmlns:ns4="8fad8028-2e2d-45b7-b365-5ff4b53f538f" targetNamespace="http://schemas.microsoft.com/office/2006/metadata/properties" ma:root="true" ma:fieldsID="c879309aab1f8359dca4e66db8af1a5e" ns3:_="" ns4:_="">
    <xsd:import namespace="1ebbfa93-c2c5-442d-9866-55b583ea4d04"/>
    <xsd:import namespace="8fad8028-2e2d-45b7-b365-5ff4b53f53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bbfa93-c2c5-442d-9866-55b583ea4d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ad8028-2e2d-45b7-b365-5ff4b53f538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687F97-4326-4C3D-8568-126383FD19A1}">
  <ds:schemaRefs>
    <ds:schemaRef ds:uri="http://schemas.microsoft.com/office/infopath/2007/PartnerControls"/>
    <ds:schemaRef ds:uri="1ebbfa93-c2c5-442d-9866-55b583ea4d04"/>
    <ds:schemaRef ds:uri="http://purl.org/dc/dcmitype/"/>
    <ds:schemaRef ds:uri="http://schemas.microsoft.com/office/2006/documentManagement/types"/>
    <ds:schemaRef ds:uri="http://www.w3.org/XML/1998/namespace"/>
    <ds:schemaRef ds:uri="8fad8028-2e2d-45b7-b365-5ff4b53f538f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F61F6F8-F8E1-43B1-AC77-18F67437A7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F8BD04-944A-4B0A-A78F-B3759CDB0E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bbfa93-c2c5-442d-9866-55b583ea4d04"/>
    <ds:schemaRef ds:uri="8fad8028-2e2d-45b7-b365-5ff4b53f53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SACHIN SHIRKE - 210929262</dc:creator>
  <cp:lastModifiedBy>VEDANT SACHIN SHIRKE - 210929262</cp:lastModifiedBy>
  <dcterms:created xsi:type="dcterms:W3CDTF">2024-06-20T08:24:55Z</dcterms:created>
  <dcterms:modified xsi:type="dcterms:W3CDTF">2024-07-05T07:02:09Z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0x010100367FF11FB9CA6F459B93219652EDED8C</vt:lpwstr>
  </property>
</Properties>
</file>