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Projects\senbox\s3tbx\s3tbx-fu-operator\src\test\resources\"/>
    </mc:Choice>
  </mc:AlternateContent>
  <bookViews>
    <workbookView xWindow="240" yWindow="165" windowWidth="20115" windowHeight="7425" tabRatio="485"/>
  </bookViews>
  <sheets>
    <sheet name="My calculations " sheetId="1" r:id="rId1"/>
    <sheet name="spectra" sheetId="2" r:id="rId2"/>
  </sheets>
  <calcPr calcId="171027"/>
</workbook>
</file>

<file path=xl/calcChain.xml><?xml version="1.0" encoding="utf-8"?>
<calcChain xmlns="http://schemas.openxmlformats.org/spreadsheetml/2006/main">
  <c r="D18" i="1" l="1"/>
  <c r="D17" i="1"/>
  <c r="G34" i="1" l="1"/>
  <c r="I23" i="1" l="1"/>
  <c r="I12" i="1"/>
  <c r="H12" i="1"/>
  <c r="G12" i="1"/>
  <c r="F12" i="1"/>
  <c r="E12" i="1"/>
  <c r="D12" i="1"/>
  <c r="I9" i="1"/>
  <c r="H9" i="1"/>
  <c r="G9" i="1"/>
  <c r="F9" i="1"/>
  <c r="E9" i="1"/>
  <c r="D9" i="1"/>
  <c r="I6" i="1"/>
  <c r="H6" i="1"/>
  <c r="G6" i="1"/>
  <c r="F6" i="1"/>
  <c r="E6" i="1"/>
  <c r="D6" i="1"/>
  <c r="P12" i="1" l="1"/>
  <c r="P6" i="1"/>
  <c r="P9" i="1"/>
  <c r="D15" i="1" l="1"/>
  <c r="D14" i="1"/>
  <c r="D16" i="1" s="1"/>
  <c r="C21" i="1" l="1"/>
  <c r="H21" i="1" s="1"/>
  <c r="G21" i="1" s="1"/>
  <c r="G23" i="1" s="1"/>
  <c r="E15" i="1"/>
  <c r="E14" i="1"/>
  <c r="E16" i="1" l="1"/>
  <c r="F21" i="1"/>
  <c r="F23" i="1" s="1"/>
  <c r="H23" i="1"/>
  <c r="E21" i="1" l="1"/>
  <c r="D21" i="1" s="1"/>
  <c r="D23" i="1" s="1"/>
  <c r="E23" i="1" l="1"/>
  <c r="K23" i="1" s="1"/>
  <c r="C25" i="1" s="1"/>
  <c r="C27" i="1" s="1"/>
</calcChain>
</file>

<file path=xl/sharedStrings.xml><?xml version="1.0" encoding="utf-8"?>
<sst xmlns="http://schemas.openxmlformats.org/spreadsheetml/2006/main" count="84" uniqueCount="43">
  <si>
    <t xml:space="preserve"> </t>
  </si>
  <si>
    <t>R443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</si>
  <si>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</si>
  <si>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</si>
  <si>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</si>
  <si>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</si>
  <si>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</si>
  <si>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</si>
  <si>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</si>
  <si>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</si>
  <si>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</si>
  <si>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</si>
  <si>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</si>
  <si>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</si>
  <si>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</si>
  <si>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</si>
  <si>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</si>
  <si>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</si>
  <si>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</si>
  <si>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</si>
  <si>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</si>
  <si>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</si>
  <si>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</si>
  <si>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</si>
  <si>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</si>
  <si>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</si>
  <si>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</si>
  <si>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</si>
  <si>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</si>
  <si>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</si>
  <si>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>SeaWiFS</t>
  </si>
  <si>
    <t>R670</t>
  </si>
  <si>
    <t xml:space="preserve">Pixel </t>
  </si>
  <si>
    <t>CZCS</t>
  </si>
  <si>
    <t>R520</t>
  </si>
  <si>
    <t>R550</t>
  </si>
  <si>
    <t>COMPARE SNAP FU</t>
  </si>
  <si>
    <t>HUE Pcorr</t>
  </si>
  <si>
    <t>POLYHue</t>
  </si>
  <si>
    <t>Calculation POLYHue</t>
  </si>
  <si>
    <t>HUE</t>
  </si>
  <si>
    <t>HUE 100</t>
  </si>
  <si>
    <t>HUE Norm360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</si>
</sst>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="90" zoomScaleNormal="90" workbookViewId="0">
      <selection activeCell="D17" sqref="D17"/>
    </sheetView>
  </sheetViews>
  <sheetFormatPr baseColWidth="10" defaultColWidth="9.140625" defaultRowHeight="15" x14ac:dyDescent="0.25"/>
  <cols>
    <col min="1" max="1" width="17.140625" customWidth="1"/>
    <col min="4" max="4" width="11.140625" customWidth="1"/>
    <col min="5" max="5" width="18" bestFit="1" customWidth="1"/>
    <col min="6" max="7" width="13.28515625" bestFit="1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/>
      <c r="E1" s="1" t="s">
        <v>1</v>
      </c>
      <c r="F1" s="1" t="s">
        <v>34</v>
      </c>
      <c r="G1" s="1" t="s">
        <v>35</v>
      </c>
      <c r="H1" s="1" t="s">
        <v>31</v>
      </c>
      <c r="I1" s="1"/>
      <c r="J1" s="1"/>
      <c r="K1" s="1"/>
      <c r="L1" s="1"/>
      <c r="M1" s="1" t="s">
        <v>0</v>
      </c>
      <c r="O1" s="1" t="s">
        <v>0</v>
      </c>
      <c r="P1" s="1" t="s">
        <v>2</v>
      </c>
    </row>
    <row r="2" spans="1:20" x14ac:dyDescent="0.25">
      <c r="A2" t="s">
        <v>33</v>
      </c>
      <c r="B2" t="s">
        <v>15</v>
      </c>
      <c r="D2" s="1"/>
      <c r="E2" s="1">
        <v>2</v>
      </c>
      <c r="F2" s="1">
        <v>3</v>
      </c>
      <c r="G2" s="1">
        <v>4</v>
      </c>
      <c r="H2" s="1">
        <v>5</v>
      </c>
      <c r="I2" s="1"/>
      <c r="J2" s="1"/>
      <c r="K2" s="1"/>
      <c r="L2" s="1"/>
      <c r="Q2" s="1"/>
      <c r="R2" s="1"/>
    </row>
    <row r="3" spans="1:20" x14ac:dyDescent="0.25">
      <c r="A3" t="s">
        <v>33</v>
      </c>
      <c r="B3" t="s">
        <v>16</v>
      </c>
      <c r="D3" s="1"/>
      <c r="E3" s="1">
        <v>1.5686002000000001E-2</v>
      </c>
      <c r="F3" s="1">
        <v>3.4360008000000001E-3</v>
      </c>
      <c r="G3" s="1">
        <v>1.9100008999999999E-3</v>
      </c>
      <c r="H3" s="9">
        <v>2.8600087000000001E-4</v>
      </c>
      <c r="I3" s="1"/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17</v>
      </c>
      <c r="B5" t="s">
        <v>3</v>
      </c>
      <c r="C5" s="2" t="s">
        <v>0</v>
      </c>
      <c r="D5" s="2"/>
      <c r="E5" s="2">
        <v>13.236774172196618</v>
      </c>
      <c r="F5" s="2">
        <v>5.1946800187878814</v>
      </c>
      <c r="G5" s="2">
        <v>50.85635910558333</v>
      </c>
      <c r="H5" s="2">
        <v>34.796598686583316</v>
      </c>
      <c r="I5" s="2"/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18</v>
      </c>
      <c r="C6" s="2" t="s">
        <v>0</v>
      </c>
      <c r="D6" s="2">
        <f>D3*D5</f>
        <v>0</v>
      </c>
      <c r="E6" s="2">
        <f t="shared" ref="E6:I6" si="0">E3*E5</f>
        <v>0.2076320661386245</v>
      </c>
      <c r="F6" s="2">
        <f t="shared" si="0"/>
        <v>1.7848924700299175E-2</v>
      </c>
      <c r="G6" s="2">
        <f t="shared" si="0"/>
        <v>9.713569166238735E-2</v>
      </c>
      <c r="H6" s="2">
        <f t="shared" si="0"/>
        <v>9.9518574974036857E-3</v>
      </c>
      <c r="I6" s="2">
        <f t="shared" si="0"/>
        <v>0</v>
      </c>
      <c r="J6" s="2"/>
      <c r="K6" s="2"/>
      <c r="L6" s="2"/>
      <c r="M6" s="2" t="s">
        <v>0</v>
      </c>
      <c r="O6" s="3" t="s">
        <v>19</v>
      </c>
      <c r="P6" s="3">
        <f t="shared" ref="P6:P12" si="1">SUM(D6:L6)</f>
        <v>0.33256853999871472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17</v>
      </c>
      <c r="B8" t="s">
        <v>4</v>
      </c>
      <c r="C8" s="2" t="s">
        <v>0</v>
      </c>
      <c r="D8" s="2"/>
      <c r="E8" s="2">
        <v>4.8252781922031129</v>
      </c>
      <c r="F8" s="2">
        <v>25.217292711948041</v>
      </c>
      <c r="G8" s="2">
        <v>56.9965040160833</v>
      </c>
      <c r="H8" s="2">
        <v>19.570738452316665</v>
      </c>
      <c r="I8" s="2"/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18</v>
      </c>
      <c r="C9" s="2" t="s">
        <v>0</v>
      </c>
      <c r="D9" s="2">
        <f>D8*D3</f>
        <v>0</v>
      </c>
      <c r="E9" s="2">
        <f t="shared" ref="E9:I9" si="2">E8*E3</f>
        <v>7.5689323373454423E-2</v>
      </c>
      <c r="F9" s="2">
        <f t="shared" si="2"/>
        <v>8.6646637932087642E-2</v>
      </c>
      <c r="G9" s="2">
        <f t="shared" si="2"/>
        <v>0.10886337396757272</v>
      </c>
      <c r="H9" s="2">
        <f t="shared" si="2"/>
        <v>5.5972482239050195E-3</v>
      </c>
      <c r="I9" s="2">
        <f t="shared" si="2"/>
        <v>0</v>
      </c>
      <c r="J9" s="2"/>
      <c r="K9" s="2"/>
      <c r="L9" s="2"/>
      <c r="M9" s="2" t="s">
        <v>0</v>
      </c>
      <c r="O9" s="3" t="s">
        <v>20</v>
      </c>
      <c r="P9" s="3">
        <f t="shared" si="1"/>
        <v>0.2767965834970198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17</v>
      </c>
      <c r="B11" t="s">
        <v>5</v>
      </c>
      <c r="C11" s="2" t="s">
        <v>0</v>
      </c>
      <c r="D11" s="2"/>
      <c r="E11" s="2">
        <v>74.083470965457579</v>
      </c>
      <c r="F11" s="2">
        <v>21.022899330161035</v>
      </c>
      <c r="G11" s="2">
        <v>0.46162577510195829</v>
      </c>
      <c r="H11" s="2">
        <v>2.1920674334041681E-2</v>
      </c>
      <c r="I11" s="2"/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18</v>
      </c>
      <c r="C12" s="2" t="s">
        <v>0</v>
      </c>
      <c r="D12" s="2">
        <f>D11*D3</f>
        <v>0</v>
      </c>
      <c r="E12" s="2">
        <f t="shared" ref="E12:I12" si="3">E11*E3</f>
        <v>1.1620734737311096</v>
      </c>
      <c r="F12" s="2">
        <f t="shared" si="3"/>
        <v>7.2234698916752785E-2</v>
      </c>
      <c r="G12" s="2">
        <f t="shared" si="3"/>
        <v>8.8170564590793791E-4</v>
      </c>
      <c r="H12" s="2">
        <f t="shared" si="3"/>
        <v>6.2693319305225912E-6</v>
      </c>
      <c r="I12" s="2">
        <f t="shared" si="3"/>
        <v>0</v>
      </c>
      <c r="J12" s="2"/>
      <c r="K12" s="2"/>
      <c r="L12" s="2"/>
      <c r="M12" s="2" t="s">
        <v>0</v>
      </c>
      <c r="O12" s="3" t="s">
        <v>21</v>
      </c>
      <c r="P12" s="3">
        <f t="shared" si="1"/>
        <v>1.2351961476257007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22</v>
      </c>
      <c r="C14" s="2"/>
      <c r="D14">
        <f>P6/(P6+P9+P12)</f>
        <v>0.18029682461918087</v>
      </c>
      <c r="E14" s="2">
        <f>D14-0.333333</f>
        <v>-0.15303617538081912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23</v>
      </c>
      <c r="C15" s="2"/>
      <c r="D15">
        <f>P9/(P6+P9+P12)</f>
        <v>0.15006093201161932</v>
      </c>
      <c r="E15" s="2">
        <f>D15-0.333333</f>
        <v>-0.18327206798838067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40</v>
      </c>
      <c r="B16" t="s">
        <v>28</v>
      </c>
      <c r="C16" s="2"/>
      <c r="D16">
        <f>180*ATAN2(D14-0.3333,D15-0.3333)/3.141527</f>
        <v>-129.86432887923593</v>
      </c>
      <c r="E16" s="2">
        <f>ATAN2(E14,E15)</f>
        <v>-2.2665302585591425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42</v>
      </c>
      <c r="C17" s="2"/>
      <c r="D17">
        <f>IF(D16&lt;0, D16+360,D16)</f>
        <v>230.13567112076407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A18" t="s">
        <v>41</v>
      </c>
      <c r="C18" s="2"/>
      <c r="D18">
        <f>D17/100</f>
        <v>2.3013567112076405</v>
      </c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C19" s="2"/>
      <c r="E19" s="2"/>
      <c r="F19" s="2"/>
      <c r="G19" s="2"/>
      <c r="H19" s="2"/>
      <c r="I19" s="2"/>
      <c r="J19" s="2"/>
      <c r="K19" s="2"/>
      <c r="L19" s="2"/>
      <c r="M19" s="2"/>
      <c r="P19" s="3"/>
    </row>
    <row r="20" spans="1:19" x14ac:dyDescent="0.25">
      <c r="A20" t="s">
        <v>39</v>
      </c>
      <c r="C20" s="2"/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/>
      <c r="K20" s="2"/>
      <c r="L20" s="2"/>
      <c r="M20" s="2"/>
      <c r="P20" s="3"/>
      <c r="S20" t="s">
        <v>0</v>
      </c>
    </row>
    <row r="21" spans="1:19" x14ac:dyDescent="0.25">
      <c r="A21" t="s">
        <v>24</v>
      </c>
      <c r="B21" t="s">
        <v>12</v>
      </c>
      <c r="C21" s="2">
        <f>D18</f>
        <v>2.3013567112076405</v>
      </c>
      <c r="D21" s="2">
        <f>E21*C21</f>
        <v>64.55348579641938</v>
      </c>
      <c r="E21" s="2">
        <f>F21*C21</f>
        <v>28.050186866748199</v>
      </c>
      <c r="F21" s="2">
        <f>G21*C21</f>
        <v>12.188543709953082</v>
      </c>
      <c r="G21" s="2">
        <f>H21*C21</f>
        <v>5.2962427122204474</v>
      </c>
      <c r="H21" s="2">
        <f>C21</f>
        <v>2.3013567112076405</v>
      </c>
      <c r="I21" s="2">
        <v>1</v>
      </c>
      <c r="J21" s="2"/>
      <c r="K21" s="2"/>
      <c r="L21" s="2"/>
      <c r="M21" s="2"/>
      <c r="P21" s="3"/>
    </row>
    <row r="22" spans="1:19" x14ac:dyDescent="0.25">
      <c r="A22" t="s">
        <v>25</v>
      </c>
      <c r="B22" t="s">
        <v>13</v>
      </c>
      <c r="C22" s="2" t="s">
        <v>0</v>
      </c>
      <c r="D22" s="8">
        <v>-65.945183902456705</v>
      </c>
      <c r="E22" s="8">
        <v>510.36869053864899</v>
      </c>
      <c r="F22" s="8">
        <v>-1475.80076594513</v>
      </c>
      <c r="G22" s="8">
        <v>1927.6141171593999</v>
      </c>
      <c r="H22" s="8">
        <v>-1078.62361522692</v>
      </c>
      <c r="I22" s="8">
        <v>202.245473021723</v>
      </c>
      <c r="J22" s="2"/>
      <c r="K22" s="2" t="s">
        <v>27</v>
      </c>
      <c r="L22" s="2"/>
      <c r="M22" s="2"/>
      <c r="P22" s="3"/>
    </row>
    <row r="23" spans="1:19" x14ac:dyDescent="0.25">
      <c r="A23" t="s">
        <v>26</v>
      </c>
      <c r="C23" s="2" t="s">
        <v>14</v>
      </c>
      <c r="D23" s="2">
        <f>D21*D22</f>
        <v>-4256.991492389503</v>
      </c>
      <c r="E23" s="2">
        <f t="shared" ref="E23:I23" si="4">E21*E22</f>
        <v>14315.937140546688</v>
      </c>
      <c r="F23" s="2">
        <f t="shared" si="4"/>
        <v>-17987.862142904454</v>
      </c>
      <c r="G23" s="2">
        <f t="shared" si="4"/>
        <v>10209.112219978724</v>
      </c>
      <c r="H23" s="2">
        <f t="shared" si="4"/>
        <v>-2482.29769576952</v>
      </c>
      <c r="I23" s="2">
        <f t="shared" si="4"/>
        <v>202.245473021723</v>
      </c>
      <c r="J23" s="2"/>
      <c r="K23" s="2">
        <f>SUM(D23:I23)</f>
        <v>0.14350248365803964</v>
      </c>
      <c r="L23" s="7" t="s">
        <v>36</v>
      </c>
      <c r="M23" s="2"/>
      <c r="P23" s="3">
        <v>11.648</v>
      </c>
      <c r="S23" s="4" t="s">
        <v>0</v>
      </c>
    </row>
    <row r="25" spans="1:19" x14ac:dyDescent="0.25">
      <c r="A25" t="s">
        <v>38</v>
      </c>
      <c r="B25" t="s">
        <v>28</v>
      </c>
      <c r="C25" s="2">
        <f>K23</f>
        <v>0.14350248365803964</v>
      </c>
      <c r="D25" s="1"/>
      <c r="E25" s="1"/>
      <c r="F25" s="1"/>
      <c r="G25" s="1"/>
      <c r="H25" s="1"/>
      <c r="I25" s="1"/>
      <c r="J25" s="1"/>
      <c r="K25" s="5"/>
      <c r="L25" s="1"/>
      <c r="M25" s="1"/>
      <c r="N25" s="1"/>
    </row>
    <row r="26" spans="1:19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9" x14ac:dyDescent="0.25">
      <c r="A27" t="s">
        <v>37</v>
      </c>
      <c r="B27" t="s">
        <v>28</v>
      </c>
      <c r="C27" s="2">
        <f>D16+C25</f>
        <v>-129.72082639557789</v>
      </c>
      <c r="D27" s="2"/>
      <c r="E27" s="7" t="s">
        <v>36</v>
      </c>
      <c r="G27" s="2"/>
      <c r="H27" s="2"/>
      <c r="I27" s="2">
        <v>99.757000000000005</v>
      </c>
      <c r="J27" s="2"/>
      <c r="K27" s="2"/>
      <c r="L27" s="2"/>
      <c r="M27" s="2"/>
      <c r="N27" s="2"/>
      <c r="P27" s="3"/>
    </row>
    <row r="28" spans="1:1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29" spans="1:19" x14ac:dyDescent="0.25">
      <c r="A29" t="s">
        <v>0</v>
      </c>
      <c r="B29" t="s">
        <v>0</v>
      </c>
      <c r="C29" s="6" t="s">
        <v>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3"/>
    </row>
    <row r="32" spans="1:19" x14ac:dyDescent="0.25">
      <c r="C32" s="1"/>
      <c r="D32" s="1"/>
      <c r="E32" s="1"/>
      <c r="F32" s="1"/>
      <c r="G32" s="1"/>
      <c r="H32" s="1"/>
      <c r="I32" s="1"/>
      <c r="J32" s="1"/>
      <c r="K32" s="1"/>
    </row>
    <row r="33" spans="3:16" x14ac:dyDescent="0.25">
      <c r="D33" s="1"/>
      <c r="E33" s="1"/>
      <c r="F33" s="1"/>
      <c r="G33" s="1"/>
      <c r="H33" s="1"/>
      <c r="I33" s="1"/>
      <c r="J33" s="1"/>
    </row>
    <row r="34" spans="3:16" x14ac:dyDescent="0.25">
      <c r="C34" s="2"/>
      <c r="D34" s="2"/>
      <c r="E34" s="2"/>
      <c r="F34">
        <v>230.27994000000001</v>
      </c>
      <c r="G34" s="2">
        <f>F34-360</f>
        <v>-129.72005999999999</v>
      </c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6" spans="3:16" x14ac:dyDescent="0.25">
      <c r="C36" s="2"/>
      <c r="D36" s="2"/>
      <c r="E36" s="2"/>
      <c r="F36" s="2"/>
      <c r="G36" s="2"/>
      <c r="H36" s="2"/>
      <c r="I36" s="2"/>
      <c r="J36" s="2"/>
      <c r="K36" s="2"/>
      <c r="P36" s="3"/>
    </row>
    <row r="38" spans="3:16" x14ac:dyDescent="0.25">
      <c r="C38" s="1"/>
      <c r="D38" s="1"/>
      <c r="E38" s="1"/>
      <c r="F38" s="1"/>
      <c r="G38" s="1"/>
      <c r="H38" s="1"/>
      <c r="I38" s="1"/>
      <c r="J38" s="1"/>
    </row>
    <row r="39" spans="3:16" x14ac:dyDescent="0.25">
      <c r="D39" s="1"/>
      <c r="E39" s="1"/>
      <c r="F39" s="1"/>
      <c r="G39" s="1"/>
      <c r="H39" s="1"/>
      <c r="I39" s="1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  <row r="42" spans="3:16" x14ac:dyDescent="0.25">
      <c r="C42" s="2"/>
      <c r="D42" s="2"/>
      <c r="E42" s="2"/>
      <c r="F42" s="2"/>
      <c r="G42" s="2"/>
      <c r="H42" s="2"/>
      <c r="I42" s="2"/>
      <c r="J42" s="2"/>
      <c r="P42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6" sqref="J16"/>
    </sheetView>
  </sheetViews>
  <sheetFormatPr baseColWidth="10" defaultColWidth="9.140625" defaultRowHeight="15" x14ac:dyDescent="0.25"/>
  <sheetData>
    <row r="1" spans="1:12" x14ac:dyDescent="0.25">
      <c r="A1" t="s">
        <v>30</v>
      </c>
      <c r="B1" t="s">
        <v>15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/>
      <c r="K1" s="1" t="s">
        <v>32</v>
      </c>
      <c r="L1" s="1"/>
    </row>
    <row r="2" spans="1:12" x14ac:dyDescent="0.25">
      <c r="A2" t="s">
        <v>30</v>
      </c>
      <c r="B2" t="s">
        <v>16</v>
      </c>
      <c r="C2" t="s">
        <v>29</v>
      </c>
      <c r="D2" s="1">
        <v>1.1E-4</v>
      </c>
      <c r="E2" s="1">
        <v>7.3999999999999999E-4</v>
      </c>
      <c r="F2" s="1">
        <v>1.25E-3</v>
      </c>
      <c r="G2" s="1">
        <v>1.5900000000000001E-3</v>
      </c>
      <c r="H2" s="1">
        <v>1.7799999999999999E-3</v>
      </c>
      <c r="I2" s="1">
        <v>3.4000000000000002E-4</v>
      </c>
      <c r="J2" s="1"/>
      <c r="K2" s="1">
        <v>138</v>
      </c>
      <c r="L2" s="1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Marco Peters</cp:lastModifiedBy>
  <dcterms:created xsi:type="dcterms:W3CDTF">2016-04-13T12:23:48Z</dcterms:created>
  <dcterms:modified xsi:type="dcterms:W3CDTF">2017-07-21T07:50:44Z</dcterms:modified>
</cp:coreProperties>
</file>