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520" windowHeight="28280" tabRatio="500" activeTab="1"/>
  </bookViews>
  <sheets>
    <sheet name="Color Scheme" sheetId="1" r:id="rId1"/>
    <sheet name="RefLayer.css" sheetId="2" r:id="rId2"/>
  </sheets>
  <definedNames>
    <definedName name="COMP1">'Color Scheme'!$B$45</definedName>
    <definedName name="COMP2">'Color Scheme'!$B$46</definedName>
    <definedName name="COMP3">'Color Scheme'!$B$47</definedName>
    <definedName name="COMP4">'Color Scheme'!$B$48</definedName>
    <definedName name="COMP5">'Color Scheme'!$B$49</definedName>
    <definedName name="OutputCSS">'Color Scheme'!$D$1:$D$186</definedName>
    <definedName name="Primary1">'Color Scheme'!$B$21</definedName>
    <definedName name="Primary2">'Color Scheme'!$B$22</definedName>
    <definedName name="Primary3">'Color Scheme'!$B$23</definedName>
    <definedName name="Primary4">'Color Scheme'!$B$24</definedName>
    <definedName name="Primary5">'Color Scheme'!$B$25</definedName>
    <definedName name="SECA1">'Color Scheme'!$B$29</definedName>
    <definedName name="SECA2">'Color Scheme'!$B$30</definedName>
    <definedName name="SECA3">'Color Scheme'!$B$31</definedName>
    <definedName name="SECA4">'Color Scheme'!$B$32</definedName>
    <definedName name="SECA5">'Color Scheme'!$B$33</definedName>
    <definedName name="SECB1">'Color Scheme'!$B$37</definedName>
    <definedName name="SECB2">'Color Scheme'!$B$38</definedName>
    <definedName name="SECB3">'Color Scheme'!$B$39</definedName>
    <definedName name="SECB4">'Color Scheme'!$B$40</definedName>
    <definedName name="SECB5">'Color Scheme'!$B$41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324" i="2"/>
  <c r="B37" i="1"/>
  <c r="B164" i="2"/>
  <c r="B45" i="1"/>
  <c r="B155" i="2"/>
  <c r="B159" i="2"/>
  <c r="B149" i="2"/>
  <c r="B22" i="1"/>
  <c r="B21" i="1"/>
  <c r="B31" i="1"/>
  <c r="B47" i="1"/>
  <c r="B275" i="2"/>
  <c r="B23" i="1"/>
  <c r="B267" i="2"/>
  <c r="B24" i="1"/>
  <c r="B266" i="2"/>
  <c r="B25" i="1"/>
  <c r="B260" i="2"/>
  <c r="B248" i="2"/>
  <c r="B240" i="2"/>
  <c r="B231" i="2"/>
  <c r="B39" i="1"/>
  <c r="B85" i="2"/>
  <c r="B86" i="2"/>
  <c r="D163" i="1"/>
  <c r="D162" i="1"/>
  <c r="B49" i="1"/>
  <c r="D184" i="1"/>
  <c r="B48" i="1"/>
  <c r="D183" i="1"/>
  <c r="D182" i="1"/>
  <c r="B46" i="1"/>
  <c r="D181" i="1"/>
  <c r="D180" i="1"/>
  <c r="B41" i="1"/>
  <c r="D178" i="1"/>
  <c r="D177" i="1"/>
  <c r="D176" i="1"/>
  <c r="B38" i="1"/>
  <c r="D175" i="1"/>
  <c r="D174" i="1"/>
  <c r="B33" i="1"/>
  <c r="D172" i="1"/>
  <c r="B32" i="1"/>
  <c r="D171" i="1"/>
  <c r="D170" i="1"/>
  <c r="B30" i="1"/>
  <c r="D169" i="1"/>
  <c r="B29" i="1"/>
  <c r="D168" i="1"/>
  <c r="D166" i="1"/>
  <c r="D165" i="1"/>
  <c r="D164" i="1"/>
  <c r="D143" i="1"/>
  <c r="D137" i="1"/>
  <c r="D135" i="1"/>
  <c r="D133" i="1"/>
  <c r="D126" i="1"/>
  <c r="D125" i="1"/>
  <c r="D124" i="1"/>
  <c r="D123" i="1"/>
  <c r="D122" i="1"/>
  <c r="D121" i="1"/>
  <c r="D120" i="1"/>
  <c r="E142" i="1"/>
  <c r="E136" i="1"/>
  <c r="E132" i="1"/>
  <c r="E131" i="1"/>
  <c r="E130" i="1"/>
  <c r="E129" i="1"/>
  <c r="E128" i="1"/>
  <c r="E126" i="1"/>
  <c r="E125" i="1"/>
  <c r="E124" i="1"/>
  <c r="E123" i="1"/>
  <c r="E122" i="1"/>
  <c r="D115" i="1"/>
  <c r="D110" i="1"/>
  <c r="D96" i="1"/>
  <c r="D94" i="1"/>
  <c r="D88" i="1"/>
  <c r="D86" i="1"/>
  <c r="D82" i="1"/>
  <c r="D78" i="1"/>
  <c r="D77" i="1"/>
  <c r="D71" i="1"/>
  <c r="D70" i="1"/>
  <c r="D65" i="1"/>
  <c r="C49" i="1"/>
  <c r="C48" i="1"/>
  <c r="C47" i="1"/>
  <c r="C46" i="1"/>
  <c r="C45" i="1"/>
  <c r="C41" i="1"/>
  <c r="C40" i="1"/>
  <c r="C39" i="1"/>
  <c r="C38" i="1"/>
  <c r="C37" i="1"/>
  <c r="C33" i="1"/>
  <c r="C32" i="1"/>
  <c r="C31" i="1"/>
  <c r="C30" i="1"/>
  <c r="C29" i="1"/>
  <c r="C22" i="1"/>
  <c r="C23" i="1"/>
  <c r="C24" i="1"/>
  <c r="C25" i="1"/>
  <c r="C21" i="1"/>
  <c r="D49" i="1"/>
  <c r="D48" i="1"/>
  <c r="D47" i="1"/>
  <c r="D46" i="1"/>
  <c r="D45" i="1"/>
  <c r="D41" i="1"/>
  <c r="D40" i="1"/>
  <c r="D39" i="1"/>
  <c r="D38" i="1"/>
  <c r="D37" i="1"/>
  <c r="D33" i="1"/>
  <c r="D32" i="1"/>
  <c r="D31" i="1"/>
  <c r="D30" i="1"/>
  <c r="D29" i="1"/>
  <c r="D25" i="1"/>
  <c r="D24" i="1"/>
  <c r="D23" i="1"/>
  <c r="D22" i="1"/>
  <c r="D21" i="1"/>
  <c r="D14" i="1"/>
</calcChain>
</file>

<file path=xl/sharedStrings.xml><?xml version="1.0" encoding="utf-8"?>
<sst xmlns="http://schemas.openxmlformats.org/spreadsheetml/2006/main" count="393" uniqueCount="292">
  <si>
    <t>/*</t>
  </si>
  <si>
    <t xml:space="preserve">        *** TEMPLATE - please apply your custom values ***</t>
  </si>
  <si>
    <t xml:space="preserve">        Colour palette: [project name] [main colour]</t>
  </si>
  <si>
    <t xml:space="preserve">        Details: Accented Analogic from ColourSchemeDesigner</t>
  </si>
  <si>
    <t xml:space="preserve">                 http://colorschemedesigner.com/[custom URL]</t>
  </si>
  <si>
    <t>*/</t>
  </si>
  <si>
    <t>#####  Color Palette by Color Scheme Designer</t>
  </si>
  <si>
    <t xml:space="preserve">#####  Color Space: RGB; </t>
  </si>
  <si>
    <t>*** Primary Color:</t>
  </si>
  <si>
    <t>*** Secondary Color A:</t>
  </si>
  <si>
    <t>*** Secondary Color B:</t>
  </si>
  <si>
    <t>*** Complementary Color:</t>
  </si>
  <si>
    <t>#####  Generated by Color Scheme Designer (c) Petr Stanicek 2002-2010</t>
  </si>
  <si>
    <t>/* Color</t>
  </si>
  <si>
    <t>===================================================*/</t>
  </si>
  <si>
    <t xml:space="preserve">/* These style rules will over-ride the core EBI styles and apply </t>
  </si>
  <si>
    <t xml:space="preserve">    your custom colour palette in a consistent manner */</t>
  </si>
  <si>
    <t>/* Links */</t>
  </si>
  <si>
    <t>a:link,</t>
  </si>
  <si>
    <t>a:hover,</t>
  </si>
  <si>
    <t>a:focus,</t>
  </si>
  <si>
    <t>a:active {</t>
  </si>
  <si>
    <t>}</t>
  </si>
  <si>
    <t>a.special:hover,</t>
  </si>
  <si>
    <t>a.special:focus,</t>
  </si>
  <si>
    <t>a.special:active {</t>
  </si>
  <si>
    <t xml:space="preserve">        }</t>
  </si>
  <si>
    <t>/* Headings */</t>
  </si>
  <si>
    <t>h1, h2, h3, h4, h5, h6 { color: #222222; }</t>
  </si>
  <si>
    <t>h1 a:link,</t>
  </si>
  <si>
    <t>h2 a:link,</t>
  </si>
  <si>
    <t>h3 a:link,</t>
  </si>
  <si>
    <t>h4 a:link,</t>
  </si>
  <si>
    <t>h5 a:link,</t>
  </si>
  <si>
    <t>h6 a:link,</t>
  </si>
  <si>
    <t>h1 a:visited,</t>
  </si>
  <si>
    <t>h2 a:visited,</t>
  </si>
  <si>
    <t>h3 a:visited,</t>
  </si>
  <si>
    <t>h4 a:visited,</t>
  </si>
  <si>
    <t>h5 a:visited,</t>
  </si>
  <si>
    <t>h6 a:visited {</t>
  </si>
  <si>
    <t>/* Table heading cells */</t>
  </si>
  <si>
    <t>/* Form submission button */</t>
  </si>
  <si>
    <t xml:space="preserve">        /* colours */   </t>
  </si>
  <si>
    <t xml:space="preserve">        color: #fff;</t>
  </si>
  <si>
    <t xml:space="preserve">        </t>
  </si>
  <si>
    <t>/* Define the basic colour your local masthead */</t>
  </si>
  <si>
    <t>/* Colour the faux-underline for local menu items */</t>
  </si>
  <si>
    <t>div#local-masthead ul li a:hover,</t>
  </si>
  <si>
    <t>div#local-masthead ul li a:focus,</t>
  </si>
  <si>
    <t>div#local-masthead ul li a:active {</t>
  </si>
  <si>
    <t>form input.submit {</t>
  </si>
  <si>
    <t>form input.submit:hover,</t>
  </si>
  <si>
    <t>form input.submit:focus,</t>
  </si>
  <si>
    <t>/* testing masthead combos */</t>
  </si>
  <si>
    <t>/* Trying out some things for the expand/collapse global masthead */</t>
  </si>
  <si>
    <t>/* Palette color codes */</t>
  </si>
  <si>
    <t>/* end */</t>
  </si>
  <si>
    <t>/* div#local { background-color: #P5; } */</t>
  </si>
  <si>
    <t>/* Style cancellations from other css with less priority</t>
  </si>
  <si>
    <t>/* --- Links --- */</t>
  </si>
  <si>
    <t>a.noLine,</t>
  </si>
  <si>
    <t>.bigbutton a {</t>
  </si>
  <si>
    <t>a.noLine:link,</t>
  </si>
  <si>
    <t>a.noLine:visited,</t>
  </si>
  <si>
    <t>a:noLine:hover,</t>
  </si>
  <si>
    <t>a:noLine:focus,</t>
  </si>
  <si>
    <t>a:noLine:active {</t>
  </si>
  <si>
    <t>/* Generic div */</t>
  </si>
  <si>
    <t>.refLayerBox {</t>
  </si>
  <si>
    <t>div .box {</t>
  </si>
  <si>
    <t>/* td attribute for + and ? */</t>
  </si>
  <si>
    <t>.tdSymbols {</t>
  </si>
  <si>
    <t>/*td attribute for Reaction*/</t>
  </si>
  <si>
    <t>.tdReactions{</t>
  </si>
  <si>
    <t>/* Tag style */</t>
  </si>
  <si>
    <t>.tag {</t>
  </si>
  <si>
    <t>.title {</t>
  </si>
  <si>
    <t>1 Go to colorscheme and choose your "color scheme"</t>
  </si>
  <si>
    <t>2 Export it as text</t>
  </si>
  <si>
    <t>3 Select all (Control + A) and copy</t>
  </si>
  <si>
    <t>4 Paste it in the first white cell bellow this line</t>
  </si>
  <si>
    <t>color: #f8f8f8;</t>
  </si>
  <si>
    <t>text-shadow: #145251 0 1px 1px;</t>
  </si>
  <si>
    <t>div#mastheads div#local h1 { color: #222; }</t>
  </si>
  <si>
    <t>body.expander div#global { border-bottom: 1px solid #111; }</t>
  </si>
  <si>
    <t>body.expander div#local { border-top: 1px solid #70D3D3; }</t>
  </si>
  <si>
    <t>INSTRUCTIONS:</t>
  </si>
  <si>
    <t>5 CSS will be generated in column D.Select content in D column</t>
  </si>
  <si>
    <t>6 Select D column (range name: OutputCSS), copy and paste in your app</t>
  </si>
  <si>
    <t>border-bottom-style: none;</t>
  </si>
  <si>
    <t>border-bottom-width: 0px;</t>
  </si>
  <si>
    <t>background-color: #ffffff;</t>
  </si>
  <si>
    <t>margin: 0px 2px 2px 4px;</t>
  </si>
  <si>
    <t>padding: 5px 5px 5px 5px; /* top right bottom left */</t>
  </si>
  <si>
    <t>overflow: auto;</t>
  </si>
  <si>
    <t>border: 1px solid #aaaaaa;/**/</t>
  </si>
  <si>
    <t>border-radius:5px 5px 5px 5px;</t>
  </si>
  <si>
    <t>-moz-border-radius: 5px 5px 5px 5px;</t>
  </si>
  <si>
    <t>-webkit-border-radius:5px 5px 5px 5px;</t>
  </si>
  <si>
    <t>margin: 3px 0px 3px 0px;</t>
  </si>
  <si>
    <t>border-radius:3px 3px 3px 3px;</t>
  </si>
  <si>
    <t>-moz-border-radius: 3px 3px 3px 3px;</t>
  </si>
  <si>
    <t>-webkit-border-radius:3px 3px 3px 3px;</t>
  </si>
  <si>
    <t>text-align: center;</t>
  </si>
  <si>
    <t>width: 5%;</t>
  </si>
  <si>
    <t>border: 0px 0px 0px 0px;</t>
  </si>
  <si>
    <t>padding-top: 40px;</t>
  </si>
  <si>
    <t>padding-bottom: 0px;</t>
  </si>
  <si>
    <t xml:space="preserve">padding-right: 0px; </t>
  </si>
  <si>
    <t xml:space="preserve">padding-left: 0px; </t>
  </si>
  <si>
    <t>border-top-width: 0px;</t>
  </si>
  <si>
    <t>border-right-width: 0px;</t>
  </si>
  <si>
    <t>border-left-width: 0px;</t>
  </si>
  <si>
    <t xml:space="preserve">text-align: center; </t>
  </si>
  <si>
    <t>width: auto;</t>
  </si>
  <si>
    <t xml:space="preserve">height:100px; </t>
  </si>
  <si>
    <t xml:space="preserve">border-top-width: 0px; </t>
  </si>
  <si>
    <t xml:space="preserve">border-bottom-width: 0px; </t>
  </si>
  <si>
    <t xml:space="preserve">padding-top: auto; </t>
  </si>
  <si>
    <t xml:space="preserve">padding-bottom: 0px; </t>
  </si>
  <si>
    <t xml:space="preserve">border-left-width: 0px; </t>
  </si>
  <si>
    <t>background-color: #eeeeee;</t>
  </si>
  <si>
    <t>margin: 3px 1px 3px 1px;</t>
  </si>
  <si>
    <t>padding: 1px 2px 1px 2px; /* top right bottom left */</t>
  </si>
  <si>
    <t>border: 1px solid #aaaaaa;</t>
  </si>
  <si>
    <t>border-radius:2px 2px 2px 2px;</t>
  </si>
  <si>
    <t>-moz-border-radius: 2px 2px 2px 2px;</t>
  </si>
  <si>
    <t>-webkit-border-radius:2px 2px 2px 2px;</t>
  </si>
  <si>
    <t>padding: 5px 5px 5px 5px;</t>
  </si>
  <si>
    <t>margin: 8px 0px 8px 0px;</t>
  </si>
  <si>
    <t>font-size: 120%;</t>
  </si>
  <si>
    <t>font-weight: bold;</t>
  </si>
  <si>
    <t>.right {</t>
  </si>
  <si>
    <t>float:right;</t>
  </si>
  <si>
    <t>/* Tab style */</t>
  </si>
  <si>
    <t>.tab {</t>
  </si>
  <si>
    <t>min-height:200px;</t>
  </si>
  <si>
    <t>/* centered items */</t>
  </si>
  <si>
    <t>.center {</t>
  </si>
  <si>
    <t xml:space="preserve">    text-align:center;</t>
  </si>
  <si>
    <t>form input.cancel{</t>
  </si>
  <si>
    <t>border-color: #999999;</t>
  </si>
  <si>
    <t>/* P2 */</t>
  </si>
  <si>
    <t>/* colour P1 */</t>
  </si>
  <si>
    <t xml:space="preserve">background-image: none; </t>
  </si>
  <si>
    <t>color: #444444;</t>
  </si>
  <si>
    <t>text-shadow: none;</t>
  </si>
  <si>
    <t>box-shadow: none;</t>
  </si>
  <si>
    <t>.bigfont,</t>
  </si>
  <si>
    <t>form input.bigfont {</t>
  </si>
  <si>
    <t>font-size: 150%</t>
  </si>
  <si>
    <t>/* Cancel default display style for inputs */</t>
  </si>
  <si>
    <t>form input.submit,</t>
  </si>
  <si>
    <t>input{</t>
  </si>
  <si>
    <t>display:inline;</t>
  </si>
  <si>
    <t>.error {</t>
  </si>
  <si>
    <t>color:#AA0000;</t>
  </si>
  <si>
    <t>/* Class for Filter sets */</t>
  </si>
  <si>
    <t>.filterset {</t>
  </si>
  <si>
    <t>/*font-size: 10px;*/</t>
  </si>
  <si>
    <t>padding-left:5px;</t>
  </si>
  <si>
    <t>max-height:400px;</t>
  </si>
  <si>
    <t>overflow : auto</t>
  </si>
  <si>
    <t>.filteritem {</t>
  </si>
  <si>
    <t>display:block;</t>
  </si>
  <si>
    <t>/* Color section */</t>
  </si>
  <si>
    <t>.maincolor{</t>
  </si>
  <si>
    <t>/* Maincolor inverted */</t>
  </si>
  <si>
    <t>.maincolorI{</t>
  </si>
  <si>
    <t>.seccolor{</t>
  </si>
  <si>
    <t>.seccolorI{</t>
  </si>
  <si>
    <t>color:#000000;</t>
  </si>
  <si>
    <t>.dimmed {</t>
  </si>
  <si>
    <t xml:space="preserve">    color:#B0B0B0;</t>
  </si>
  <si>
    <t>.bgcolor {</t>
  </si>
  <si>
    <t xml:space="preserve">    color:#ffffff;</t>
  </si>
  <si>
    <t>/* big buttons */</t>
  </si>
  <si>
    <t>.bigbutton {</t>
  </si>
  <si>
    <t>border-color: #000000;</t>
  </si>
  <si>
    <t>border: 1px solid #888888;/**/</t>
  </si>
  <si>
    <t>padding: 6px 6px 6px 6px;</t>
  </si>
  <si>
    <t>.bigbutton:hover,</t>
  </si>
  <si>
    <t>.bigbutton:focus,</t>
  </si>
  <si>
    <t>.bigbutton:active {</t>
  </si>
  <si>
    <t>.bigbutton a{</t>
  </si>
  <si>
    <t>color:inherit;</t>
  </si>
  <si>
    <t>.hidden {</t>
  </si>
  <si>
    <t>display: none;</t>
  </si>
  <si>
    <t>div#loginmenu ul{</t>
  </si>
  <si>
    <t>margin-top:1px;</t>
  </si>
  <si>
    <t>/* sddm: simple drop down menu</t>
  </si>
  <si>
    <t xml:space="preserve">   CSS from in http://javascript-array.com/scripts/simple_drop_down_menu/</t>
  </si>
  <si>
    <t xml:space="preserve"> */</t>
  </si>
  <si>
    <t>#sddm {</t>
  </si>
  <si>
    <t>margin: 0;</t>
  </si>
  <si>
    <t>padding: 0;</t>
  </si>
  <si>
    <t>z-index: 30;</t>
  </si>
  <si>
    <t>#sddm li {</t>
  </si>
  <si>
    <t>list-style: none;</t>
  </si>
  <si>
    <t>float: left;</t>
  </si>
  <si>
    <t>#sddm li a {</t>
  </si>
  <si>
    <t>display: block;</t>
  </si>
  <si>
    <t>margin: 0 1px 0 0;</t>
  </si>
  <si>
    <t>padding: 4px;</t>
  </si>
  <si>
    <t>text-decoration: none;</t>
  </si>
  <si>
    <t>#sddm li a:hover {</t>
  </si>
  <si>
    <t>/*background: #49A3FF*/</t>
  </si>
  <si>
    <t>#sddm div {</t>
  </si>
  <si>
    <t>position: absolute;</t>
  </si>
  <si>
    <t>visibility: hidden;</t>
  </si>
  <si>
    <t>#sddm div a {</t>
  </si>
  <si>
    <t>position: relative;</t>
  </si>
  <si>
    <t>padding: 5px 10px;</t>
  </si>
  <si>
    <t>white-space: nowrap;</t>
  </si>
  <si>
    <t>text-align: left;</t>
  </si>
  <si>
    <t>font-size: 11px;</t>
  </si>
  <si>
    <t>font-weight:normal;</t>
  </si>
  <si>
    <t>#sddm div a:hover {</t>
  </si>
  <si>
    <t>.smallArrow {</t>
  </si>
  <si>
    <t>top: -1px;</t>
  </si>
  <si>
    <t>border-style: solid dashed dashed;</t>
  </si>
  <si>
    <t>border-color: transparent;</t>
  </si>
  <si>
    <t>display: -moz-inline-box;</t>
  </si>
  <si>
    <t>display: inline-block;</t>
  </si>
  <si>
    <t>font-size: 0;</t>
  </si>
  <si>
    <t>height: 0;</t>
  </si>
  <si>
    <t>line-height: 0;</t>
  </si>
  <si>
    <t>width: 0;</t>
  </si>
  <si>
    <t>border-width: 5px 5px 0;</t>
  </si>
  <si>
    <t>padding-top: 1px;</t>
  </si>
  <si>
    <t>left: 4px;</t>
  </si>
  <si>
    <t>#resultList li {</t>
  </si>
  <si>
    <t>text-indent: 5px;</t>
  </si>
  <si>
    <t>list-style-position: outside;</t>
  </si>
  <si>
    <t>list-style-image: url(../img/orangeBullet.jpg);</t>
  </si>
  <si>
    <t>list-style-type: square;</t>
  </si>
  <si>
    <t>padding: 2px;</t>
  </si>
  <si>
    <t>margin: 0px;</t>
  </si>
  <si>
    <t>.topSpacer {</t>
  </si>
  <si>
    <t>height:78px;</t>
  </si>
  <si>
    <t>.topSpacerFilter {</t>
  </si>
  <si>
    <t>height:23px;</t>
  </si>
  <si>
    <t>.topSpacerFilter.noText {</t>
  </si>
  <si>
    <t>height:0px;</t>
  </si>
  <si>
    <t>/* for hiding the X in a jquery dialog*/</t>
  </si>
  <si>
    <t>a.hide_closer{</t>
  </si>
  <si>
    <t>.coolframe{</t>
  </si>
  <si>
    <t xml:space="preserve">    height:400px;</t>
  </si>
  <si>
    <t xml:space="preserve">    padding:1em; </t>
  </si>
  <si>
    <t xml:space="preserve">    background:#fff;</t>
  </si>
  <si>
    <t>#redline_side_car{</t>
  </si>
  <si>
    <t xml:space="preserve">    display: none;</t>
  </si>
  <si>
    <t>text-align:center;</t>
  </si>
  <si>
    <t>opacity:0.95;</t>
  </si>
  <si>
    <t>filter:alpha(opacity=95);</t>
  </si>
  <si>
    <t>color:#333333;</t>
  </si>
  <si>
    <t>opacity:0.9;</t>
  </si>
  <si>
    <t xml:space="preserve">filter:alpha(opacity=90); </t>
  </si>
  <si>
    <t>tr.coloured{</t>
  </si>
  <si>
    <t>#####  Palette URL: http://colorschemedesigner.com/#4362356D1w0w0</t>
  </si>
  <si>
    <t xml:space="preserve">   var. 1 = #ACAAC5 = rgb(172,170,197)</t>
  </si>
  <si>
    <t xml:space="preserve">   var. 2 = #868594 = rgb(134,133,148)</t>
  </si>
  <si>
    <t xml:space="preserve">   var. 3 = #3D3780 = rgb(61,55,128)</t>
  </si>
  <si>
    <t xml:space="preserve">   var. 4 = #CCCBE2 = rgb(204,203,226)</t>
  </si>
  <si>
    <t xml:space="preserve">   var. 5 = #D2D1E2 = rgb(210,209,226)</t>
  </si>
  <si>
    <t xml:space="preserve">   var. 1 = #B5A3C0 = rgb(181,163,192)</t>
  </si>
  <si>
    <t xml:space="preserve">   var. 2 = #8A7F90 = rgb(138,127,144)</t>
  </si>
  <si>
    <t xml:space="preserve">   var. 3 = #63357C = rgb(99,53,124)</t>
  </si>
  <si>
    <t xml:space="preserve">   var. 4 = #D6C6DF = rgb(214,198,223)</t>
  </si>
  <si>
    <t xml:space="preserve">   var. 5 = #D9CDDF = rgb(217,205,223)</t>
  </si>
  <si>
    <t xml:space="preserve">   var. 1 = #9CB0B8 = rgb(156,176,184)</t>
  </si>
  <si>
    <t xml:space="preserve">   var. 2 = #7A868A = rgb(122,134,138)</t>
  </si>
  <si>
    <t xml:space="preserve">   var. 3 = #336478 = rgb(51,100,120)</t>
  </si>
  <si>
    <t xml:space="preserve">   var. 4 = #C2D5DB = rgb(194,213,219)</t>
  </si>
  <si>
    <t xml:space="preserve">   var. 5 = #C9D6DB = rgb(201,214,219)</t>
  </si>
  <si>
    <t xml:space="preserve">   var. 1 = #FFF6D6 = rgb(255,246,214)</t>
  </si>
  <si>
    <t xml:space="preserve">   var. 2 = #BFBAA8 = rgb(191,186,168)</t>
  </si>
  <si>
    <t xml:space="preserve">   var. 3 = #A69046 = rgb(166,144,70)</t>
  </si>
  <si>
    <t xml:space="preserve">   var. 4 = #FFF8E1 = rgb(255,248,225)</t>
  </si>
  <si>
    <t xml:space="preserve">   var. 5 = #FFFAE9 = rgb(255,250,233)</t>
  </si>
  <si>
    <t>.publication{</t>
  </si>
  <si>
    <t xml:space="preserve">    border: 1px;</t>
  </si>
  <si>
    <t xml:space="preserve">    background-color: #fcf6f3;</t>
  </si>
  <si>
    <t xml:space="preserve">    box-shadow: 6px 6px 3px #bbbbbb;</t>
  </si>
  <si>
    <t xml:space="preserve">    padding: 20px;</t>
  </si>
  <si>
    <t xml:space="preserve">    margin: 20px;</t>
  </si>
  <si>
    <t>.pubtitle{</t>
  </si>
  <si>
    <t xml:space="preserve">    font-weight: bold;</t>
  </si>
  <si>
    <t>.pubjournal{</t>
  </si>
  <si>
    <t xml:space="preserve">    font-style: italic;</t>
  </si>
  <si>
    <t>div#local-title.logo-title span {margin-top:2em}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</si>
</sst>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222222"/>
      <name val="Courier New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rgb="FF000000"/>
      <name val="Courier New"/>
    </font>
    <font>
      <sz val="11"/>
      <color rgb="FF007400"/>
      <name val="Courier New"/>
    </font>
    <font>
      <sz val="8"/>
      <name val="Calibri"/>
      <family val="2"/>
      <scheme val="minor"/>
    </font>
    <font>
      <sz val="12"/>
      <color rgb="FF007400"/>
      <name val="Calibri"/>
      <scheme val="minor"/>
    </font>
    <font>
      <sz val="12"/>
      <color rgb="FF000000"/>
      <name val="Calibri"/>
      <scheme val="minor"/>
    </font>
    <font>
      <sz val="12"/>
      <color rgb="FFC8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2" borderId="0" xfId="1"/>
    <xf numFmtId="0" fontId="7" fillId="0" borderId="0" xfId="0" applyFont="1"/>
    <xf numFmtId="0" fontId="8" fillId="0" borderId="0" xfId="0" applyFont="1"/>
    <xf numFmtId="0" fontId="6" fillId="3" borderId="0" xfId="18"/>
    <xf numFmtId="0" fontId="4" fillId="2" borderId="0" xfId="39" applyFill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quotePrefix="1" applyFont="1"/>
    <xf numFmtId="0" fontId="3" fillId="0" borderId="0" xfId="0" applyFont="1"/>
  </cellXfs>
  <cellStyles count="87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Good" xfId="18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olorschemedesign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showGridLines="0" topLeftCell="B1" workbookViewId="0">
      <selection activeCell="D1" sqref="D1:D1048576"/>
    </sheetView>
  </sheetViews>
  <sheetFormatPr baseColWidth="10" defaultColWidth="0" defaultRowHeight="15" x14ac:dyDescent="0"/>
  <cols>
    <col min="1" max="1" width="86.33203125" customWidth="1"/>
    <col min="2" max="2" width="16" customWidth="1"/>
    <col min="3" max="3" width="11.6640625" customWidth="1"/>
    <col min="4" max="4" width="121" customWidth="1"/>
    <col min="5" max="9" width="121" hidden="1" customWidth="1"/>
    <col min="10" max="16384" width="10.83203125" hidden="1"/>
  </cols>
  <sheetData>
    <row r="1" spans="1:4">
      <c r="A1" s="2" t="s">
        <v>87</v>
      </c>
      <c r="B1" s="2"/>
      <c r="C1" s="2"/>
      <c r="D1" s="5" t="s">
        <v>0</v>
      </c>
    </row>
    <row r="2" spans="1:4">
      <c r="A2" s="6" t="s">
        <v>78</v>
      </c>
      <c r="B2" s="2"/>
      <c r="C2" s="2"/>
      <c r="D2" s="5" t="s">
        <v>1</v>
      </c>
    </row>
    <row r="3" spans="1:4">
      <c r="A3" s="2" t="s">
        <v>79</v>
      </c>
      <c r="B3" s="2"/>
      <c r="C3" s="2"/>
      <c r="D3" s="5"/>
    </row>
    <row r="4" spans="1:4">
      <c r="A4" s="2" t="s">
        <v>80</v>
      </c>
      <c r="B4" s="2"/>
      <c r="C4" s="2"/>
      <c r="D4" s="5"/>
    </row>
    <row r="5" spans="1:4">
      <c r="A5" s="2" t="s">
        <v>81</v>
      </c>
      <c r="B5" s="2"/>
      <c r="C5" s="2"/>
      <c r="D5" s="5" t="s">
        <v>2</v>
      </c>
    </row>
    <row r="6" spans="1:4">
      <c r="A6" s="2" t="s">
        <v>88</v>
      </c>
      <c r="B6" s="2"/>
      <c r="C6" s="2"/>
      <c r="D6" s="5" t="s">
        <v>3</v>
      </c>
    </row>
    <row r="7" spans="1:4">
      <c r="A7" s="2" t="s">
        <v>89</v>
      </c>
      <c r="B7" s="2"/>
      <c r="C7" s="2"/>
      <c r="D7" s="5" t="s">
        <v>4</v>
      </c>
    </row>
    <row r="8" spans="1:4">
      <c r="A8" s="2"/>
      <c r="B8" s="2"/>
      <c r="C8" s="2"/>
      <c r="D8" s="5"/>
    </row>
    <row r="9" spans="1:4">
      <c r="A9" s="2"/>
      <c r="B9" s="2"/>
      <c r="C9" s="2"/>
      <c r="D9" s="5" t="s">
        <v>5</v>
      </c>
    </row>
    <row r="10" spans="1:4">
      <c r="A10" s="2"/>
      <c r="B10" s="2"/>
      <c r="C10" s="2"/>
      <c r="D10" s="5"/>
    </row>
    <row r="11" spans="1:4">
      <c r="A11" s="2"/>
      <c r="B11" s="2"/>
      <c r="C11" s="2"/>
      <c r="D11" s="5" t="s">
        <v>0</v>
      </c>
    </row>
    <row r="12" spans="1:4">
      <c r="B12" s="2"/>
      <c r="C12" s="2"/>
      <c r="D12" s="5"/>
    </row>
    <row r="13" spans="1:4">
      <c r="A13" s="12" t="s">
        <v>6</v>
      </c>
      <c r="B13" s="2"/>
      <c r="C13" s="2"/>
      <c r="D13" s="5" t="s">
        <v>6</v>
      </c>
    </row>
    <row r="14" spans="1:4">
      <c r="A14" s="12" t="s">
        <v>260</v>
      </c>
      <c r="B14" s="2"/>
      <c r="C14" s="2"/>
      <c r="D14" s="5" t="str">
        <f>A14</f>
        <v>#####  Palette URL: http://colorschemedesigner.com/#4362356D1w0w0</v>
      </c>
    </row>
    <row r="15" spans="1:4">
      <c r="A15" s="12" t="s">
        <v>7</v>
      </c>
      <c r="B15" s="2"/>
      <c r="C15" s="2"/>
      <c r="D15" s="5" t="s">
        <v>7</v>
      </c>
    </row>
    <row r="16" spans="1:4">
      <c r="B16" s="2"/>
      <c r="C16" s="2"/>
      <c r="D16" s="5"/>
    </row>
    <row r="17" spans="1:4">
      <c r="B17" s="2"/>
      <c r="C17" s="2"/>
      <c r="D17" s="5"/>
    </row>
    <row r="18" spans="1:4">
      <c r="B18" s="2"/>
      <c r="C18" s="2"/>
      <c r="D18" s="5"/>
    </row>
    <row r="19" spans="1:4">
      <c r="A19" s="12" t="s">
        <v>8</v>
      </c>
      <c r="B19" s="2"/>
      <c r="C19" s="2"/>
      <c r="D19" s="5" t="s">
        <v>8</v>
      </c>
    </row>
    <row r="20" spans="1:4">
      <c r="B20" s="2"/>
      <c r="C20" s="2"/>
      <c r="D20" s="5"/>
    </row>
    <row r="21" spans="1:4">
      <c r="A21" s="12" t="s">
        <v>261</v>
      </c>
      <c r="B21" s="2" t="str">
        <f t="shared" ref="B21:B22" si="0">MID(A21,13,7)</f>
        <v>#ACAAC5</v>
      </c>
      <c r="C21" s="2" t="str">
        <f>RIGHT(A21,LEN(A21) -FIND("=",A21,15)+2)</f>
        <v xml:space="preserve"> = rgb(172,170,197)</v>
      </c>
      <c r="D21" s="5" t="str">
        <f>CONCATENATE(LEFT(A21,12),B21,C21)</f>
        <v xml:space="preserve">   var. 1 = #ACAAC5 = rgb(172,170,197)</v>
      </c>
    </row>
    <row r="22" spans="1:4">
      <c r="A22" s="12" t="s">
        <v>262</v>
      </c>
      <c r="B22" s="2" t="str">
        <f t="shared" si="0"/>
        <v>#868594</v>
      </c>
      <c r="C22" s="2" t="str">
        <f t="shared" ref="C22:C25" si="1">RIGHT(A22,LEN(A22) -FIND("=",A22,15)+2)</f>
        <v xml:space="preserve"> = rgb(134,133,148)</v>
      </c>
      <c r="D22" s="5" t="str">
        <f>CONCATENATE(LEFT(A22,12),B22,C22)</f>
        <v xml:space="preserve">   var. 2 = #868594 = rgb(134,133,148)</v>
      </c>
    </row>
    <row r="23" spans="1:4">
      <c r="A23" s="12" t="s">
        <v>263</v>
      </c>
      <c r="B23" s="2" t="str">
        <f>MID(A23,13,7)</f>
        <v>#3D3780</v>
      </c>
      <c r="C23" s="2" t="str">
        <f t="shared" si="1"/>
        <v xml:space="preserve"> = rgb(61,55,128)</v>
      </c>
      <c r="D23" s="5" t="str">
        <f>CONCATENATE(LEFT(A23,12),B23,C23)</f>
        <v xml:space="preserve">   var. 3 = #3D3780 = rgb(61,55,128)</v>
      </c>
    </row>
    <row r="24" spans="1:4">
      <c r="A24" s="12" t="s">
        <v>264</v>
      </c>
      <c r="B24" s="2" t="str">
        <f>MID(A24,13,7)</f>
        <v>#CCCBE2</v>
      </c>
      <c r="C24" s="2" t="str">
        <f t="shared" si="1"/>
        <v xml:space="preserve"> = rgb(204,203,226)</v>
      </c>
      <c r="D24" s="5" t="str">
        <f>CONCATENATE(LEFT(A24,12),B24,C24)</f>
        <v xml:space="preserve">   var. 4 = #CCCBE2 = rgb(204,203,226)</v>
      </c>
    </row>
    <row r="25" spans="1:4">
      <c r="A25" s="12" t="s">
        <v>265</v>
      </c>
      <c r="B25" s="2" t="str">
        <f>MID(A25,13,7)</f>
        <v>#D2D1E2</v>
      </c>
      <c r="C25" s="2" t="str">
        <f t="shared" si="1"/>
        <v xml:space="preserve"> = rgb(210,209,226)</v>
      </c>
      <c r="D25" s="5" t="str">
        <f>CONCATENATE(LEFT(A25,12),B25,C25)</f>
        <v xml:space="preserve">   var. 5 = #D2D1E2 = rgb(210,209,226)</v>
      </c>
    </row>
    <row r="26" spans="1:4">
      <c r="B26" s="2"/>
      <c r="C26" s="2"/>
      <c r="D26" s="5"/>
    </row>
    <row r="27" spans="1:4">
      <c r="A27" s="12" t="s">
        <v>9</v>
      </c>
      <c r="B27" s="2"/>
      <c r="C27" s="2"/>
      <c r="D27" s="5" t="s">
        <v>9</v>
      </c>
    </row>
    <row r="28" spans="1:4">
      <c r="B28" s="2"/>
      <c r="C28" s="2"/>
      <c r="D28" s="5"/>
    </row>
    <row r="29" spans="1:4">
      <c r="A29" s="12" t="s">
        <v>266</v>
      </c>
      <c r="B29" s="2" t="str">
        <f>MID(A29,13,7)</f>
        <v>#B5A3C0</v>
      </c>
      <c r="C29" s="2" t="str">
        <f t="shared" ref="C29:C49" si="2">RIGHT(A29,LEN(A29) -FIND("=",A29,15)+2)</f>
        <v xml:space="preserve"> = rgb(181,163,192)</v>
      </c>
      <c r="D29" s="5" t="str">
        <f>CONCATENATE(LEFT(A29,12),B29,C29)</f>
        <v xml:space="preserve">   var. 1 = #B5A3C0 = rgb(181,163,192)</v>
      </c>
    </row>
    <row r="30" spans="1:4">
      <c r="A30" s="12" t="s">
        <v>267</v>
      </c>
      <c r="B30" s="2" t="str">
        <f>MID(A30,13,7)</f>
        <v>#8A7F90</v>
      </c>
      <c r="C30" s="2" t="str">
        <f t="shared" si="2"/>
        <v xml:space="preserve"> = rgb(138,127,144)</v>
      </c>
      <c r="D30" s="5" t="str">
        <f>CONCATENATE(LEFT(A30,12),B30,C30)</f>
        <v xml:space="preserve">   var. 2 = #8A7F90 = rgb(138,127,144)</v>
      </c>
    </row>
    <row r="31" spans="1:4">
      <c r="A31" s="12" t="s">
        <v>268</v>
      </c>
      <c r="B31" s="2" t="str">
        <f>MID(A31,13,7)</f>
        <v>#63357C</v>
      </c>
      <c r="C31" s="2" t="str">
        <f t="shared" si="2"/>
        <v xml:space="preserve"> = rgb(99,53,124)</v>
      </c>
      <c r="D31" s="5" t="str">
        <f>CONCATENATE(LEFT(A31,12),B31,C31)</f>
        <v xml:space="preserve">   var. 3 = #63357C = rgb(99,53,124)</v>
      </c>
    </row>
    <row r="32" spans="1:4">
      <c r="A32" s="12" t="s">
        <v>269</v>
      </c>
      <c r="B32" s="2" t="str">
        <f>MID(A32,13,7)</f>
        <v>#D6C6DF</v>
      </c>
      <c r="C32" s="2" t="str">
        <f t="shared" si="2"/>
        <v xml:space="preserve"> = rgb(214,198,223)</v>
      </c>
      <c r="D32" s="5" t="str">
        <f>CONCATENATE(LEFT(A32,12),B32,C32)</f>
        <v xml:space="preserve">   var. 4 = #D6C6DF = rgb(214,198,223)</v>
      </c>
    </row>
    <row r="33" spans="1:4">
      <c r="A33" s="12" t="s">
        <v>270</v>
      </c>
      <c r="B33" s="2" t="str">
        <f>MID(A33,13,7)</f>
        <v>#D9CDDF</v>
      </c>
      <c r="C33" s="2" t="str">
        <f t="shared" si="2"/>
        <v xml:space="preserve"> = rgb(217,205,223)</v>
      </c>
      <c r="D33" s="5" t="str">
        <f>CONCATENATE(LEFT(A33,12),B33,C33)</f>
        <v xml:space="preserve">   var. 5 = #D9CDDF = rgb(217,205,223)</v>
      </c>
    </row>
    <row r="34" spans="1:4">
      <c r="B34" s="2"/>
      <c r="C34" s="2"/>
      <c r="D34" s="5"/>
    </row>
    <row r="35" spans="1:4">
      <c r="A35" s="12" t="s">
        <v>10</v>
      </c>
      <c r="B35" s="2"/>
      <c r="C35" s="2"/>
      <c r="D35" s="5" t="s">
        <v>10</v>
      </c>
    </row>
    <row r="36" spans="1:4">
      <c r="B36" s="2"/>
      <c r="C36" s="2"/>
      <c r="D36" s="5"/>
    </row>
    <row r="37" spans="1:4">
      <c r="A37" s="12" t="s">
        <v>271</v>
      </c>
      <c r="B37" s="2" t="str">
        <f>MID(A37,13,7)</f>
        <v>#9CB0B8</v>
      </c>
      <c r="C37" s="2" t="str">
        <f t="shared" ref="C37" si="3">RIGHT(A37,LEN(A37) -FIND("=",A37,15)+2)</f>
        <v xml:space="preserve"> = rgb(156,176,184)</v>
      </c>
      <c r="D37" s="5" t="str">
        <f>CONCATENATE(LEFT(A37,12),B37,C37)</f>
        <v xml:space="preserve">   var. 1 = #9CB0B8 = rgb(156,176,184)</v>
      </c>
    </row>
    <row r="38" spans="1:4">
      <c r="A38" s="12" t="s">
        <v>272</v>
      </c>
      <c r="B38" s="2" t="str">
        <f>MID(A38,13,7)</f>
        <v>#7A868A</v>
      </c>
      <c r="C38" s="2" t="str">
        <f t="shared" si="2"/>
        <v xml:space="preserve"> = rgb(122,134,138)</v>
      </c>
      <c r="D38" s="5" t="str">
        <f>CONCATENATE(LEFT(A38,12),B38,C38)</f>
        <v xml:space="preserve">   var. 2 = #7A868A = rgb(122,134,138)</v>
      </c>
    </row>
    <row r="39" spans="1:4">
      <c r="A39" s="12" t="s">
        <v>273</v>
      </c>
      <c r="B39" s="2" t="str">
        <f>MID(A39,13,7)</f>
        <v>#336478</v>
      </c>
      <c r="C39" s="2" t="str">
        <f t="shared" si="2"/>
        <v xml:space="preserve"> = rgb(51,100,120)</v>
      </c>
      <c r="D39" s="5" t="str">
        <f>CONCATENATE(LEFT(A39,12),B39,C39)</f>
        <v xml:space="preserve">   var. 3 = #336478 = rgb(51,100,120)</v>
      </c>
    </row>
    <row r="40" spans="1:4">
      <c r="A40" s="12" t="s">
        <v>274</v>
      </c>
      <c r="B40" s="2" t="str">
        <f>MID(A40,13,7)</f>
        <v>#C2D5DB</v>
      </c>
      <c r="C40" s="2" t="str">
        <f t="shared" si="2"/>
        <v xml:space="preserve"> = rgb(194,213,219)</v>
      </c>
      <c r="D40" s="5" t="str">
        <f>CONCATENATE(LEFT(A40,12),B40,C40)</f>
        <v xml:space="preserve">   var. 4 = #C2D5DB = rgb(194,213,219)</v>
      </c>
    </row>
    <row r="41" spans="1:4">
      <c r="A41" s="12" t="s">
        <v>275</v>
      </c>
      <c r="B41" s="2" t="str">
        <f>MID(A41,13,7)</f>
        <v>#C9D6DB</v>
      </c>
      <c r="C41" s="2" t="str">
        <f t="shared" si="2"/>
        <v xml:space="preserve"> = rgb(201,214,219)</v>
      </c>
      <c r="D41" s="5" t="str">
        <f>CONCATENATE(LEFT(A41,12),B41,C41)</f>
        <v xml:space="preserve">   var. 5 = #C9D6DB = rgb(201,214,219)</v>
      </c>
    </row>
    <row r="42" spans="1:4">
      <c r="B42" s="2"/>
      <c r="C42" s="2"/>
      <c r="D42" s="5"/>
    </row>
    <row r="43" spans="1:4">
      <c r="A43" s="12" t="s">
        <v>11</v>
      </c>
      <c r="B43" s="2"/>
      <c r="C43" s="2"/>
      <c r="D43" s="5" t="s">
        <v>11</v>
      </c>
    </row>
    <row r="44" spans="1:4">
      <c r="B44" s="2"/>
      <c r="C44" s="2"/>
      <c r="D44" s="5"/>
    </row>
    <row r="45" spans="1:4">
      <c r="A45" s="12" t="s">
        <v>276</v>
      </c>
      <c r="B45" s="2" t="str">
        <f>MID(A45,13,7)</f>
        <v>#FFF6D6</v>
      </c>
      <c r="C45" s="2" t="str">
        <f t="shared" ref="C45" si="4">RIGHT(A45,LEN(A45) -FIND("=",A45,15)+2)</f>
        <v xml:space="preserve"> = rgb(255,246,214)</v>
      </c>
      <c r="D45" s="5" t="str">
        <f>CONCATENATE(LEFT(A45,12),B45,C45)</f>
        <v xml:space="preserve">   var. 1 = #FFF6D6 = rgb(255,246,214)</v>
      </c>
    </row>
    <row r="46" spans="1:4">
      <c r="A46" s="12" t="s">
        <v>277</v>
      </c>
      <c r="B46" s="2" t="str">
        <f>MID(A46,13,7)</f>
        <v>#BFBAA8</v>
      </c>
      <c r="C46" s="2" t="str">
        <f t="shared" si="2"/>
        <v xml:space="preserve"> = rgb(191,186,168)</v>
      </c>
      <c r="D46" s="5" t="str">
        <f>CONCATENATE(LEFT(A46,12),B46,C46)</f>
        <v xml:space="preserve">   var. 2 = #BFBAA8 = rgb(191,186,168)</v>
      </c>
    </row>
    <row r="47" spans="1:4">
      <c r="A47" s="12" t="s">
        <v>278</v>
      </c>
      <c r="B47" s="2" t="str">
        <f>MID(A47,13,7)</f>
        <v>#A69046</v>
      </c>
      <c r="C47" s="2" t="str">
        <f t="shared" si="2"/>
        <v xml:space="preserve"> = rgb(166,144,70)</v>
      </c>
      <c r="D47" s="5" t="str">
        <f>CONCATENATE(LEFT(A47,12),B47,C47)</f>
        <v xml:space="preserve">   var. 3 = #A69046 = rgb(166,144,70)</v>
      </c>
    </row>
    <row r="48" spans="1:4">
      <c r="A48" s="12" t="s">
        <v>279</v>
      </c>
      <c r="B48" s="2" t="str">
        <f>MID(A48,13,7)</f>
        <v>#FFF8E1</v>
      </c>
      <c r="C48" s="2" t="str">
        <f t="shared" si="2"/>
        <v xml:space="preserve"> = rgb(255,248,225)</v>
      </c>
      <c r="D48" s="5" t="str">
        <f>CONCATENATE(LEFT(A48,12),B48,C48)</f>
        <v xml:space="preserve">   var. 4 = #FFF8E1 = rgb(255,248,225)</v>
      </c>
    </row>
    <row r="49" spans="1:4">
      <c r="A49" s="12" t="s">
        <v>280</v>
      </c>
      <c r="B49" s="2" t="str">
        <f>MID(A49,13,7)</f>
        <v>#FFFAE9</v>
      </c>
      <c r="C49" s="2" t="str">
        <f t="shared" si="2"/>
        <v xml:space="preserve"> = rgb(255,250,233)</v>
      </c>
      <c r="D49" s="5" t="str">
        <f>CONCATENATE(LEFT(A49,12),B49,C49)</f>
        <v xml:space="preserve">   var. 5 = #FFFAE9 = rgb(255,250,233)</v>
      </c>
    </row>
    <row r="50" spans="1:4">
      <c r="B50" s="2"/>
      <c r="C50" s="2"/>
      <c r="D50" s="5"/>
    </row>
    <row r="51" spans="1:4">
      <c r="B51" s="2"/>
      <c r="C51" s="2"/>
      <c r="D51" s="5"/>
    </row>
    <row r="52" spans="1:4">
      <c r="A52" s="12" t="s">
        <v>12</v>
      </c>
      <c r="B52" s="2"/>
      <c r="C52" s="2"/>
      <c r="D52" s="5" t="s">
        <v>12</v>
      </c>
    </row>
    <row r="53" spans="1:4">
      <c r="A53" s="2"/>
      <c r="B53" s="2"/>
      <c r="C53" s="2"/>
      <c r="D53" s="5"/>
    </row>
    <row r="54" spans="1:4">
      <c r="A54" s="2"/>
      <c r="B54" s="2"/>
      <c r="C54" s="2"/>
      <c r="D54" s="5" t="s">
        <v>5</v>
      </c>
    </row>
    <row r="55" spans="1:4">
      <c r="A55" s="2"/>
      <c r="B55" s="2"/>
      <c r="C55" s="2"/>
      <c r="D55" s="5"/>
    </row>
    <row r="56" spans="1:4">
      <c r="A56" s="2"/>
      <c r="B56" s="2"/>
      <c r="C56" s="2"/>
      <c r="D56" s="5"/>
    </row>
    <row r="57" spans="1:4">
      <c r="A57" s="2"/>
      <c r="B57" s="2"/>
      <c r="C57" s="2"/>
      <c r="D57" s="5" t="s">
        <v>13</v>
      </c>
    </row>
    <row r="58" spans="1:4">
      <c r="A58" s="2"/>
      <c r="B58" s="2"/>
      <c r="C58" s="2"/>
      <c r="D58" s="5" t="s">
        <v>14</v>
      </c>
    </row>
    <row r="59" spans="1:4">
      <c r="A59" s="2"/>
      <c r="B59" s="2"/>
      <c r="C59" s="2"/>
      <c r="D59" s="5"/>
    </row>
    <row r="60" spans="1:4">
      <c r="A60" s="2"/>
      <c r="B60" s="2"/>
      <c r="C60" s="2"/>
      <c r="D60" s="5" t="s">
        <v>15</v>
      </c>
    </row>
    <row r="61" spans="1:4">
      <c r="A61" s="2"/>
      <c r="B61" s="2"/>
      <c r="C61" s="2"/>
      <c r="D61" s="5" t="s">
        <v>16</v>
      </c>
    </row>
    <row r="62" spans="1:4">
      <c r="A62" s="2"/>
      <c r="B62" s="2"/>
      <c r="C62" s="2"/>
      <c r="D62" s="5"/>
    </row>
    <row r="63" spans="1:4">
      <c r="A63" s="2"/>
      <c r="B63" s="2"/>
      <c r="C63" s="2"/>
      <c r="D63" s="5" t="s">
        <v>17</v>
      </c>
    </row>
    <row r="64" spans="1:4">
      <c r="A64" s="2"/>
      <c r="B64" s="2"/>
      <c r="C64" s="2"/>
      <c r="D64" s="5" t="s">
        <v>18</v>
      </c>
    </row>
    <row r="65" spans="1:4">
      <c r="A65" s="2"/>
      <c r="B65" s="2"/>
      <c r="C65" s="2"/>
      <c r="D65" s="5" t="str">
        <f>CONCATENATE("a:visited { border-bottom-color: ", B21,"; }")</f>
        <v>a:visited { border-bottom-color: #ACAAC5; }</v>
      </c>
    </row>
    <row r="66" spans="1:4">
      <c r="A66" s="2"/>
      <c r="B66" s="2"/>
      <c r="C66" s="2"/>
      <c r="D66" s="5"/>
    </row>
    <row r="67" spans="1:4">
      <c r="A67" s="2"/>
      <c r="B67" s="2"/>
      <c r="C67" s="2"/>
      <c r="D67" s="5" t="s">
        <v>19</v>
      </c>
    </row>
    <row r="68" spans="1:4">
      <c r="A68" s="2"/>
      <c r="B68" s="2"/>
      <c r="C68" s="2"/>
      <c r="D68" s="5" t="s">
        <v>20</v>
      </c>
    </row>
    <row r="69" spans="1:4">
      <c r="A69" s="2"/>
      <c r="B69" s="2"/>
      <c r="C69" s="2"/>
      <c r="D69" s="5" t="s">
        <v>21</v>
      </c>
    </row>
    <row r="70" spans="1:4">
      <c r="A70" s="2"/>
      <c r="B70" s="2"/>
      <c r="C70" s="2"/>
      <c r="D70" s="5" t="str">
        <f>CONCATENATE("  color: ", B21,";")</f>
        <v xml:space="preserve">  color: #ACAAC5;</v>
      </c>
    </row>
    <row r="71" spans="1:4">
      <c r="A71" s="2"/>
      <c r="B71" s="2"/>
      <c r="C71" s="2"/>
      <c r="D71" s="5" t="str">
        <f>CONCATENATE("  border-bottom: 1px solid ",B21,";")</f>
        <v xml:space="preserve">  border-bottom: 1px solid #ACAAC5;</v>
      </c>
    </row>
    <row r="72" spans="1:4">
      <c r="A72" s="2"/>
      <c r="B72" s="2"/>
      <c r="C72" s="2"/>
      <c r="D72" s="5" t="s">
        <v>22</v>
      </c>
    </row>
    <row r="73" spans="1:4">
      <c r="A73" s="2"/>
      <c r="B73" s="2"/>
      <c r="C73" s="2"/>
      <c r="D73" s="5"/>
    </row>
    <row r="74" spans="1:4">
      <c r="A74" s="2"/>
      <c r="B74" s="2"/>
      <c r="C74" s="2"/>
      <c r="D74" s="5" t="s">
        <v>23</v>
      </c>
    </row>
    <row r="75" spans="1:4">
      <c r="A75" s="2"/>
      <c r="D75" s="5" t="s">
        <v>24</v>
      </c>
    </row>
    <row r="76" spans="1:4">
      <c r="A76" s="2"/>
      <c r="D76" s="5" t="s">
        <v>25</v>
      </c>
    </row>
    <row r="77" spans="1:4">
      <c r="A77" s="2"/>
      <c r="D77" s="5" t="str">
        <f>CONCATENATE("        color:",B21,";")</f>
        <v xml:space="preserve">        color:#ACAAC5;</v>
      </c>
    </row>
    <row r="78" spans="1:4">
      <c r="A78" s="2"/>
      <c r="D78" s="5" t="str">
        <f>CONCATENATE("        border-bottom: 3px double ", B21,";")</f>
        <v xml:space="preserve">        border-bottom: 3px double #ACAAC5;</v>
      </c>
    </row>
    <row r="79" spans="1:4">
      <c r="A79" s="2"/>
      <c r="D79" s="5" t="s">
        <v>26</v>
      </c>
    </row>
    <row r="80" spans="1:4">
      <c r="A80" s="2"/>
      <c r="D80" s="5"/>
    </row>
    <row r="81" spans="1:4">
      <c r="A81" s="2"/>
      <c r="D81" s="5"/>
    </row>
    <row r="82" spans="1:4">
      <c r="A82" s="2"/>
      <c r="D82" s="5" t="str">
        <f>CONCATENATE("a:link { color: ", B31,"; }")</f>
        <v>a:link { color: #63357C; }</v>
      </c>
    </row>
    <row r="83" spans="1:4">
      <c r="A83" s="2"/>
      <c r="D83" s="5"/>
    </row>
    <row r="84" spans="1:4">
      <c r="A84" s="2"/>
      <c r="D84" s="5" t="s">
        <v>19</v>
      </c>
    </row>
    <row r="85" spans="1:4">
      <c r="A85" s="2"/>
      <c r="D85" s="5" t="s">
        <v>20</v>
      </c>
    </row>
    <row r="86" spans="1:4">
      <c r="A86" s="2"/>
      <c r="D86" s="5" t="str">
        <f>CONCATENATE("a:active { color: ", B39,"; }")</f>
        <v>a:active { color: #336478; }</v>
      </c>
    </row>
    <row r="87" spans="1:4">
      <c r="A87" s="2"/>
      <c r="D87" s="5"/>
    </row>
    <row r="88" spans="1:4">
      <c r="A88" s="2"/>
      <c r="D88" s="5" t="str">
        <f>CONCATENATE("a.special { background-color: ",B41,"; }")</f>
        <v>a.special { background-color: #C9D6DB; }</v>
      </c>
    </row>
    <row r="89" spans="1:4">
      <c r="A89" s="2"/>
      <c r="D89" s="5"/>
    </row>
    <row r="90" spans="1:4">
      <c r="A90" s="2"/>
      <c r="D90" s="5"/>
    </row>
    <row r="91" spans="1:4">
      <c r="A91" s="2"/>
      <c r="D91" s="5" t="s">
        <v>27</v>
      </c>
    </row>
    <row r="92" spans="1:4">
      <c r="A92" s="2"/>
      <c r="D92" s="5" t="s">
        <v>28</v>
      </c>
    </row>
    <row r="93" spans="1:4">
      <c r="A93" s="2"/>
      <c r="D93" s="5"/>
    </row>
    <row r="94" spans="1:4">
      <c r="A94" s="2"/>
      <c r="D94" s="5" t="str">
        <f>CONCATENATE("h1 { color: ",B21,"; }")</f>
        <v>h1 { color: #ACAAC5; }</v>
      </c>
    </row>
    <row r="95" spans="1:4">
      <c r="A95" s="2"/>
      <c r="D95" s="5"/>
    </row>
    <row r="96" spans="1:4">
      <c r="A96" s="2"/>
      <c r="D96" s="5" t="str">
        <f>CONCATENATE("h2 { color: ", B46,"; }")</f>
        <v>h2 { color: #BFBAA8; }</v>
      </c>
    </row>
    <row r="97" spans="1:4">
      <c r="A97" s="2"/>
      <c r="D97" s="5"/>
    </row>
    <row r="98" spans="1:4">
      <c r="A98" s="2"/>
      <c r="D98" s="5" t="s">
        <v>29</v>
      </c>
    </row>
    <row r="99" spans="1:4">
      <c r="A99" s="2"/>
      <c r="D99" s="5" t="s">
        <v>30</v>
      </c>
    </row>
    <row r="100" spans="1:4">
      <c r="A100" s="2"/>
      <c r="D100" s="5" t="s">
        <v>31</v>
      </c>
    </row>
    <row r="101" spans="1:4">
      <c r="A101" s="2"/>
      <c r="D101" s="5" t="s">
        <v>32</v>
      </c>
    </row>
    <row r="102" spans="1:4">
      <c r="A102" s="2"/>
      <c r="D102" s="5" t="s">
        <v>33</v>
      </c>
    </row>
    <row r="103" spans="1:4">
      <c r="A103" s="2"/>
      <c r="D103" s="5" t="s">
        <v>34</v>
      </c>
    </row>
    <row r="104" spans="1:4">
      <c r="A104" s="2"/>
      <c r="D104" s="5" t="s">
        <v>35</v>
      </c>
    </row>
    <row r="105" spans="1:4">
      <c r="A105" s="2"/>
      <c r="D105" s="5" t="s">
        <v>36</v>
      </c>
    </row>
    <row r="106" spans="1:4">
      <c r="A106" s="2"/>
      <c r="D106" s="5" t="s">
        <v>37</v>
      </c>
    </row>
    <row r="107" spans="1:4">
      <c r="A107" s="2"/>
      <c r="D107" s="5" t="s">
        <v>38</v>
      </c>
    </row>
    <row r="108" spans="1:4">
      <c r="A108" s="2"/>
      <c r="D108" s="5" t="s">
        <v>39</v>
      </c>
    </row>
    <row r="109" spans="1:4">
      <c r="A109" s="2"/>
      <c r="D109" s="5" t="s">
        <v>40</v>
      </c>
    </row>
    <row r="110" spans="1:4">
      <c r="A110" s="2"/>
      <c r="D110" s="5" t="str">
        <f>CONCATENATE("        border-bottom-color: ", B21,";")</f>
        <v xml:space="preserve">        border-bottom-color: #ACAAC5;</v>
      </c>
    </row>
    <row r="111" spans="1:4">
      <c r="A111" s="2"/>
      <c r="D111" s="5" t="s">
        <v>22</v>
      </c>
    </row>
    <row r="112" spans="1:4">
      <c r="A112" s="2"/>
      <c r="D112" s="5"/>
    </row>
    <row r="113" spans="1:5">
      <c r="A113" s="2"/>
      <c r="D113" s="5"/>
    </row>
    <row r="114" spans="1:5">
      <c r="A114" s="2"/>
      <c r="D114" s="5" t="s">
        <v>41</v>
      </c>
    </row>
    <row r="115" spans="1:5">
      <c r="A115" s="2"/>
      <c r="D115" s="5" t="str">
        <f>CONCATENATE("th { background-color: ", B37,"; }")</f>
        <v>th { background-color: #9CB0B8; }</v>
      </c>
    </row>
    <row r="116" spans="1:5">
      <c r="A116" s="2"/>
      <c r="D116" s="5"/>
    </row>
    <row r="117" spans="1:5">
      <c r="A117" s="2"/>
      <c r="D117" s="5"/>
    </row>
    <row r="118" spans="1:5">
      <c r="A118" s="2"/>
      <c r="D118" s="5" t="s">
        <v>42</v>
      </c>
      <c r="E118" s="3"/>
    </row>
    <row r="119" spans="1:5" ht="16">
      <c r="A119" s="2"/>
      <c r="D119" s="5" t="s">
        <v>51</v>
      </c>
      <c r="E119" s="1" t="s">
        <v>51</v>
      </c>
    </row>
    <row r="120" spans="1:5" ht="16">
      <c r="A120" s="2"/>
      <c r="D120" s="5" t="str">
        <f>CONCATENATE("border-color: ", B22,"; /* P2 */")</f>
        <v>border-color: #868594; /* P2 */</v>
      </c>
      <c r="E120" s="1" t="s">
        <v>43</v>
      </c>
    </row>
    <row r="121" spans="1:5" ht="16">
      <c r="A121" s="2"/>
      <c r="D121" s="5" t="str">
        <f>CONCATENATE("background-color: ", B21,"; /* colour P1 */")</f>
        <v>background-color: #ACAAC5; /* colour P1 */</v>
      </c>
      <c r="E121" s="1" t="s">
        <v>44</v>
      </c>
    </row>
    <row r="122" spans="1:5" ht="16">
      <c r="A122" s="2"/>
      <c r="D122" s="5" t="str">
        <f>CONCATENATE("background-image: -moz-linear-gradient(top, ",B24," , ", B21, ");")</f>
        <v>background-image: -moz-linear-gradient(top, #CCCBE2 , #ACAAC5);</v>
      </c>
      <c r="E122" s="1" t="str">
        <f>CONCATENATE("    text-shadow: ",B23," 1px 1px;")</f>
        <v xml:space="preserve">    text-shadow: #3D3780 1px 1px;</v>
      </c>
    </row>
    <row r="123" spans="1:5" ht="16">
      <c r="A123" s="2"/>
      <c r="D123" s="5" t="str">
        <f>CONCATENATE("background-image: -webkit-gradient(linear,left top,left bottom,color-stop(0, ", B24, "),color-stop(1, ", B21,"));")</f>
        <v>background-image: -webkit-gradient(linear,left top,left bottom,color-stop(0, #CCCBE2),color-stop(1, #ACAAC5));</v>
      </c>
      <c r="E123" s="1" t="str">
        <f>CONCATENATE("    border-top: 1px solid ", B25,"; ")</f>
        <v xml:space="preserve">    border-top: 1px solid #D2D1E2; </v>
      </c>
    </row>
    <row r="124" spans="1:5" ht="16">
      <c r="A124" s="2"/>
      <c r="D124" s="5" t="str">
        <f>CONCATENATE("background-image: -webkit-linear-gradient(", B24,", ", B21,");")</f>
        <v>background-image: -webkit-linear-gradient(#CCCBE2, #ACAAC5);</v>
      </c>
      <c r="E124" s="1" t="str">
        <f>CONCATENATE("    border-left: 1px solid ",B25,";")</f>
        <v xml:space="preserve">    border-left: 1px solid #D2D1E2;</v>
      </c>
    </row>
    <row r="125" spans="1:5" ht="16">
      <c r="A125" s="2"/>
      <c r="D125" s="5" t="str">
        <f>CONCATENATE("background-image: linear-gradient(top, ", B24,", ", B21,");")</f>
        <v>background-image: linear-gradient(top, #CCCBE2, #ACAAC5);</v>
      </c>
      <c r="E125" s="1" t="str">
        <f>CONCATENATE("    border-right: 1px solid ", B23,";")</f>
        <v xml:space="preserve">    border-right: 1px solid #3D3780;</v>
      </c>
    </row>
    <row r="126" spans="1:5" ht="16">
      <c r="A126" s="2"/>
      <c r="D126" s="5" t="str">
        <f>CONCATENATE("filter: progid:DXImageTransform.Microsoft.gradient(startColorStr='", B24, "', EndColorStr='", B21,"');")</f>
        <v>filter: progid:DXImageTransform.Microsoft.gradient(startColorStr='#CCCBE2', EndColorStr='#ACAAC5');</v>
      </c>
      <c r="E126" s="1" t="str">
        <f>CONCATENATE("    border-bottom: 1px solid ",B23,";")</f>
        <v xml:space="preserve">    border-bottom: 1px solid #3D3780;</v>
      </c>
    </row>
    <row r="127" spans="1:5" ht="16">
      <c r="A127" s="2"/>
      <c r="D127" s="5" t="s">
        <v>82</v>
      </c>
      <c r="E127" s="1" t="s">
        <v>45</v>
      </c>
    </row>
    <row r="128" spans="1:5" ht="16">
      <c r="A128" s="2"/>
      <c r="D128" s="5" t="s">
        <v>83</v>
      </c>
      <c r="E128" s="1" t="str">
        <f>CONCATENATE("        background-image: -moz-linear-gradient(top, ", B21,", ",B22,");")</f>
        <v xml:space="preserve">        background-image: -moz-linear-gradient(top, #ACAAC5, #868594);</v>
      </c>
    </row>
    <row r="129" spans="1:5" ht="16">
      <c r="A129" s="2"/>
      <c r="D129" s="5" t="s">
        <v>22</v>
      </c>
      <c r="E129" s="1" t="str">
        <f>CONCATENATE("    background-image: -webkit-gradient(linear,left top,left bottom,color-stop(0, #ccc),color-stop(1, ",B22,"));")</f>
        <v xml:space="preserve">    background-image: -webkit-gradient(linear,left top,left bottom,color-stop(0, #ccc),color-stop(1, #868594));</v>
      </c>
    </row>
    <row r="130" spans="1:5" ht="16">
      <c r="A130" s="2"/>
      <c r="D130" s="5"/>
      <c r="E130" s="1" t="str">
        <f>CONCATENATE("    background-image: -webkit-linear-gradient(",B21,", ",B22,");" )</f>
        <v xml:space="preserve">    background-image: -webkit-linear-gradient(#ACAAC5, #868594);</v>
      </c>
    </row>
    <row r="131" spans="1:5" ht="16">
      <c r="A131" s="2"/>
      <c r="D131" s="5" t="s">
        <v>52</v>
      </c>
      <c r="E131" s="1" t="str">
        <f>CONCATENATE("    background-image: linear-gradient(top, ", B21, ", ", B22, ");")</f>
        <v xml:space="preserve">    background-image: linear-gradient(top, #ACAAC5, #868594);</v>
      </c>
    </row>
    <row r="132" spans="1:5" ht="16">
      <c r="A132" s="2"/>
      <c r="D132" s="5" t="s">
        <v>53</v>
      </c>
      <c r="E132" s="1" t="str">
        <f>CONCATENATE("    filter: progid:DXImageTransform.Microsoft.gradient(startColorStr='", B21, "', EndColorStr='", B22,"');")</f>
        <v xml:space="preserve">    filter: progid:DXImageTransform.Microsoft.gradient(startColorStr='#ACAAC5', EndColorStr='#868594');</v>
      </c>
    </row>
    <row r="133" spans="1:5" ht="16">
      <c r="A133" s="2"/>
      <c r="D133" s="5" t="str">
        <f>CONCATENATE("form input.submit:active { background: ", B21,"; }")</f>
        <v>form input.submit:active { background: #ACAAC5; }</v>
      </c>
      <c r="E133" s="1" t="s">
        <v>22</v>
      </c>
    </row>
    <row r="134" spans="1:5">
      <c r="A134" s="2"/>
      <c r="D134" s="5"/>
    </row>
    <row r="135" spans="1:5" ht="16">
      <c r="A135" s="2"/>
      <c r="D135" s="5" t="str">
        <f>CONCATENATE("div.box { border: 10px solid ", SECB5,"; }")</f>
        <v>div.box { border: 10px solid #C9D6DB; }</v>
      </c>
      <c r="E135" s="1" t="s">
        <v>46</v>
      </c>
    </row>
    <row r="136" spans="1:5" ht="16">
      <c r="A136" s="2"/>
      <c r="D136" s="5"/>
      <c r="E136" s="1" t="str">
        <f>CONCATENATE("div#local-masthead { background-color: ", B25, "; }")</f>
        <v>div#local-masthead { background-color: #D2D1E2; }</v>
      </c>
    </row>
    <row r="137" spans="1:5">
      <c r="A137" s="2"/>
      <c r="D137" s="5" t="str">
        <f>CONCATENATE("div#local-masthead { background-color: ", B25,"; }")</f>
        <v>div#local-masthead { background-color: #D2D1E2; }</v>
      </c>
    </row>
    <row r="138" spans="1:5" ht="16">
      <c r="A138" s="2"/>
      <c r="D138" s="5"/>
      <c r="E138" s="1" t="s">
        <v>47</v>
      </c>
    </row>
    <row r="139" spans="1:5" ht="16">
      <c r="A139" s="2"/>
      <c r="D139" s="5" t="s">
        <v>47</v>
      </c>
      <c r="E139" s="1" t="s">
        <v>48</v>
      </c>
    </row>
    <row r="140" spans="1:5" ht="16">
      <c r="A140" s="2"/>
      <c r="D140" s="5" t="s">
        <v>48</v>
      </c>
      <c r="E140" s="1" t="s">
        <v>49</v>
      </c>
    </row>
    <row r="141" spans="1:5" ht="16">
      <c r="A141" s="2"/>
      <c r="D141" s="5" t="s">
        <v>49</v>
      </c>
      <c r="E141" s="1" t="s">
        <v>50</v>
      </c>
    </row>
    <row r="142" spans="1:5" ht="16">
      <c r="A142" s="2"/>
      <c r="D142" s="5" t="s">
        <v>50</v>
      </c>
      <c r="E142" s="1" t="str">
        <f>CONCATENATE("border-bottom: 3px solid ", B21, ";")</f>
        <v>border-bottom: 3px solid #ACAAC5;</v>
      </c>
    </row>
    <row r="143" spans="1:5" ht="16">
      <c r="A143" s="2"/>
      <c r="D143" s="5" t="str">
        <f>CONCATENATE("border-bottom: 3px solid ", Primary1, ";")</f>
        <v>border-bottom: 3px solid #ACAAC5;</v>
      </c>
      <c r="E143" s="1" t="s">
        <v>22</v>
      </c>
    </row>
    <row r="144" spans="1:5">
      <c r="A144" s="2"/>
      <c r="D144" s="5" t="s">
        <v>22</v>
      </c>
    </row>
    <row r="145" spans="1:5">
      <c r="A145" s="2"/>
      <c r="D145" s="5"/>
      <c r="E145" s="3"/>
    </row>
    <row r="146" spans="1:5">
      <c r="A146" s="2"/>
      <c r="D146" s="5"/>
      <c r="E146" s="3"/>
    </row>
    <row r="147" spans="1:5">
      <c r="A147" s="2"/>
      <c r="D147" s="5"/>
      <c r="E147" s="3"/>
    </row>
    <row r="148" spans="1:5">
      <c r="A148" s="2"/>
      <c r="D148" s="5" t="s">
        <v>54</v>
      </c>
      <c r="E148" s="3"/>
    </row>
    <row r="149" spans="1:5">
      <c r="A149" s="2"/>
      <c r="D149" s="5" t="s">
        <v>58</v>
      </c>
      <c r="E149" s="3"/>
    </row>
    <row r="150" spans="1:5">
      <c r="A150" s="2"/>
      <c r="D150" s="5"/>
    </row>
    <row r="151" spans="1:5">
      <c r="A151" s="2"/>
      <c r="D151" s="5" t="s">
        <v>84</v>
      </c>
      <c r="E151" s="3"/>
    </row>
    <row r="152" spans="1:5">
      <c r="A152" s="2"/>
      <c r="D152" s="5"/>
      <c r="E152" s="3"/>
    </row>
    <row r="153" spans="1:5">
      <c r="A153" s="2"/>
      <c r="D153" s="5"/>
      <c r="E153" s="3"/>
    </row>
    <row r="154" spans="1:5">
      <c r="A154" s="2"/>
      <c r="D154" s="5" t="s">
        <v>55</v>
      </c>
      <c r="E154" s="3"/>
    </row>
    <row r="155" spans="1:5">
      <c r="A155" s="2"/>
      <c r="D155" s="5" t="s">
        <v>85</v>
      </c>
      <c r="E155" s="3"/>
    </row>
    <row r="156" spans="1:5">
      <c r="A156" s="2"/>
      <c r="D156" s="5"/>
    </row>
    <row r="157" spans="1:5">
      <c r="A157" s="2"/>
      <c r="D157" s="5" t="s">
        <v>86</v>
      </c>
      <c r="E157" s="3"/>
    </row>
    <row r="158" spans="1:5">
      <c r="A158" s="2"/>
      <c r="D158" s="5"/>
      <c r="E158" s="3"/>
    </row>
    <row r="159" spans="1:5">
      <c r="A159" s="2"/>
      <c r="D159" s="5"/>
      <c r="E159" s="3"/>
    </row>
    <row r="160" spans="1:5">
      <c r="A160" s="2"/>
      <c r="D160" s="5" t="s">
        <v>56</v>
      </c>
      <c r="E160" s="3"/>
    </row>
    <row r="161" spans="1:5">
      <c r="A161" s="2"/>
      <c r="D161" s="5"/>
      <c r="E161" s="3"/>
    </row>
    <row r="162" spans="1:5">
      <c r="A162" s="2"/>
      <c r="D162" s="5" t="str">
        <f>CONCATENATE(".primary-1 { background-color: ", Primary1,"}")</f>
        <v>.primary-1 { background-color: #ACAAC5}</v>
      </c>
    </row>
    <row r="163" spans="1:5">
      <c r="A163" s="2"/>
      <c r="D163" s="5" t="str">
        <f>CONCATENATE(".primary-2 { background-color: ", Primary2,"}")</f>
        <v>.primary-2 { background-color: #868594}</v>
      </c>
      <c r="E163" s="3"/>
    </row>
    <row r="164" spans="1:5">
      <c r="A164" s="2"/>
      <c r="D164" s="5" t="str">
        <f>CONCATENATE(".primary-3 { background-color: ", Primary3,"}")</f>
        <v>.primary-3 { background-color: #3D3780}</v>
      </c>
      <c r="E164" s="3"/>
    </row>
    <row r="165" spans="1:5">
      <c r="A165" s="2"/>
      <c r="D165" s="5" t="str">
        <f>CONCATENATE(".primary-4 { background-color: ", Primary4,"}")</f>
        <v>.primary-4 { background-color: #CCCBE2}</v>
      </c>
      <c r="E165" s="3"/>
    </row>
    <row r="166" spans="1:5">
      <c r="A166" s="2"/>
      <c r="D166" s="5" t="str">
        <f>CONCATENATE(".primary-5 { background-color: ", Primary5,"}")</f>
        <v>.primary-5 { background-color: #D2D1E2}</v>
      </c>
      <c r="E166" s="3"/>
    </row>
    <row r="167" spans="1:5">
      <c r="A167" s="2"/>
      <c r="D167" s="5"/>
      <c r="E167" s="3"/>
    </row>
    <row r="168" spans="1:5">
      <c r="A168" s="2"/>
      <c r="D168" s="5" t="str">
        <f>CONCATENATE(".secondary-a-1 { background-color: ", SECA1,"}")</f>
        <v>.secondary-a-1 { background-color: #B5A3C0}</v>
      </c>
    </row>
    <row r="169" spans="1:5">
      <c r="A169" s="2"/>
      <c r="D169" s="5" t="str">
        <f>CONCATENATE(".secondary-a-2 { background-color: ", SECA2,"}")</f>
        <v>.secondary-a-2 { background-color: #8A7F90}</v>
      </c>
      <c r="E169" s="4"/>
    </row>
    <row r="170" spans="1:5">
      <c r="A170" s="2"/>
      <c r="D170" s="5" t="str">
        <f>CONCATENATE(".secondary-a-3 { background-color: ", SECA3,"}")</f>
        <v>.secondary-a-3 { background-color: #63357C}</v>
      </c>
    </row>
    <row r="171" spans="1:5">
      <c r="A171" s="2"/>
      <c r="D171" s="5" t="str">
        <f>CONCATENATE(".secondary-a-4 { background-color: ", SECA4,"}")</f>
        <v>.secondary-a-4 { background-color: #D6C6DF}</v>
      </c>
    </row>
    <row r="172" spans="1:5">
      <c r="A172" s="2"/>
      <c r="D172" s="5" t="str">
        <f>CONCATENATE(".secondary-a-5 { background-color: ", SECA5,"}")</f>
        <v>.secondary-a-5 { background-color: #D9CDDF}</v>
      </c>
    </row>
    <row r="173" spans="1:5">
      <c r="A173" s="2"/>
      <c r="D173" s="5"/>
    </row>
    <row r="174" spans="1:5">
      <c r="A174" s="2"/>
      <c r="D174" s="5" t="str">
        <f>CONCATENATE(".secondary-b-1 { background-color: ", SECB1,"}")</f>
        <v>.secondary-b-1 { background-color: #9CB0B8}</v>
      </c>
    </row>
    <row r="175" spans="1:5">
      <c r="A175" s="2"/>
      <c r="D175" s="5" t="str">
        <f>CONCATENATE(".secondary-b-2 { background-color: ", SECB2,"}")</f>
        <v>.secondary-b-2 { background-color: #7A868A}</v>
      </c>
    </row>
    <row r="176" spans="1:5">
      <c r="A176" s="2"/>
      <c r="D176" s="5" t="str">
        <f>CONCATENATE(".secondary-b-3 { background-color: ", SECB3,"}")</f>
        <v>.secondary-b-3 { background-color: #336478}</v>
      </c>
    </row>
    <row r="177" spans="1:4">
      <c r="A177" s="2"/>
      <c r="D177" s="5" t="str">
        <f>CONCATENATE(".secondary-b-4 { background-color: ", SECB4,"}")</f>
        <v>.secondary-b-4 { background-color: #C2D5DB}</v>
      </c>
    </row>
    <row r="178" spans="1:4">
      <c r="A178" s="2"/>
      <c r="D178" s="5" t="str">
        <f>CONCATENATE(".secondary-b-5 { background-color: ", SECB5,"}")</f>
        <v>.secondary-b-5 { background-color: #C9D6DB}</v>
      </c>
    </row>
    <row r="179" spans="1:4">
      <c r="A179" s="2"/>
      <c r="D179" s="5"/>
    </row>
    <row r="180" spans="1:4">
      <c r="A180" s="2"/>
      <c r="D180" s="5" t="str">
        <f>CONCATENATE(".complement-1 { background-color: ", COMP1,"}")</f>
        <v>.complement-1 { background-color: #FFF6D6}</v>
      </c>
    </row>
    <row r="181" spans="1:4">
      <c r="A181" s="2"/>
      <c r="D181" s="5" t="str">
        <f>CONCATENATE(".complement-2 { background-color: ", COMP2,"}")</f>
        <v>.complement-2 { background-color: #BFBAA8}</v>
      </c>
    </row>
    <row r="182" spans="1:4">
      <c r="A182" s="2"/>
      <c r="D182" s="5" t="str">
        <f>CONCATENATE(".complement-3 { background-color: ", COMP3,"}")</f>
        <v>.complement-3 { background-color: #A69046}</v>
      </c>
    </row>
    <row r="183" spans="1:4">
      <c r="A183" s="2"/>
      <c r="D183" s="5" t="str">
        <f>CONCATENATE(".complement-4 { background-color: ", COMP4,"}")</f>
        <v>.complement-4 { background-color: #FFF8E1}</v>
      </c>
    </row>
    <row r="184" spans="1:4">
      <c r="A184" s="2"/>
      <c r="D184" s="5" t="str">
        <f>CONCATENATE(".complement-5 { background-color: ", COMP5,"}")</f>
        <v>.complement-5 { background-color: #FFFAE9}</v>
      </c>
    </row>
    <row r="185" spans="1:4">
      <c r="A185" s="2"/>
      <c r="D185" s="5"/>
    </row>
    <row r="186" spans="1:4">
      <c r="A186" s="2"/>
      <c r="D186" s="5" t="s">
        <v>57</v>
      </c>
    </row>
  </sheetData>
  <hyperlinks>
    <hyperlink ref="A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0"/>
  <sheetViews>
    <sheetView tabSelected="1" workbookViewId="0">
      <selection activeCell="A17" sqref="A17"/>
    </sheetView>
  </sheetViews>
  <sheetFormatPr baseColWidth="10" defaultRowHeight="15" x14ac:dyDescent="0"/>
  <cols>
    <col min="1" max="2" width="10.83203125" style="7"/>
  </cols>
  <sheetData>
    <row r="1" spans="1:2">
      <c r="A1" s="8" t="s">
        <v>59</v>
      </c>
    </row>
    <row r="2" spans="1:2">
      <c r="A2" s="8" t="s">
        <v>60</v>
      </c>
    </row>
    <row r="3" spans="1:2">
      <c r="A3" s="9" t="s">
        <v>61</v>
      </c>
    </row>
    <row r="4" spans="1:2">
      <c r="A4" s="9" t="s">
        <v>62</v>
      </c>
    </row>
    <row r="5" spans="1:2">
      <c r="A5" s="10"/>
    </row>
    <row r="6" spans="1:2">
      <c r="A6" s="9"/>
      <c r="B6" s="7" t="s">
        <v>90</v>
      </c>
    </row>
    <row r="7" spans="1:2">
      <c r="A7" s="9"/>
    </row>
    <row r="8" spans="1:2">
      <c r="A8" s="9" t="s">
        <v>22</v>
      </c>
    </row>
    <row r="9" spans="1:2">
      <c r="A9" s="9" t="s">
        <v>63</v>
      </c>
    </row>
    <row r="10" spans="1:2">
      <c r="A10" s="9" t="s">
        <v>64</v>
      </c>
    </row>
    <row r="11" spans="1:2">
      <c r="A11" s="9" t="s">
        <v>65</v>
      </c>
    </row>
    <row r="12" spans="1:2">
      <c r="A12" s="10" t="s">
        <v>66</v>
      </c>
    </row>
    <row r="13" spans="1:2">
      <c r="A13" s="9" t="s">
        <v>67</v>
      </c>
    </row>
    <row r="14" spans="1:2">
      <c r="B14" s="7" t="s">
        <v>91</v>
      </c>
    </row>
    <row r="15" spans="1:2">
      <c r="A15" s="8" t="s">
        <v>22</v>
      </c>
    </row>
    <row r="16" spans="1:2">
      <c r="A16" s="8"/>
    </row>
    <row r="17" spans="1:2">
      <c r="A17" s="8" t="s">
        <v>291</v>
      </c>
    </row>
    <row r="18" spans="1:2">
      <c r="A18" s="9"/>
    </row>
    <row r="19" spans="1:2">
      <c r="A19" s="10" t="s">
        <v>68</v>
      </c>
    </row>
    <row r="20" spans="1:2">
      <c r="A20" s="10" t="s">
        <v>69</v>
      </c>
    </row>
    <row r="21" spans="1:2">
      <c r="A21" s="10"/>
      <c r="B21" s="7" t="s">
        <v>92</v>
      </c>
    </row>
    <row r="22" spans="1:2">
      <c r="A22" s="10"/>
      <c r="B22" s="7" t="s">
        <v>93</v>
      </c>
    </row>
    <row r="23" spans="1:2">
      <c r="A23" s="10"/>
      <c r="B23" s="7" t="s">
        <v>94</v>
      </c>
    </row>
    <row r="24" spans="1:2">
      <c r="A24" s="10"/>
      <c r="B24" s="7" t="s">
        <v>95</v>
      </c>
    </row>
    <row r="25" spans="1:2">
      <c r="A25" s="9"/>
      <c r="B25" s="7" t="s">
        <v>96</v>
      </c>
    </row>
    <row r="26" spans="1:2">
      <c r="A26" s="10"/>
      <c r="B26" s="7" t="s">
        <v>97</v>
      </c>
    </row>
    <row r="27" spans="1:2">
      <c r="A27" s="9"/>
      <c r="B27" s="7" t="s">
        <v>98</v>
      </c>
    </row>
    <row r="28" spans="1:2">
      <c r="B28" s="7" t="s">
        <v>99</v>
      </c>
    </row>
    <row r="29" spans="1:2">
      <c r="A29" s="9" t="s">
        <v>22</v>
      </c>
    </row>
    <row r="30" spans="1:2">
      <c r="A30" s="10"/>
    </row>
    <row r="31" spans="1:2">
      <c r="A31" s="10" t="s">
        <v>70</v>
      </c>
    </row>
    <row r="32" spans="1:2">
      <c r="A32" s="10"/>
      <c r="B32" s="7" t="s">
        <v>92</v>
      </c>
    </row>
    <row r="33" spans="1:2">
      <c r="A33" s="10"/>
      <c r="B33" s="7" t="s">
        <v>100</v>
      </c>
    </row>
    <row r="34" spans="1:2">
      <c r="A34" s="10"/>
      <c r="B34" s="7" t="s">
        <v>94</v>
      </c>
    </row>
    <row r="35" spans="1:2">
      <c r="A35" s="10"/>
      <c r="B35" s="7" t="s">
        <v>95</v>
      </c>
    </row>
    <row r="36" spans="1:2">
      <c r="A36" s="9"/>
      <c r="B36" s="7" t="s">
        <v>96</v>
      </c>
    </row>
    <row r="37" spans="1:2">
      <c r="A37" s="10"/>
      <c r="B37" s="7" t="s">
        <v>101</v>
      </c>
    </row>
    <row r="38" spans="1:2">
      <c r="A38" s="9"/>
      <c r="B38" s="7" t="s">
        <v>102</v>
      </c>
    </row>
    <row r="39" spans="1:2">
      <c r="B39" s="7" t="s">
        <v>103</v>
      </c>
    </row>
    <row r="40" spans="1:2">
      <c r="A40" s="7" t="s">
        <v>22</v>
      </c>
    </row>
    <row r="41" spans="1:2">
      <c r="A41" s="8"/>
    </row>
    <row r="42" spans="1:2">
      <c r="A42" s="9"/>
    </row>
    <row r="43" spans="1:2">
      <c r="A43" s="10" t="s">
        <v>71</v>
      </c>
    </row>
    <row r="44" spans="1:2">
      <c r="A44" s="10" t="s">
        <v>72</v>
      </c>
    </row>
    <row r="45" spans="1:2">
      <c r="A45" s="10"/>
      <c r="B45" s="7" t="s">
        <v>104</v>
      </c>
    </row>
    <row r="46" spans="1:2">
      <c r="A46" s="10"/>
      <c r="B46" s="7" t="s">
        <v>105</v>
      </c>
    </row>
    <row r="47" spans="1:2">
      <c r="A47" s="10"/>
      <c r="B47" s="7" t="s">
        <v>106</v>
      </c>
    </row>
    <row r="48" spans="1:2">
      <c r="A48" s="10"/>
      <c r="B48" s="7" t="s">
        <v>107</v>
      </c>
    </row>
    <row r="49" spans="1:2">
      <c r="A49" s="10"/>
      <c r="B49" s="7" t="s">
        <v>108</v>
      </c>
    </row>
    <row r="50" spans="1:2">
      <c r="A50" s="10"/>
      <c r="B50" s="7" t="s">
        <v>109</v>
      </c>
    </row>
    <row r="51" spans="1:2">
      <c r="A51" s="10"/>
      <c r="B51" s="7" t="s">
        <v>110</v>
      </c>
    </row>
    <row r="52" spans="1:2">
      <c r="A52" s="10"/>
      <c r="B52" s="7" t="s">
        <v>111</v>
      </c>
    </row>
    <row r="53" spans="1:2">
      <c r="A53" s="10"/>
      <c r="B53" s="7" t="s">
        <v>112</v>
      </c>
    </row>
    <row r="54" spans="1:2">
      <c r="A54" s="9"/>
      <c r="B54" s="7" t="s">
        <v>113</v>
      </c>
    </row>
    <row r="55" spans="1:2">
      <c r="B55" s="7" t="s">
        <v>91</v>
      </c>
    </row>
    <row r="56" spans="1:2">
      <c r="A56" s="8" t="s">
        <v>22</v>
      </c>
    </row>
    <row r="57" spans="1:2">
      <c r="A57" s="9"/>
    </row>
    <row r="58" spans="1:2">
      <c r="A58" s="10" t="s">
        <v>73</v>
      </c>
    </row>
    <row r="59" spans="1:2">
      <c r="A59" s="10" t="s">
        <v>74</v>
      </c>
    </row>
    <row r="60" spans="1:2">
      <c r="A60" s="10"/>
      <c r="B60" s="7" t="s">
        <v>114</v>
      </c>
    </row>
    <row r="61" spans="1:2">
      <c r="A61" s="10"/>
      <c r="B61" s="7" t="s">
        <v>115</v>
      </c>
    </row>
    <row r="62" spans="1:2">
      <c r="A62" s="10"/>
      <c r="B62" s="7" t="s">
        <v>116</v>
      </c>
    </row>
    <row r="63" spans="1:2">
      <c r="A63" s="10"/>
      <c r="B63" s="7" t="s">
        <v>117</v>
      </c>
    </row>
    <row r="64" spans="1:2">
      <c r="A64" s="10"/>
      <c r="B64" s="7" t="s">
        <v>118</v>
      </c>
    </row>
    <row r="65" spans="1:2">
      <c r="A65" s="10"/>
      <c r="B65" s="7" t="s">
        <v>119</v>
      </c>
    </row>
    <row r="66" spans="1:2">
      <c r="A66" s="10"/>
      <c r="B66" s="7" t="s">
        <v>120</v>
      </c>
    </row>
    <row r="67" spans="1:2">
      <c r="A67" s="10"/>
      <c r="B67" s="7" t="s">
        <v>109</v>
      </c>
    </row>
    <row r="68" spans="1:2">
      <c r="A68" s="10"/>
      <c r="B68" s="7" t="s">
        <v>110</v>
      </c>
    </row>
    <row r="69" spans="1:2">
      <c r="A69" s="9"/>
      <c r="B69" s="7" t="s">
        <v>121</v>
      </c>
    </row>
    <row r="70" spans="1:2">
      <c r="B70" s="7" t="s">
        <v>112</v>
      </c>
    </row>
    <row r="71" spans="1:2">
      <c r="A71" s="8" t="s">
        <v>22</v>
      </c>
    </row>
    <row r="72" spans="1:2">
      <c r="A72" s="9"/>
    </row>
    <row r="73" spans="1:2">
      <c r="A73" s="10" t="s">
        <v>75</v>
      </c>
    </row>
    <row r="74" spans="1:2">
      <c r="A74" s="10" t="s">
        <v>76</v>
      </c>
    </row>
    <row r="75" spans="1:2">
      <c r="A75" s="10"/>
      <c r="B75" s="7" t="s">
        <v>122</v>
      </c>
    </row>
    <row r="76" spans="1:2">
      <c r="A76" s="10"/>
      <c r="B76" s="7" t="s">
        <v>123</v>
      </c>
    </row>
    <row r="77" spans="1:2">
      <c r="A77" s="10"/>
      <c r="B77" s="7" t="s">
        <v>124</v>
      </c>
    </row>
    <row r="78" spans="1:2">
      <c r="A78" s="9"/>
      <c r="B78" s="7" t="s">
        <v>125</v>
      </c>
    </row>
    <row r="79" spans="1:2">
      <c r="A79" s="10"/>
      <c r="B79" s="7" t="s">
        <v>126</v>
      </c>
    </row>
    <row r="80" spans="1:2">
      <c r="A80" s="9"/>
      <c r="B80" s="7" t="s">
        <v>127</v>
      </c>
    </row>
    <row r="81" spans="1:2">
      <c r="B81" s="7" t="s">
        <v>128</v>
      </c>
    </row>
    <row r="82" spans="1:2">
      <c r="A82" s="9" t="s">
        <v>22</v>
      </c>
    </row>
    <row r="83" spans="1:2">
      <c r="A83" s="9"/>
    </row>
    <row r="84" spans="1:2">
      <c r="A84" s="9" t="s">
        <v>77</v>
      </c>
    </row>
    <row r="85" spans="1:2">
      <c r="A85" s="9"/>
      <c r="B85" s="7" t="str">
        <f>CONCATENATE("color: ", Primary3, ";")</f>
        <v>color: #3D3780;</v>
      </c>
    </row>
    <row r="86" spans="1:2">
      <c r="A86" s="9"/>
      <c r="B86" s="9" t="str">
        <f>CONCATENATE("background: ", Primary1,";")</f>
        <v>background: #ACAAC5;</v>
      </c>
    </row>
    <row r="87" spans="1:2">
      <c r="A87" s="9"/>
      <c r="B87" s="7" t="s">
        <v>129</v>
      </c>
    </row>
    <row r="88" spans="1:2">
      <c r="A88" s="9"/>
      <c r="B88" s="7" t="s">
        <v>130</v>
      </c>
    </row>
    <row r="89" spans="1:2">
      <c r="B89" s="7" t="s">
        <v>131</v>
      </c>
    </row>
    <row r="90" spans="1:2">
      <c r="B90" s="7" t="s">
        <v>132</v>
      </c>
    </row>
    <row r="91" spans="1:2">
      <c r="B91" s="7" t="s">
        <v>97</v>
      </c>
    </row>
    <row r="92" spans="1:2">
      <c r="B92" s="11" t="s">
        <v>98</v>
      </c>
    </row>
    <row r="93" spans="1:2">
      <c r="B93" s="11" t="s">
        <v>99</v>
      </c>
    </row>
    <row r="94" spans="1:2">
      <c r="A94" s="7" t="s">
        <v>22</v>
      </c>
    </row>
    <row r="96" spans="1:2">
      <c r="A96" s="7" t="s">
        <v>133</v>
      </c>
    </row>
    <row r="97" spans="1:3">
      <c r="B97" s="7" t="s">
        <v>134</v>
      </c>
    </row>
    <row r="98" spans="1:3">
      <c r="A98" s="7" t="s">
        <v>22</v>
      </c>
    </row>
    <row r="100" spans="1:3">
      <c r="A100" s="7" t="s">
        <v>135</v>
      </c>
    </row>
    <row r="101" spans="1:3">
      <c r="A101" s="7" t="s">
        <v>136</v>
      </c>
    </row>
    <row r="102" spans="1:3">
      <c r="B102" s="7" t="s">
        <v>137</v>
      </c>
    </row>
    <row r="103" spans="1:3">
      <c r="A103" s="7" t="s">
        <v>22</v>
      </c>
    </row>
    <row r="105" spans="1:3">
      <c r="A105" s="7" t="s">
        <v>138</v>
      </c>
    </row>
    <row r="106" spans="1:3">
      <c r="A106" s="7" t="s">
        <v>139</v>
      </c>
    </row>
    <row r="107" spans="1:3">
      <c r="A107" s="7" t="s">
        <v>140</v>
      </c>
    </row>
    <row r="108" spans="1:3">
      <c r="A108" s="7" t="s">
        <v>22</v>
      </c>
    </row>
    <row r="110" spans="1:3">
      <c r="A110" s="7" t="s">
        <v>141</v>
      </c>
    </row>
    <row r="111" spans="1:3">
      <c r="B111" s="7" t="s">
        <v>142</v>
      </c>
      <c r="C111" t="s">
        <v>143</v>
      </c>
    </row>
    <row r="112" spans="1:3">
      <c r="B112" s="7" t="s">
        <v>122</v>
      </c>
      <c r="C112" t="s">
        <v>144</v>
      </c>
    </row>
    <row r="113" spans="1:2">
      <c r="B113" s="7" t="s">
        <v>145</v>
      </c>
    </row>
    <row r="114" spans="1:2">
      <c r="B114" s="7" t="s">
        <v>146</v>
      </c>
    </row>
    <row r="115" spans="1:2">
      <c r="B115" s="7" t="s">
        <v>147</v>
      </c>
    </row>
    <row r="116" spans="1:2">
      <c r="B116" s="7" t="s">
        <v>148</v>
      </c>
    </row>
    <row r="117" spans="1:2">
      <c r="A117" s="7" t="s">
        <v>22</v>
      </c>
    </row>
    <row r="119" spans="1:2">
      <c r="A119" s="7" t="s">
        <v>149</v>
      </c>
    </row>
    <row r="120" spans="1:2">
      <c r="A120" s="7" t="s">
        <v>150</v>
      </c>
    </row>
    <row r="121" spans="1:2">
      <c r="B121" s="7" t="s">
        <v>151</v>
      </c>
    </row>
    <row r="122" spans="1:2">
      <c r="A122" s="7" t="s">
        <v>22</v>
      </c>
    </row>
    <row r="124" spans="1:2">
      <c r="A124" s="7" t="s">
        <v>152</v>
      </c>
    </row>
    <row r="125" spans="1:2">
      <c r="A125" s="7" t="s">
        <v>153</v>
      </c>
    </row>
    <row r="126" spans="1:2">
      <c r="A126" s="7" t="s">
        <v>154</v>
      </c>
    </row>
    <row r="127" spans="1:2">
      <c r="B127" s="7" t="s">
        <v>155</v>
      </c>
    </row>
    <row r="128" spans="1:2">
      <c r="A128" s="7" t="s">
        <v>22</v>
      </c>
    </row>
    <row r="130" spans="1:2">
      <c r="A130" s="7" t="s">
        <v>156</v>
      </c>
    </row>
    <row r="131" spans="1:2">
      <c r="B131" s="7" t="s">
        <v>157</v>
      </c>
    </row>
    <row r="132" spans="1:2">
      <c r="B132" s="7" t="s">
        <v>132</v>
      </c>
    </row>
    <row r="133" spans="1:2">
      <c r="A133" s="7" t="s">
        <v>22</v>
      </c>
    </row>
    <row r="135" spans="1:2">
      <c r="A135" s="7" t="s">
        <v>158</v>
      </c>
    </row>
    <row r="136" spans="1:2">
      <c r="A136" s="7" t="s">
        <v>159</v>
      </c>
    </row>
    <row r="137" spans="1:2">
      <c r="B137" s="7" t="s">
        <v>160</v>
      </c>
    </row>
    <row r="138" spans="1:2">
      <c r="B138" s="7" t="s">
        <v>161</v>
      </c>
    </row>
    <row r="139" spans="1:2">
      <c r="B139" s="7" t="s">
        <v>162</v>
      </c>
    </row>
    <row r="140" spans="1:2">
      <c r="B140" s="7" t="s">
        <v>163</v>
      </c>
    </row>
    <row r="141" spans="1:2">
      <c r="A141" s="7" t="s">
        <v>22</v>
      </c>
    </row>
    <row r="143" spans="1:2">
      <c r="A143" s="7" t="s">
        <v>164</v>
      </c>
    </row>
    <row r="144" spans="1:2">
      <c r="B144" s="7" t="s">
        <v>165</v>
      </c>
    </row>
    <row r="145" spans="1:2">
      <c r="A145" s="7" t="s">
        <v>22</v>
      </c>
    </row>
    <row r="147" spans="1:2">
      <c r="A147" s="7" t="s">
        <v>166</v>
      </c>
    </row>
    <row r="148" spans="1:2">
      <c r="A148" s="7" t="s">
        <v>167</v>
      </c>
    </row>
    <row r="149" spans="1:2">
      <c r="B149" s="7" t="str">
        <f>CONCATENATE("color:",COMP1,";")</f>
        <v>color:#FFF6D6;</v>
      </c>
    </row>
    <row r="150" spans="1:2">
      <c r="A150" s="7" t="s">
        <v>22</v>
      </c>
    </row>
    <row r="152" spans="1:2">
      <c r="A152" s="7" t="s">
        <v>168</v>
      </c>
    </row>
    <row r="153" spans="1:2">
      <c r="A153" s="7" t="s">
        <v>169</v>
      </c>
    </row>
    <row r="154" spans="1:2">
      <c r="B154" s="7" t="s">
        <v>172</v>
      </c>
    </row>
    <row r="155" spans="1:2">
      <c r="B155" s="7" t="str">
        <f>CONCATENATE("background-color:", COMP1,";")</f>
        <v>background-color:#FFF6D6;</v>
      </c>
    </row>
    <row r="156" spans="1:2">
      <c r="A156" s="7" t="s">
        <v>22</v>
      </c>
    </row>
    <row r="158" spans="1:2">
      <c r="A158" s="7" t="s">
        <v>170</v>
      </c>
    </row>
    <row r="159" spans="1:2">
      <c r="B159" s="7" t="str">
        <f>CONCATENATE("color:", SECB1, ";")</f>
        <v>color:#9CB0B8;</v>
      </c>
    </row>
    <row r="160" spans="1:2">
      <c r="A160" s="7" t="s">
        <v>22</v>
      </c>
    </row>
    <row r="162" spans="1:2">
      <c r="A162" s="7" t="s">
        <v>171</v>
      </c>
    </row>
    <row r="163" spans="1:2">
      <c r="B163" s="7" t="s">
        <v>172</v>
      </c>
    </row>
    <row r="164" spans="1:2">
      <c r="B164" s="7" t="str">
        <f>CONCATENATE("background-color:", SECB1, ";")</f>
        <v>background-color:#9CB0B8;</v>
      </c>
    </row>
    <row r="165" spans="1:2">
      <c r="A165" s="7" t="s">
        <v>22</v>
      </c>
    </row>
    <row r="167" spans="1:2">
      <c r="A167" s="7" t="s">
        <v>173</v>
      </c>
    </row>
    <row r="168" spans="1:2">
      <c r="A168" s="7" t="s">
        <v>174</v>
      </c>
    </row>
    <row r="169" spans="1:2">
      <c r="A169" s="7" t="s">
        <v>22</v>
      </c>
    </row>
    <row r="171" spans="1:2">
      <c r="A171" s="7" t="s">
        <v>175</v>
      </c>
    </row>
    <row r="172" spans="1:2">
      <c r="A172" s="7" t="s">
        <v>176</v>
      </c>
    </row>
    <row r="173" spans="1:2">
      <c r="A173" s="7" t="s">
        <v>22</v>
      </c>
    </row>
    <row r="175" spans="1:2">
      <c r="A175" s="7" t="s">
        <v>177</v>
      </c>
    </row>
    <row r="176" spans="1:2">
      <c r="A176" s="7" t="s">
        <v>178</v>
      </c>
    </row>
    <row r="177" spans="1:2">
      <c r="B177" s="7" t="s">
        <v>179</v>
      </c>
    </row>
    <row r="178" spans="1:2">
      <c r="B178" s="7" t="s">
        <v>180</v>
      </c>
    </row>
    <row r="179" spans="1:2">
      <c r="B179" s="7" t="s">
        <v>101</v>
      </c>
    </row>
    <row r="180" spans="1:2">
      <c r="B180" s="7" t="s">
        <v>102</v>
      </c>
    </row>
    <row r="181" spans="1:2">
      <c r="B181" s="7" t="s">
        <v>103</v>
      </c>
    </row>
    <row r="182" spans="1:2">
      <c r="B182" s="7" t="s">
        <v>181</v>
      </c>
    </row>
    <row r="183" spans="1:2">
      <c r="B183" s="7" t="s">
        <v>253</v>
      </c>
    </row>
    <row r="184" spans="1:2">
      <c r="B184" s="7" t="s">
        <v>257</v>
      </c>
    </row>
    <row r="185" spans="1:2">
      <c r="B185" s="7" t="s">
        <v>258</v>
      </c>
    </row>
    <row r="186" spans="1:2">
      <c r="A186" s="7" t="s">
        <v>22</v>
      </c>
    </row>
    <row r="188" spans="1:2">
      <c r="A188" s="7" t="s">
        <v>182</v>
      </c>
    </row>
    <row r="189" spans="1:2">
      <c r="A189" s="7" t="s">
        <v>183</v>
      </c>
    </row>
    <row r="190" spans="1:2">
      <c r="A190" s="7" t="s">
        <v>184</v>
      </c>
    </row>
    <row r="191" spans="1:2">
      <c r="B191" s="7" t="s">
        <v>254</v>
      </c>
    </row>
    <row r="192" spans="1:2">
      <c r="B192" s="7" t="s">
        <v>255</v>
      </c>
    </row>
    <row r="193" spans="1:2">
      <c r="B193" s="7" t="s">
        <v>256</v>
      </c>
    </row>
    <row r="194" spans="1:2">
      <c r="A194" s="7" t="s">
        <v>22</v>
      </c>
    </row>
    <row r="196" spans="1:2">
      <c r="A196" s="7" t="s">
        <v>185</v>
      </c>
    </row>
    <row r="197" spans="1:2">
      <c r="B197" s="7" t="s">
        <v>186</v>
      </c>
    </row>
    <row r="198" spans="1:2">
      <c r="A198" s="7" t="s">
        <v>22</v>
      </c>
    </row>
    <row r="200" spans="1:2">
      <c r="A200" s="7" t="s">
        <v>187</v>
      </c>
    </row>
    <row r="201" spans="1:2">
      <c r="B201" s="7" t="s">
        <v>188</v>
      </c>
    </row>
    <row r="202" spans="1:2">
      <c r="A202" s="7" t="s">
        <v>22</v>
      </c>
    </row>
    <row r="204" spans="1:2">
      <c r="A204" s="7" t="s">
        <v>0</v>
      </c>
    </row>
    <row r="205" spans="1:2">
      <c r="A205" s="7" t="s">
        <v>189</v>
      </c>
    </row>
    <row r="206" spans="1:2">
      <c r="B206" s="7" t="s">
        <v>190</v>
      </c>
    </row>
    <row r="207" spans="1:2">
      <c r="A207" s="7" t="s">
        <v>22</v>
      </c>
    </row>
    <row r="208" spans="1:2">
      <c r="A208" s="7" t="s">
        <v>5</v>
      </c>
    </row>
    <row r="209" spans="1:2">
      <c r="A209" s="7" t="s">
        <v>191</v>
      </c>
    </row>
    <row r="210" spans="1:2">
      <c r="A210" s="7" t="s">
        <v>192</v>
      </c>
    </row>
    <row r="211" spans="1:2">
      <c r="A211" s="7" t="s">
        <v>193</v>
      </c>
    </row>
    <row r="213" spans="1:2">
      <c r="A213" s="7" t="s">
        <v>194</v>
      </c>
    </row>
    <row r="214" spans="1:2">
      <c r="B214" s="7" t="s">
        <v>195</v>
      </c>
    </row>
    <row r="215" spans="1:2">
      <c r="B215" s="7" t="s">
        <v>196</v>
      </c>
    </row>
    <row r="216" spans="1:2">
      <c r="B216" s="7" t="s">
        <v>197</v>
      </c>
    </row>
    <row r="217" spans="1:2">
      <c r="A217" s="7" t="s">
        <v>22</v>
      </c>
    </row>
    <row r="219" spans="1:2">
      <c r="A219" s="7" t="s">
        <v>198</v>
      </c>
    </row>
    <row r="220" spans="1:2">
      <c r="B220" s="7" t="s">
        <v>195</v>
      </c>
    </row>
    <row r="221" spans="1:2">
      <c r="B221" s="7" t="s">
        <v>196</v>
      </c>
    </row>
    <row r="222" spans="1:2">
      <c r="B222" s="7" t="s">
        <v>199</v>
      </c>
    </row>
    <row r="223" spans="1:2">
      <c r="B223" s="7" t="s">
        <v>132</v>
      </c>
    </row>
    <row r="224" spans="1:2">
      <c r="B224" s="7" t="s">
        <v>200</v>
      </c>
    </row>
    <row r="225" spans="1:2">
      <c r="A225" s="7" t="s">
        <v>22</v>
      </c>
    </row>
    <row r="227" spans="1:2">
      <c r="A227" s="7" t="s">
        <v>201</v>
      </c>
    </row>
    <row r="228" spans="1:2">
      <c r="B228" s="7" t="s">
        <v>202</v>
      </c>
    </row>
    <row r="229" spans="1:2">
      <c r="B229" s="7" t="s">
        <v>203</v>
      </c>
    </row>
    <row r="230" spans="1:2">
      <c r="B230" s="7" t="s">
        <v>204</v>
      </c>
    </row>
    <row r="231" spans="1:2">
      <c r="B231" s="7" t="str">
        <f>CONCATENATE("color: ", Primary3, ";")</f>
        <v>color: #3D3780;</v>
      </c>
    </row>
    <row r="232" spans="1:2">
      <c r="B232" s="7" t="s">
        <v>104</v>
      </c>
    </row>
    <row r="233" spans="1:2">
      <c r="B233" s="7" t="s">
        <v>205</v>
      </c>
    </row>
    <row r="234" spans="1:2">
      <c r="B234" s="7" t="s">
        <v>90</v>
      </c>
    </row>
    <row r="235" spans="1:2">
      <c r="B235" s="7" t="s">
        <v>132</v>
      </c>
    </row>
    <row r="236" spans="1:2">
      <c r="A236" s="7" t="s">
        <v>22</v>
      </c>
    </row>
    <row r="238" spans="1:2">
      <c r="A238" s="7" t="s">
        <v>206</v>
      </c>
    </row>
    <row r="239" spans="1:2">
      <c r="B239" s="7" t="s">
        <v>207</v>
      </c>
    </row>
    <row r="240" spans="1:2">
      <c r="B240" s="7" t="str">
        <f>CONCATENATE("color: ", COMP3,";")</f>
        <v>color: #A69046;</v>
      </c>
    </row>
    <row r="241" spans="1:2">
      <c r="A241" s="7" t="s">
        <v>22</v>
      </c>
    </row>
    <row r="243" spans="1:2">
      <c r="A243" s="7" t="s">
        <v>208</v>
      </c>
    </row>
    <row r="244" spans="1:2">
      <c r="B244" s="7" t="s">
        <v>209</v>
      </c>
    </row>
    <row r="245" spans="1:2">
      <c r="B245" s="7" t="s">
        <v>210</v>
      </c>
    </row>
    <row r="246" spans="1:2">
      <c r="B246" s="7" t="s">
        <v>195</v>
      </c>
    </row>
    <row r="247" spans="1:2">
      <c r="B247" s="7" t="s">
        <v>196</v>
      </c>
    </row>
    <row r="248" spans="1:2">
      <c r="B248" s="7" t="str">
        <f>CONCATENATE("border: 1px solid ", Primary3)</f>
        <v>border: 1px solid #3D3780</v>
      </c>
    </row>
    <row r="249" spans="1:2">
      <c r="A249" s="7" t="s">
        <v>22</v>
      </c>
    </row>
    <row r="251" spans="1:2">
      <c r="A251" s="7" t="s">
        <v>211</v>
      </c>
    </row>
    <row r="252" spans="1:2">
      <c r="B252" s="7" t="s">
        <v>212</v>
      </c>
    </row>
    <row r="253" spans="1:2">
      <c r="B253" s="7" t="s">
        <v>202</v>
      </c>
    </row>
    <row r="254" spans="1:2">
      <c r="B254" s="7" t="s">
        <v>195</v>
      </c>
    </row>
    <row r="255" spans="1:2">
      <c r="B255" s="7" t="s">
        <v>213</v>
      </c>
    </row>
    <row r="256" spans="1:2">
      <c r="B256" s="7" t="s">
        <v>115</v>
      </c>
    </row>
    <row r="257" spans="1:2">
      <c r="B257" s="7" t="s">
        <v>214</v>
      </c>
    </row>
    <row r="258" spans="1:2">
      <c r="B258" s="7" t="s">
        <v>215</v>
      </c>
    </row>
    <row r="259" spans="1:2">
      <c r="B259" s="7" t="s">
        <v>205</v>
      </c>
    </row>
    <row r="260" spans="1:2">
      <c r="B260" s="7" t="str">
        <f>CONCATENATE("background: ", Primary5, ";")</f>
        <v>background: #D2D1E2;</v>
      </c>
    </row>
    <row r="261" spans="1:2">
      <c r="B261" s="7" t="s">
        <v>216</v>
      </c>
    </row>
    <row r="262" spans="1:2">
      <c r="B262" s="7" t="s">
        <v>217</v>
      </c>
    </row>
    <row r="263" spans="1:2">
      <c r="A263" s="7" t="s">
        <v>22</v>
      </c>
    </row>
    <row r="265" spans="1:2">
      <c r="A265" s="7" t="s">
        <v>218</v>
      </c>
    </row>
    <row r="266" spans="1:2">
      <c r="B266" s="7" t="str">
        <f>CONCATENATE("background: ", Primary4, ";")</f>
        <v>background: #CCCBE2;</v>
      </c>
    </row>
    <row r="267" spans="1:2">
      <c r="B267" s="7" t="str">
        <f>CONCATENATE("color: ", Primary3, ";")</f>
        <v>color: #3D3780;</v>
      </c>
    </row>
    <row r="268" spans="1:2">
      <c r="A268" s="7" t="s">
        <v>22</v>
      </c>
    </row>
    <row r="270" spans="1:2">
      <c r="A270" s="7" t="s">
        <v>219</v>
      </c>
    </row>
    <row r="271" spans="1:2">
      <c r="B271" s="7" t="s">
        <v>212</v>
      </c>
    </row>
    <row r="272" spans="1:2">
      <c r="B272" s="7" t="s">
        <v>220</v>
      </c>
    </row>
    <row r="273" spans="1:2">
      <c r="B273" s="7" t="s">
        <v>221</v>
      </c>
    </row>
    <row r="274" spans="1:2">
      <c r="B274" s="7" t="s">
        <v>222</v>
      </c>
    </row>
    <row r="275" spans="1:2">
      <c r="B275" s="7" t="str">
        <f>CONCATENATE("border-top-color:", COMP3,";")</f>
        <v>border-top-color:#A69046;</v>
      </c>
    </row>
    <row r="276" spans="1:2">
      <c r="B276" s="7" t="s">
        <v>223</v>
      </c>
    </row>
    <row r="277" spans="1:2">
      <c r="B277" s="7" t="s">
        <v>224</v>
      </c>
    </row>
    <row r="278" spans="1:2">
      <c r="B278" s="7" t="s">
        <v>225</v>
      </c>
    </row>
    <row r="279" spans="1:2">
      <c r="B279" s="7" t="s">
        <v>226</v>
      </c>
    </row>
    <row r="280" spans="1:2">
      <c r="B280" s="7" t="s">
        <v>227</v>
      </c>
    </row>
    <row r="281" spans="1:2">
      <c r="B281" s="7" t="s">
        <v>228</v>
      </c>
    </row>
    <row r="282" spans="1:2">
      <c r="B282" s="7" t="s">
        <v>229</v>
      </c>
    </row>
    <row r="283" spans="1:2">
      <c r="B283" s="7" t="s">
        <v>230</v>
      </c>
    </row>
    <row r="284" spans="1:2">
      <c r="B284" s="7" t="s">
        <v>231</v>
      </c>
    </row>
    <row r="285" spans="1:2">
      <c r="A285" s="7" t="s">
        <v>22</v>
      </c>
    </row>
    <row r="287" spans="1:2">
      <c r="A287" s="7" t="s">
        <v>232</v>
      </c>
    </row>
    <row r="288" spans="1:2">
      <c r="B288" s="7" t="s">
        <v>233</v>
      </c>
    </row>
    <row r="289" spans="1:2">
      <c r="B289" s="7" t="s">
        <v>234</v>
      </c>
    </row>
    <row r="290" spans="1:2">
      <c r="B290" s="7" t="s">
        <v>235</v>
      </c>
    </row>
    <row r="291" spans="1:2">
      <c r="B291" s="7" t="s">
        <v>236</v>
      </c>
    </row>
    <row r="292" spans="1:2">
      <c r="B292" s="7" t="s">
        <v>237</v>
      </c>
    </row>
    <row r="293" spans="1:2">
      <c r="B293" s="7" t="s">
        <v>238</v>
      </c>
    </row>
    <row r="294" spans="1:2">
      <c r="A294" s="7" t="s">
        <v>22</v>
      </c>
    </row>
    <row r="296" spans="1:2">
      <c r="A296" s="7" t="s">
        <v>239</v>
      </c>
    </row>
    <row r="297" spans="1:2">
      <c r="B297" s="7" t="s">
        <v>240</v>
      </c>
    </row>
    <row r="298" spans="1:2">
      <c r="A298" s="7" t="s">
        <v>22</v>
      </c>
    </row>
    <row r="300" spans="1:2">
      <c r="A300" s="7" t="s">
        <v>241</v>
      </c>
    </row>
    <row r="301" spans="1:2">
      <c r="B301" s="7" t="s">
        <v>242</v>
      </c>
    </row>
    <row r="302" spans="1:2">
      <c r="A302" s="7" t="s">
        <v>22</v>
      </c>
    </row>
    <row r="304" spans="1:2">
      <c r="A304" s="7" t="s">
        <v>243</v>
      </c>
    </row>
    <row r="305" spans="1:2">
      <c r="B305" s="7" t="s">
        <v>244</v>
      </c>
    </row>
    <row r="306" spans="1:2">
      <c r="A306" s="7" t="s">
        <v>22</v>
      </c>
    </row>
    <row r="308" spans="1:2">
      <c r="A308" s="7" t="s">
        <v>245</v>
      </c>
    </row>
    <row r="309" spans="1:2">
      <c r="A309" s="7" t="s">
        <v>246</v>
      </c>
    </row>
    <row r="310" spans="1:2">
      <c r="B310" s="7" t="s">
        <v>210</v>
      </c>
    </row>
    <row r="311" spans="1:2">
      <c r="A311" s="7" t="s">
        <v>22</v>
      </c>
    </row>
    <row r="313" spans="1:2">
      <c r="A313" s="7" t="s">
        <v>247</v>
      </c>
    </row>
    <row r="314" spans="1:2">
      <c r="A314" s="7" t="s">
        <v>248</v>
      </c>
    </row>
    <row r="315" spans="1:2">
      <c r="A315" s="7" t="s">
        <v>249</v>
      </c>
    </row>
    <row r="316" spans="1:2">
      <c r="A316" s="7" t="s">
        <v>250</v>
      </c>
    </row>
    <row r="317" spans="1:2">
      <c r="A317" s="7" t="s">
        <v>22</v>
      </c>
    </row>
    <row r="319" spans="1:2">
      <c r="A319" s="7" t="s">
        <v>251</v>
      </c>
    </row>
    <row r="320" spans="1:2">
      <c r="A320" s="7" t="s">
        <v>252</v>
      </c>
    </row>
    <row r="321" spans="1:2">
      <c r="A321" s="7" t="s">
        <v>22</v>
      </c>
    </row>
    <row r="323" spans="1:2">
      <c r="A323" s="7" t="s">
        <v>259</v>
      </c>
    </row>
    <row r="324" spans="1:2">
      <c r="B324" s="7" t="str">
        <f>CONCATENATE("background: ", SECB4,";")</f>
        <v>background: #C2D5DB;</v>
      </c>
    </row>
    <row r="325" spans="1:2">
      <c r="A325" s="7" t="s">
        <v>22</v>
      </c>
    </row>
    <row r="327" spans="1:2">
      <c r="A327" s="7" t="s">
        <v>281</v>
      </c>
    </row>
    <row r="328" spans="1:2">
      <c r="A328" s="7" t="s">
        <v>282</v>
      </c>
    </row>
    <row r="329" spans="1:2">
      <c r="A329" s="7" t="s">
        <v>283</v>
      </c>
    </row>
    <row r="330" spans="1:2">
      <c r="A330" s="7" t="s">
        <v>284</v>
      </c>
    </row>
    <row r="331" spans="1:2">
      <c r="A331" s="7" t="s">
        <v>285</v>
      </c>
    </row>
    <row r="332" spans="1:2">
      <c r="A332" s="7" t="s">
        <v>286</v>
      </c>
    </row>
    <row r="333" spans="1:2">
      <c r="A333" s="7" t="s">
        <v>22</v>
      </c>
    </row>
    <row r="334" spans="1:2">
      <c r="A334" s="7" t="s">
        <v>287</v>
      </c>
    </row>
    <row r="335" spans="1:2">
      <c r="A335" s="7" t="s">
        <v>288</v>
      </c>
    </row>
    <row r="336" spans="1:2">
      <c r="A336" s="7" t="s">
        <v>22</v>
      </c>
    </row>
    <row r="338" spans="1:1">
      <c r="A338" s="7" t="s">
        <v>289</v>
      </c>
    </row>
    <row r="339" spans="1:1">
      <c r="A339" s="7" t="s">
        <v>290</v>
      </c>
    </row>
    <row r="340" spans="1:1">
      <c r="A340" s="7" t="s">
        <v>22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 Scheme</vt:lpstr>
      <vt:lpstr>RefLayer.css</vt:lpstr>
    </vt:vector>
  </TitlesOfParts>
  <Company>EBI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conesa</dc:creator>
  <cp:lastModifiedBy>conesa</cp:lastModifiedBy>
  <dcterms:created xsi:type="dcterms:W3CDTF">2013-01-07T16:33:44Z</dcterms:created>
  <dcterms:modified xsi:type="dcterms:W3CDTF">2013-01-11T14:11:20Z</dcterms:modified>
</cp:coreProperties>
</file>