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-Poject\BoloniTools_Wpf_Net46\"/>
    </mc:Choice>
  </mc:AlternateContent>
  <bookViews>
    <workbookView xWindow="0" yWindow="1425" windowWidth="15600" windowHeight="7440" tabRatio="876" activeTab="5"/>
  </bookViews>
  <sheets>
    <sheet name="标段创建" sheetId="69" r:id="rId1"/>
    <sheet name="填套数" sheetId="68" r:id="rId2"/>
    <sheet name="读套数" sheetId="63" r:id="rId3"/>
    <sheet name="开料汇总" sheetId="57" r:id="rId4"/>
    <sheet name="柜体汇总" sheetId="61" r:id="rId5"/>
    <sheet name="五金汇总" sheetId="59" r:id="rId6"/>
    <sheet name="铝材汇总" sheetId="60" r:id="rId7"/>
    <sheet name="门板汇总" sheetId="62" r:id="rId8"/>
    <sheet name="单面吸塑门板汇总" sheetId="70" r:id="rId9"/>
    <sheet name="双面吸塑门板汇总" sheetId="71" r:id="rId10"/>
    <sheet name="铝框门汇总" sheetId="64" r:id="rId11"/>
    <sheet name="玻璃汇总" sheetId="65" r:id="rId12"/>
    <sheet name="铝抽帮汇总" sheetId="66" r:id="rId13"/>
    <sheet name="底板铝灯汇总" sheetId="67" r:id="rId14"/>
  </sheets>
  <definedNames>
    <definedName name="_xlnm._FilterDatabase" localSheetId="8" hidden="1">单面吸塑门板汇总!$A$4:$O$5</definedName>
    <definedName name="_xlnm._FilterDatabase" localSheetId="4" hidden="1">柜体汇总!$A$4:$M$12</definedName>
    <definedName name="_xlnm._FilterDatabase" localSheetId="3" hidden="1">开料汇总!$A$4:$J$5</definedName>
    <definedName name="_xlnm._FilterDatabase" localSheetId="6" hidden="1">铝材汇总!$A$3:$I$5</definedName>
    <definedName name="_xlnm._FilterDatabase" localSheetId="7" hidden="1">门板汇总!$A$4:$O$5</definedName>
    <definedName name="_xlnm._FilterDatabase" localSheetId="9" hidden="1">双面吸塑门板汇总!$A$4:$O$5</definedName>
    <definedName name="_xlnm._FilterDatabase" localSheetId="5" hidden="1">五金汇总!$A$6:$H$6</definedName>
    <definedName name="_xlnm.Print_Area" localSheetId="11">玻璃汇总!$A:$I</definedName>
    <definedName name="_xlnm.Print_Area" localSheetId="8">单面吸塑门板汇总!$A:$O</definedName>
    <definedName name="_xlnm.Print_Area" localSheetId="4">柜体汇总!$A:$M</definedName>
    <definedName name="_xlnm.Print_Area" localSheetId="3">开料汇总!$A:$J</definedName>
    <definedName name="_xlnm.Print_Area" localSheetId="6">铝材汇总!$A:$I</definedName>
    <definedName name="_xlnm.Print_Area" localSheetId="7">门板汇总!$A:$O</definedName>
    <definedName name="_xlnm.Print_Area" localSheetId="9">双面吸塑门板汇总!$A:$O</definedName>
    <definedName name="_xlnm.Print_Area" localSheetId="5">五金汇总!$A:$H</definedName>
    <definedName name="_xlnm.Print_Titles" localSheetId="8">单面吸塑门板汇总!$1:$5</definedName>
    <definedName name="_xlnm.Print_Titles" localSheetId="4">柜体汇总!$1:$5</definedName>
    <definedName name="_xlnm.Print_Titles" localSheetId="3">开料汇总!$1:$5</definedName>
    <definedName name="_xlnm.Print_Titles" localSheetId="6">铝材汇总!$1:$3</definedName>
    <definedName name="_xlnm.Print_Titles" localSheetId="7">门板汇总!$1:$5</definedName>
    <definedName name="_xlnm.Print_Titles" localSheetId="9">双面吸塑门板汇总!$1:$5</definedName>
    <definedName name="_xlnm.Print_Titles" localSheetId="5">五金汇总!$1:$6</definedName>
  </definedNames>
  <calcPr calcId="162913"/>
</workbook>
</file>

<file path=xl/calcChain.xml><?xml version="1.0" encoding="utf-8"?>
<calcChain xmlns="http://schemas.openxmlformats.org/spreadsheetml/2006/main">
  <c r="V5" i="71" l="1"/>
  <c r="U5" i="71"/>
  <c r="O3" i="71"/>
  <c r="N3" i="71"/>
  <c r="M3" i="71"/>
  <c r="K3" i="71"/>
  <c r="B3" i="71"/>
  <c r="V1" i="71"/>
  <c r="U1" i="71"/>
  <c r="A1" i="71"/>
  <c r="S5" i="71" l="1"/>
  <c r="S6" i="71"/>
  <c r="V5" i="70"/>
  <c r="U5" i="70"/>
  <c r="O3" i="70"/>
  <c r="N3" i="70"/>
  <c r="M3" i="70"/>
  <c r="K3" i="70"/>
  <c r="B3" i="70"/>
  <c r="V1" i="70"/>
  <c r="U1" i="70"/>
  <c r="A1" i="70"/>
  <c r="S6" i="70" l="1"/>
  <c r="S5" i="70"/>
  <c r="G24" i="67"/>
  <c r="H17" i="67"/>
  <c r="B17" i="67"/>
  <c r="H16" i="67"/>
  <c r="H15" i="67"/>
  <c r="P14" i="67"/>
  <c r="N19" i="64" l="1"/>
  <c r="N3" i="64" l="1"/>
  <c r="D22" i="64"/>
  <c r="H21" i="64"/>
  <c r="D21" i="64"/>
  <c r="N20" i="64"/>
  <c r="R4" i="61" l="1"/>
  <c r="S4" i="61"/>
  <c r="T4" i="61"/>
  <c r="U4" i="61"/>
  <c r="V4" i="61"/>
  <c r="W4" i="61"/>
  <c r="X4" i="61"/>
  <c r="Y4" i="61"/>
  <c r="Z4" i="61"/>
  <c r="AA4" i="61"/>
  <c r="AB4" i="61"/>
  <c r="V5" i="62" l="1"/>
  <c r="U5" i="62"/>
  <c r="E4" i="59" l="1"/>
  <c r="I6" i="59"/>
  <c r="A2" i="61"/>
  <c r="AB5" i="61"/>
  <c r="AA5" i="61"/>
  <c r="Z5" i="61"/>
  <c r="Y5" i="61"/>
  <c r="X5" i="61"/>
  <c r="W5" i="61"/>
  <c r="V5" i="61"/>
  <c r="U5" i="61"/>
  <c r="T5" i="61"/>
  <c r="S5" i="61"/>
  <c r="R5" i="61"/>
  <c r="AA5" i="57"/>
  <c r="Z5" i="57"/>
  <c r="Y5" i="57"/>
  <c r="X5" i="57"/>
  <c r="W5" i="57"/>
  <c r="V5" i="57"/>
  <c r="U5" i="57"/>
  <c r="T5" i="57"/>
  <c r="S5" i="57"/>
  <c r="R5" i="57"/>
  <c r="Q5" i="57"/>
  <c r="V1" i="62"/>
  <c r="S6" i="62" s="1"/>
  <c r="U1" i="62"/>
  <c r="S5" i="62" s="1"/>
  <c r="AB1" i="61"/>
  <c r="AA1" i="61"/>
  <c r="Z1" i="61"/>
  <c r="Y1" i="61"/>
  <c r="X1" i="61"/>
  <c r="P10" i="61" s="1"/>
  <c r="W1" i="61"/>
  <c r="V1" i="61"/>
  <c r="U1" i="61"/>
  <c r="T1" i="61"/>
  <c r="S1" i="61"/>
  <c r="R1" i="61"/>
  <c r="AA1" i="57"/>
  <c r="Z1" i="57"/>
  <c r="Y1" i="57"/>
  <c r="O11" i="57" s="1"/>
  <c r="X1" i="57"/>
  <c r="W1" i="57"/>
  <c r="O10" i="57" s="1"/>
  <c r="V1" i="57"/>
  <c r="O9" i="57" s="1"/>
  <c r="U1" i="57"/>
  <c r="O8" i="57" s="1"/>
  <c r="T1" i="57"/>
  <c r="O7" i="57" s="1"/>
  <c r="S1" i="57"/>
  <c r="O6" i="57" s="1"/>
  <c r="R1" i="57"/>
  <c r="O5" i="57" s="1"/>
  <c r="Q1" i="57"/>
  <c r="G5" i="59"/>
  <c r="N3" i="62"/>
  <c r="K3" i="61"/>
  <c r="C5" i="59"/>
  <c r="E5" i="59"/>
  <c r="C4" i="59"/>
  <c r="H3" i="59"/>
  <c r="H2" i="60"/>
  <c r="I2" i="60"/>
  <c r="F2" i="60"/>
  <c r="D2" i="60"/>
  <c r="B2" i="60"/>
  <c r="A1" i="60"/>
  <c r="O3" i="62"/>
  <c r="M3" i="62"/>
  <c r="K3" i="62"/>
  <c r="B3" i="62"/>
  <c r="A1" i="62"/>
  <c r="L3" i="61"/>
  <c r="J3" i="61"/>
  <c r="E3" i="61"/>
  <c r="C3" i="61"/>
  <c r="A1" i="61"/>
  <c r="P7" i="61" l="1"/>
  <c r="P5" i="61"/>
  <c r="P8" i="61"/>
  <c r="O4" i="57"/>
  <c r="P9" i="61"/>
  <c r="O12" i="57"/>
  <c r="P4" i="61"/>
  <c r="P6" i="61"/>
  <c r="P11" i="61"/>
  <c r="P12" i="61"/>
</calcChain>
</file>

<file path=xl/sharedStrings.xml><?xml version="1.0" encoding="utf-8"?>
<sst xmlns="http://schemas.openxmlformats.org/spreadsheetml/2006/main" count="401" uniqueCount="177">
  <si>
    <t>序号</t>
    <phoneticPr fontId="6" type="noConversion"/>
  </si>
  <si>
    <t>产品名称</t>
  </si>
  <si>
    <t>规格型号</t>
  </si>
  <si>
    <t>博洛尼家居用品湖北有限公司</t>
  </si>
  <si>
    <t>部件名称</t>
  </si>
  <si>
    <t>数量</t>
    <phoneticPr fontId="18" type="noConversion"/>
  </si>
  <si>
    <t>材质</t>
  </si>
  <si>
    <t>封边描述</t>
  </si>
  <si>
    <t>长</t>
  </si>
  <si>
    <t>宽</t>
  </si>
  <si>
    <t>厚</t>
  </si>
  <si>
    <t>物料编码</t>
    <phoneticPr fontId="18" type="noConversion"/>
  </si>
  <si>
    <t>物料名称</t>
    <phoneticPr fontId="18" type="noConversion"/>
  </si>
  <si>
    <t>单位</t>
    <phoneticPr fontId="18" type="noConversion"/>
  </si>
  <si>
    <t>平米</t>
    <phoneticPr fontId="18" type="noConversion"/>
  </si>
  <si>
    <t>前1</t>
  </si>
  <si>
    <t>余0.45</t>
  </si>
  <si>
    <t>四周0.45</t>
  </si>
  <si>
    <t>16A板材</t>
    <phoneticPr fontId="18" type="noConversion"/>
  </si>
  <si>
    <t>3A板材</t>
    <phoneticPr fontId="18" type="noConversion"/>
  </si>
  <si>
    <t>0.45*20封边带</t>
    <phoneticPr fontId="18" type="noConversion"/>
  </si>
  <si>
    <t>1*20封边带</t>
    <phoneticPr fontId="18" type="noConversion"/>
  </si>
  <si>
    <t>米</t>
    <phoneticPr fontId="6" type="noConversion"/>
  </si>
  <si>
    <t>交货日期</t>
    <phoneticPr fontId="6" type="noConversion"/>
  </si>
  <si>
    <t>合同号</t>
    <phoneticPr fontId="6" type="noConversion"/>
  </si>
  <si>
    <t>分析：</t>
    <phoneticPr fontId="6" type="noConversion"/>
  </si>
  <si>
    <t>项目标段</t>
    <phoneticPr fontId="6" type="noConversion"/>
  </si>
  <si>
    <t>项目名称</t>
    <phoneticPr fontId="6" type="noConversion"/>
  </si>
  <si>
    <t>审核：</t>
    <phoneticPr fontId="6" type="noConversion"/>
  </si>
  <si>
    <t>套数</t>
    <phoneticPr fontId="6" type="noConversion"/>
  </si>
  <si>
    <t>项目编码</t>
    <phoneticPr fontId="6" type="noConversion"/>
  </si>
  <si>
    <t>物料编码</t>
    <phoneticPr fontId="6" type="noConversion"/>
  </si>
  <si>
    <t>数量</t>
    <phoneticPr fontId="6" type="noConversion"/>
  </si>
  <si>
    <t>总数量</t>
    <phoneticPr fontId="6" type="noConversion"/>
  </si>
  <si>
    <t>单位</t>
    <phoneticPr fontId="6" type="noConversion"/>
  </si>
  <si>
    <t>备注</t>
    <phoneticPr fontId="6" type="noConversion"/>
  </si>
  <si>
    <t>拍子号</t>
    <phoneticPr fontId="1" type="noConversion"/>
  </si>
  <si>
    <t>数量</t>
    <phoneticPr fontId="1" type="noConversion"/>
  </si>
  <si>
    <t>标段</t>
    <phoneticPr fontId="1" type="noConversion"/>
  </si>
  <si>
    <t>开料尺寸</t>
    <phoneticPr fontId="1" type="noConversion"/>
  </si>
  <si>
    <t>工艺备注</t>
    <phoneticPr fontId="1" type="noConversion"/>
  </si>
  <si>
    <t>空列</t>
    <phoneticPr fontId="6" type="noConversion"/>
  </si>
  <si>
    <t>项目编码</t>
    <phoneticPr fontId="6" type="noConversion"/>
  </si>
  <si>
    <t>铝材汇总</t>
    <phoneticPr fontId="6" type="noConversion"/>
  </si>
  <si>
    <t>标段</t>
    <phoneticPr fontId="18" type="noConversion"/>
  </si>
  <si>
    <t>套数</t>
    <phoneticPr fontId="18" type="noConversion"/>
  </si>
  <si>
    <t>项目编码</t>
    <phoneticPr fontId="18" type="noConversion"/>
  </si>
  <si>
    <t>部件名称</t>
    <phoneticPr fontId="6" type="noConversion"/>
  </si>
  <si>
    <t>套数</t>
  </si>
  <si>
    <t>柜体汇总</t>
    <phoneticPr fontId="6" type="noConversion"/>
  </si>
  <si>
    <t>工艺图纸</t>
    <phoneticPr fontId="6" type="noConversion"/>
  </si>
  <si>
    <t>标段</t>
  </si>
  <si>
    <t>项目编码</t>
  </si>
  <si>
    <t>18A板材</t>
    <phoneticPr fontId="18" type="noConversion"/>
  </si>
  <si>
    <t>门板汇总</t>
    <phoneticPr fontId="6" type="noConversion"/>
  </si>
  <si>
    <t>拆单：</t>
    <phoneticPr fontId="6" type="noConversion"/>
  </si>
  <si>
    <t>图纸
页码</t>
    <phoneticPr fontId="6" type="noConversion"/>
  </si>
  <si>
    <t>开料尺寸</t>
    <phoneticPr fontId="1" type="noConversion"/>
  </si>
  <si>
    <t>材质</t>
    <phoneticPr fontId="6" type="noConversion"/>
  </si>
  <si>
    <t>封边描述</t>
    <phoneticPr fontId="6" type="noConversion"/>
  </si>
  <si>
    <t>工艺备注</t>
    <phoneticPr fontId="1" type="noConversion"/>
  </si>
  <si>
    <t>物料编码</t>
    <phoneticPr fontId="6" type="noConversion"/>
  </si>
  <si>
    <t>部件名称</t>
    <phoneticPr fontId="6" type="noConversion"/>
  </si>
  <si>
    <t>材料</t>
    <phoneticPr fontId="6" type="noConversion"/>
  </si>
  <si>
    <t>长</t>
    <phoneticPr fontId="6" type="noConversion"/>
  </si>
  <si>
    <t>宽</t>
    <phoneticPr fontId="6" type="noConversion"/>
  </si>
  <si>
    <t>数量</t>
    <phoneticPr fontId="6" type="noConversion"/>
  </si>
  <si>
    <t>单位</t>
    <phoneticPr fontId="6" type="noConversion"/>
  </si>
  <si>
    <t>备注</t>
    <phoneticPr fontId="6" type="noConversion"/>
  </si>
  <si>
    <t>高</t>
    <phoneticPr fontId="6" type="noConversion"/>
  </si>
  <si>
    <t>门型</t>
    <phoneticPr fontId="6" type="noConversion"/>
  </si>
  <si>
    <t>下料尺寸</t>
    <phoneticPr fontId="6" type="noConversion"/>
  </si>
  <si>
    <t>成型尺寸</t>
    <phoneticPr fontId="6" type="noConversion"/>
  </si>
  <si>
    <t>空列</t>
    <phoneticPr fontId="6" type="noConversion"/>
  </si>
  <si>
    <t>数量</t>
    <phoneticPr fontId="6" type="noConversion"/>
  </si>
  <si>
    <t>材质</t>
    <phoneticPr fontId="6" type="noConversion"/>
  </si>
  <si>
    <t>封边描述</t>
    <phoneticPr fontId="6" type="noConversion"/>
  </si>
  <si>
    <t>开启方向</t>
    <phoneticPr fontId="6" type="noConversion"/>
  </si>
  <si>
    <t>工艺备注</t>
    <phoneticPr fontId="6" type="noConversion"/>
  </si>
  <si>
    <t>宽</t>
    <phoneticPr fontId="6" type="noConversion"/>
  </si>
  <si>
    <t>厚</t>
    <phoneticPr fontId="6" type="noConversion"/>
  </si>
  <si>
    <t>开料汇总</t>
    <phoneticPr fontId="6" type="noConversion"/>
  </si>
  <si>
    <t>序号</t>
    <phoneticPr fontId="6" type="noConversion"/>
  </si>
  <si>
    <t>18A平方</t>
    <phoneticPr fontId="6" type="noConversion"/>
  </si>
  <si>
    <t>16A平方</t>
    <phoneticPr fontId="6" type="noConversion"/>
  </si>
  <si>
    <t>5A平方</t>
    <phoneticPr fontId="6" type="noConversion"/>
  </si>
  <si>
    <t>3A平方</t>
    <phoneticPr fontId="6" type="noConversion"/>
  </si>
  <si>
    <t>12A平方</t>
    <phoneticPr fontId="6" type="noConversion"/>
  </si>
  <si>
    <t>9A平方</t>
    <phoneticPr fontId="6" type="noConversion"/>
  </si>
  <si>
    <t>四周1</t>
    <phoneticPr fontId="6" type="noConversion"/>
  </si>
  <si>
    <t>25A平方</t>
    <phoneticPr fontId="6" type="noConversion"/>
  </si>
  <si>
    <t>25A板材</t>
    <phoneticPr fontId="18" type="noConversion"/>
  </si>
  <si>
    <t>12A板材</t>
    <phoneticPr fontId="18" type="noConversion"/>
  </si>
  <si>
    <t>9A板材</t>
    <phoneticPr fontId="18" type="noConversion"/>
  </si>
  <si>
    <t>5A板材</t>
    <phoneticPr fontId="18" type="noConversion"/>
  </si>
  <si>
    <t>数据</t>
    <phoneticPr fontId="18" type="noConversion"/>
  </si>
  <si>
    <t>2*20封边带</t>
    <phoneticPr fontId="18" type="noConversion"/>
  </si>
  <si>
    <t>图纸
页码</t>
    <phoneticPr fontId="6" type="noConversion"/>
  </si>
  <si>
    <t>2*20封边</t>
    <phoneticPr fontId="6" type="noConversion"/>
  </si>
  <si>
    <t>项目
编码</t>
    <phoneticPr fontId="6" type="noConversion"/>
  </si>
  <si>
    <t>生产计划领料单—五金汇总</t>
    <phoneticPr fontId="6" type="noConversion"/>
  </si>
  <si>
    <t>说明：参照《工程16版橱柜系统工艺图纸 》进行加工（标准版）</t>
  </si>
  <si>
    <t>项目名称</t>
  </si>
  <si>
    <t>拍子号</t>
    <phoneticPr fontId="6" type="noConversion"/>
  </si>
  <si>
    <t>长</t>
    <phoneticPr fontId="6" type="noConversion"/>
  </si>
  <si>
    <t>宽</t>
    <phoneticPr fontId="6" type="noConversion"/>
  </si>
  <si>
    <t>厚</t>
    <phoneticPr fontId="6" type="noConversion"/>
  </si>
  <si>
    <t>套数</t>
    <phoneticPr fontId="6" type="noConversion"/>
  </si>
  <si>
    <t>项目编码</t>
    <phoneticPr fontId="6" type="noConversion"/>
  </si>
  <si>
    <t>单套数量</t>
    <phoneticPr fontId="6" type="noConversion"/>
  </si>
  <si>
    <t>总数量</t>
    <phoneticPr fontId="6" type="noConversion"/>
  </si>
  <si>
    <t>文件名</t>
    <phoneticPr fontId="6" type="noConversion"/>
  </si>
  <si>
    <t>交货日期</t>
  </si>
  <si>
    <t>合同号</t>
  </si>
  <si>
    <t>柜号</t>
  </si>
  <si>
    <t>成型尺寸</t>
  </si>
  <si>
    <t>数量</t>
  </si>
  <si>
    <t>工艺备注</t>
  </si>
  <si>
    <t>房间号</t>
  </si>
  <si>
    <t>开门方向</t>
  </si>
  <si>
    <t>精裁规格</t>
  </si>
  <si>
    <t>总数量</t>
  </si>
  <si>
    <t>日期：</t>
  </si>
  <si>
    <t>备注</t>
  </si>
  <si>
    <t>单套数量</t>
  </si>
  <si>
    <t>工艺描述</t>
  </si>
  <si>
    <t>物料编码</t>
  </si>
  <si>
    <t>物料名称</t>
  </si>
  <si>
    <t>单位</t>
  </si>
  <si>
    <t>米</t>
  </si>
  <si>
    <t>平米</t>
    <phoneticPr fontId="6" type="noConversion"/>
  </si>
  <si>
    <t>分析：</t>
    <phoneticPr fontId="6" type="noConversion"/>
  </si>
  <si>
    <t>审核：</t>
    <phoneticPr fontId="6" type="noConversion"/>
  </si>
  <si>
    <t>铝框玻璃汇总</t>
    <phoneticPr fontId="6" type="noConversion"/>
  </si>
  <si>
    <t>铝框门汇总</t>
    <phoneticPr fontId="6" type="noConversion"/>
  </si>
  <si>
    <t>博洛尼家居用品湖北有限公司</t>
    <phoneticPr fontId="6" type="noConversion"/>
  </si>
  <si>
    <t>分析</t>
  </si>
  <si>
    <t>审核</t>
  </si>
  <si>
    <t>高</t>
  </si>
  <si>
    <t>8A透明玻璃钢化</t>
  </si>
  <si>
    <t>玻璃加工单</t>
    <phoneticPr fontId="6" type="noConversion"/>
  </si>
  <si>
    <t>流程：开料(铝材)—冲压(铝材)—钻孔(铝材)—组装成型(铝材+配件)—包装</t>
  </si>
  <si>
    <t>说明：抽帮成品在工厂组装好，5层纸箱统一用375*380*510规格，一个纸箱可装N抽18副/S抽15副，生产需贴好标签再出货！</t>
  </si>
  <si>
    <t>项目编号</t>
  </si>
  <si>
    <t>成品编码</t>
  </si>
  <si>
    <t>成品名称</t>
  </si>
  <si>
    <t>简写</t>
  </si>
  <si>
    <t>成品数量</t>
  </si>
  <si>
    <t>成品单位</t>
  </si>
  <si>
    <t>部件编码</t>
  </si>
  <si>
    <t>规格</t>
  </si>
  <si>
    <t xml:space="preserve"> 长度  （精裁）</t>
  </si>
  <si>
    <t>铝抽帮汇总</t>
    <phoneticPr fontId="6" type="noConversion"/>
  </si>
  <si>
    <t>总数</t>
  </si>
  <si>
    <t>开料尺寸</t>
  </si>
  <si>
    <t>工艺页码</t>
  </si>
  <si>
    <t xml:space="preserve">产品加工单（玻璃）                                                                                           </t>
    <phoneticPr fontId="6" type="noConversion"/>
  </si>
  <si>
    <t>4A单面蒙砂玻璃</t>
  </si>
  <si>
    <t>平米</t>
  </si>
  <si>
    <t xml:space="preserve">橱柜下料汇总单 (底板铝灯)                                                                                                            </t>
  </si>
  <si>
    <t>博洛尼家居用品湖北有限公司</t>
    <phoneticPr fontId="6" type="noConversion"/>
  </si>
  <si>
    <t>博洛尼家居用品湖北有限公司</t>
    <phoneticPr fontId="6" type="noConversion"/>
  </si>
  <si>
    <t>博洛尼家居用品湖北有限公司</t>
    <phoneticPr fontId="6" type="noConversion"/>
  </si>
  <si>
    <t>N769-13W-PFL-TZ-180001-A1</t>
    <phoneticPr fontId="6" type="noConversion"/>
  </si>
  <si>
    <t>第一标段</t>
    <phoneticPr fontId="6" type="noConversion"/>
  </si>
  <si>
    <t>第二标段</t>
    <phoneticPr fontId="6" type="noConversion"/>
  </si>
  <si>
    <t>第三标段</t>
    <phoneticPr fontId="6" type="noConversion"/>
  </si>
  <si>
    <t>第四标段</t>
    <phoneticPr fontId="6" type="noConversion"/>
  </si>
  <si>
    <t>第五标段</t>
    <phoneticPr fontId="6" type="noConversion"/>
  </si>
  <si>
    <t>第六标段</t>
    <phoneticPr fontId="6" type="noConversion"/>
  </si>
  <si>
    <t>第七标段</t>
    <phoneticPr fontId="6" type="noConversion"/>
  </si>
  <si>
    <t>项目名称</t>
    <phoneticPr fontId="6" type="noConversion"/>
  </si>
  <si>
    <t>第八标段</t>
    <phoneticPr fontId="6" type="noConversion"/>
  </si>
  <si>
    <t>第九标段</t>
    <phoneticPr fontId="6" type="noConversion"/>
  </si>
  <si>
    <t>第十标段</t>
    <phoneticPr fontId="6" type="noConversion"/>
  </si>
  <si>
    <t>单面吸塑门板汇总</t>
    <phoneticPr fontId="6" type="noConversion"/>
  </si>
  <si>
    <t>双面吸塑门板汇总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</si>
</sst>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0.0_ "/>
    <numFmt numFmtId="177" formatCode="0_ "/>
    <numFmt numFmtId="178" formatCode="0.00_ "/>
    <numFmt numFmtId="179" formatCode="000000000"/>
  </numFmts>
  <fonts count="4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u/>
      <sz val="16"/>
      <name val="宋体"/>
      <family val="3"/>
      <charset val="134"/>
    </font>
    <font>
      <b/>
      <sz val="20"/>
      <name val="Helv"/>
      <family val="2"/>
    </font>
    <font>
      <sz val="11"/>
      <color rgb="FF0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b/>
      <sz val="22"/>
      <name val="宋体"/>
      <family val="3"/>
      <charset val="134"/>
    </font>
    <font>
      <b/>
      <i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8"/>
      <name val="宋体"/>
      <family val="3"/>
      <charset val="134"/>
    </font>
    <font>
      <b/>
      <sz val="18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11"/>
      <name val="Helv"/>
      <family val="2"/>
    </font>
    <font>
      <b/>
      <u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i/>
      <u/>
      <sz val="12"/>
      <name val="宋体"/>
      <family val="3"/>
      <charset val="134"/>
    </font>
    <font>
      <sz val="12"/>
      <name val="Helv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/>
    <xf numFmtId="0" fontId="5" fillId="0" borderId="0"/>
    <xf numFmtId="0" fontId="5" fillId="0" borderId="0" applyBorder="0"/>
    <xf numFmtId="0" fontId="5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8" fillId="0" borderId="0"/>
    <xf numFmtId="0" fontId="7" fillId="0" borderId="0"/>
    <xf numFmtId="0" fontId="4" fillId="0" borderId="0">
      <alignment vertical="center"/>
    </xf>
    <xf numFmtId="0" fontId="5" fillId="0" borderId="0" applyBorder="0"/>
    <xf numFmtId="0" fontId="5" fillId="0" borderId="0" applyBorder="0"/>
    <xf numFmtId="0" fontId="8" fillId="0" borderId="0" applyBorder="0"/>
    <xf numFmtId="0" fontId="12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5" fillId="0" borderId="0" applyBorder="0"/>
    <xf numFmtId="0" fontId="5" fillId="0" borderId="0" applyBorder="0"/>
    <xf numFmtId="0" fontId="5" fillId="0" borderId="0"/>
    <xf numFmtId="0" fontId="5" fillId="0" borderId="0"/>
    <xf numFmtId="0" fontId="5" fillId="0" borderId="0" applyBorder="0"/>
    <xf numFmtId="0" fontId="13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8" fillId="0" borderId="0"/>
    <xf numFmtId="0" fontId="15" fillId="0" borderId="0"/>
    <xf numFmtId="0" fontId="15" fillId="0" borderId="0" applyBorder="0"/>
    <xf numFmtId="0" fontId="15" fillId="0" borderId="0" applyBorder="0"/>
    <xf numFmtId="0" fontId="15" fillId="0" borderId="0"/>
    <xf numFmtId="0" fontId="15" fillId="0" borderId="0"/>
    <xf numFmtId="0" fontId="15" fillId="0" borderId="0" applyBorder="0"/>
    <xf numFmtId="0" fontId="15" fillId="0" borderId="0" applyBorder="0"/>
    <xf numFmtId="0" fontId="15" fillId="0" borderId="0"/>
    <xf numFmtId="0" fontId="15" fillId="0" borderId="0" applyBorder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 applyBorder="0"/>
    <xf numFmtId="0" fontId="15" fillId="0" borderId="0" applyBorder="0"/>
    <xf numFmtId="43" fontId="5" fillId="0" borderId="0" applyFont="0" applyFill="0" applyBorder="0" applyAlignment="0" applyProtection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/>
    <xf numFmtId="0" fontId="15" fillId="0" borderId="0" applyBorder="0"/>
    <xf numFmtId="0" fontId="8" fillId="0" borderId="0" applyBorder="0"/>
    <xf numFmtId="0" fontId="5" fillId="0" borderId="0"/>
    <xf numFmtId="0" fontId="5" fillId="0" borderId="0" applyBorder="0"/>
    <xf numFmtId="0" fontId="12" fillId="0" borderId="0"/>
    <xf numFmtId="0" fontId="16" fillId="0" borderId="0"/>
    <xf numFmtId="9" fontId="5" fillId="0" borderId="0" applyFont="0" applyFill="0" applyBorder="0" applyAlignment="0" applyProtection="0">
      <alignment vertical="center"/>
    </xf>
    <xf numFmtId="0" fontId="17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Border="0"/>
    <xf numFmtId="0" fontId="5" fillId="0" borderId="0"/>
    <xf numFmtId="0" fontId="5" fillId="0" borderId="0" applyBorder="0">
      <alignment vertical="center"/>
    </xf>
    <xf numFmtId="0" fontId="5" fillId="0" borderId="0">
      <alignment vertical="center"/>
    </xf>
    <xf numFmtId="0" fontId="5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312"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5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7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5" fillId="0" borderId="1" xfId="7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0" fillId="0" borderId="0" xfId="7" applyFont="1" applyFill="1" applyBorder="1" applyAlignment="1">
      <alignment horizontal="left" vertical="center"/>
    </xf>
    <xf numFmtId="0" fontId="5" fillId="0" borderId="1" xfId="73" applyFont="1" applyFill="1" applyBorder="1" applyAlignment="1" applyProtection="1">
      <alignment horizontal="center" vertical="center"/>
      <protection locked="0"/>
    </xf>
    <xf numFmtId="0" fontId="5" fillId="0" borderId="1" xfId="73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21" fillId="0" borderId="0" xfId="7" applyFont="1" applyFill="1" applyBorder="1" applyAlignment="1">
      <alignment horizontal="center" vertical="center"/>
    </xf>
    <xf numFmtId="0" fontId="19" fillId="0" borderId="0" xfId="1" applyNumberFormat="1" applyFont="1" applyFill="1" applyBorder="1" applyAlignment="1">
      <alignment vertical="center" shrinkToFit="1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8" fillId="0" borderId="0" xfId="7" applyFont="1" applyFill="1" applyBorder="1" applyAlignment="1">
      <alignment horizontal="center" vertical="center"/>
    </xf>
    <xf numFmtId="0" fontId="8" fillId="0" borderId="0" xfId="7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177" fontId="5" fillId="0" borderId="0" xfId="7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0" fillId="0" borderId="0" xfId="7" applyFont="1" applyFill="1" applyBorder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0" fontId="30" fillId="0" borderId="0" xfId="7" applyFont="1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9" fillId="3" borderId="1" xfId="7" applyFont="1" applyFill="1" applyBorder="1" applyAlignment="1">
      <alignment horizontal="center" vertical="center" wrapText="1"/>
    </xf>
    <xf numFmtId="0" fontId="9" fillId="3" borderId="1" xfId="7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9" fillId="3" borderId="1" xfId="73" applyFont="1" applyFill="1" applyBorder="1" applyAlignment="1" applyProtection="1">
      <alignment horizontal="center" vertical="center"/>
      <protection locked="0"/>
    </xf>
    <xf numFmtId="0" fontId="9" fillId="3" borderId="1" xfId="73" applyFont="1" applyFill="1" applyBorder="1" applyAlignment="1">
      <alignment horizontal="center" vertical="center"/>
    </xf>
    <xf numFmtId="0" fontId="9" fillId="3" borderId="3" xfId="7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179" fontId="9" fillId="3" borderId="1" xfId="73" applyNumberFormat="1" applyFont="1" applyFill="1" applyBorder="1" applyAlignment="1">
      <alignment horizontal="center" vertical="center"/>
    </xf>
    <xf numFmtId="179" fontId="5" fillId="0" borderId="1" xfId="73" applyNumberFormat="1" applyFont="1" applyFill="1" applyBorder="1" applyAlignment="1">
      <alignment horizontal="center" vertical="center"/>
    </xf>
    <xf numFmtId="179" fontId="0" fillId="0" borderId="0" xfId="0" applyNumberFormat="1" applyAlignment="1" applyProtection="1">
      <alignment vertical="center"/>
      <protection locked="0"/>
    </xf>
    <xf numFmtId="179" fontId="0" fillId="0" borderId="0" xfId="0" applyNumberFormat="1" applyAlignment="1">
      <alignment vertical="center"/>
    </xf>
    <xf numFmtId="179" fontId="9" fillId="3" borderId="1" xfId="7" applyNumberFormat="1" applyFont="1" applyFill="1" applyBorder="1" applyAlignment="1">
      <alignment horizontal="center" vertical="center"/>
    </xf>
    <xf numFmtId="179" fontId="9" fillId="3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9" fillId="3" borderId="3" xfId="7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14" fontId="9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left" vertical="center"/>
    </xf>
    <xf numFmtId="0" fontId="9" fillId="3" borderId="1" xfId="7" applyFont="1" applyFill="1" applyBorder="1" applyAlignment="1">
      <alignment horizontal="left" vertical="center"/>
    </xf>
    <xf numFmtId="179" fontId="9" fillId="4" borderId="8" xfId="0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2" xfId="7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177" fontId="6" fillId="6" borderId="0" xfId="7" applyNumberFormat="1" applyFont="1" applyFill="1" applyBorder="1" applyAlignment="1">
      <alignment horizontal="center" vertical="center"/>
    </xf>
    <xf numFmtId="0" fontId="6" fillId="6" borderId="0" xfId="2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7" fontId="5" fillId="6" borderId="0" xfId="7" applyNumberFormat="1" applyFont="1" applyFill="1" applyBorder="1" applyAlignment="1">
      <alignment horizontal="center" vertical="center"/>
    </xf>
    <xf numFmtId="0" fontId="8" fillId="6" borderId="0" xfId="2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2" applyNumberFormat="1" applyFont="1" applyFill="1" applyBorder="1" applyAlignment="1">
      <alignment horizontal="center" vertical="center" shrinkToFit="1"/>
    </xf>
    <xf numFmtId="0" fontId="32" fillId="0" borderId="0" xfId="7" applyFont="1" applyFill="1" applyBorder="1" applyAlignment="1">
      <alignment horizontal="left" vertical="center"/>
    </xf>
    <xf numFmtId="0" fontId="8" fillId="0" borderId="0" xfId="2" applyNumberFormat="1" applyFont="1" applyFill="1" applyBorder="1" applyAlignment="1">
      <alignment horizontal="center" vertical="center" shrinkToFit="1"/>
    </xf>
    <xf numFmtId="0" fontId="33" fillId="0" borderId="0" xfId="0" applyFont="1" applyFill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left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28" fillId="0" borderId="0" xfId="7" applyFont="1" applyFill="1" applyBorder="1" applyAlignment="1">
      <alignment vertical="center"/>
    </xf>
    <xf numFmtId="0" fontId="20" fillId="0" borderId="0" xfId="7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7" applyFont="1" applyFill="1" applyBorder="1" applyAlignment="1">
      <alignment horizontal="center" vertical="center"/>
    </xf>
    <xf numFmtId="177" fontId="34" fillId="6" borderId="0" xfId="7" applyNumberFormat="1" applyFont="1" applyFill="1" applyBorder="1" applyAlignment="1">
      <alignment horizontal="center" vertical="center"/>
    </xf>
    <xf numFmtId="0" fontId="34" fillId="6" borderId="0" xfId="2" applyNumberFormat="1" applyFont="1" applyFill="1" applyBorder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34" fillId="0" borderId="0" xfId="7" applyFont="1" applyFill="1" applyAlignment="1">
      <alignment horizontal="center" vertical="center"/>
    </xf>
    <xf numFmtId="178" fontId="26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 textRotation="45"/>
    </xf>
    <xf numFmtId="0" fontId="5" fillId="0" borderId="0" xfId="73" applyFill="1" applyAlignment="1">
      <alignment vertical="center"/>
    </xf>
    <xf numFmtId="0" fontId="5" fillId="0" borderId="0" xfId="7" applyFill="1" applyAlignment="1">
      <alignment vertical="center"/>
    </xf>
    <xf numFmtId="0" fontId="36" fillId="0" borderId="2" xfId="18" applyFont="1" applyFill="1" applyBorder="1" applyAlignment="1">
      <alignment horizontal="center" vertical="center" wrapText="1"/>
    </xf>
    <xf numFmtId="0" fontId="36" fillId="0" borderId="1" xfId="18" applyFont="1" applyFill="1" applyBorder="1" applyAlignment="1">
      <alignment horizontal="center" vertical="center"/>
    </xf>
    <xf numFmtId="0" fontId="36" fillId="0" borderId="1" xfId="18" applyFont="1" applyFill="1" applyBorder="1" applyAlignment="1">
      <alignment horizontal="center" vertical="center" wrapText="1" shrinkToFit="1"/>
    </xf>
    <xf numFmtId="0" fontId="36" fillId="0" borderId="1" xfId="18" applyFont="1" applyFill="1" applyBorder="1" applyAlignment="1">
      <alignment horizontal="right" vertical="center"/>
    </xf>
    <xf numFmtId="0" fontId="36" fillId="0" borderId="0" xfId="18" applyFont="1" applyFill="1" applyBorder="1" applyAlignment="1">
      <alignment horizontal="center" vertical="center"/>
    </xf>
    <xf numFmtId="14" fontId="36" fillId="0" borderId="2" xfId="18" applyNumberFormat="1" applyFont="1" applyFill="1" applyBorder="1" applyAlignment="1">
      <alignment horizontal="center" vertical="center"/>
    </xf>
    <xf numFmtId="0" fontId="5" fillId="0" borderId="0" xfId="7" applyFont="1" applyFill="1" applyAlignment="1">
      <alignment vertical="center"/>
    </xf>
    <xf numFmtId="0" fontId="5" fillId="0" borderId="0" xfId="7" applyFont="1" applyFill="1" applyAlignment="1">
      <alignment horizontal="center" vertical="center"/>
    </xf>
    <xf numFmtId="0" fontId="5" fillId="0" borderId="0" xfId="73" applyFont="1" applyFill="1" applyAlignment="1">
      <alignment vertical="center"/>
    </xf>
    <xf numFmtId="0" fontId="5" fillId="0" borderId="0" xfId="7" applyFont="1" applyFill="1" applyAlignment="1">
      <alignment horizontal="left" vertical="center"/>
    </xf>
    <xf numFmtId="0" fontId="36" fillId="0" borderId="2" xfId="18" applyFont="1" applyFill="1" applyBorder="1" applyAlignment="1">
      <alignment horizontal="left" vertical="center" wrapText="1"/>
    </xf>
    <xf numFmtId="0" fontId="38" fillId="0" borderId="0" xfId="7" applyFont="1" applyFill="1" applyAlignment="1">
      <alignment vertical="center"/>
    </xf>
    <xf numFmtId="14" fontId="36" fillId="0" borderId="2" xfId="18" applyNumberFormat="1" applyFont="1" applyFill="1" applyBorder="1" applyAlignment="1"/>
    <xf numFmtId="0" fontId="38" fillId="0" borderId="1" xfId="7" applyFont="1" applyFill="1" applyBorder="1" applyAlignment="1">
      <alignment horizontal="center" vertical="center"/>
    </xf>
    <xf numFmtId="0" fontId="36" fillId="3" borderId="1" xfId="7" applyFont="1" applyFill="1" applyBorder="1" applyAlignment="1">
      <alignment horizontal="center" vertical="center"/>
    </xf>
    <xf numFmtId="0" fontId="38" fillId="0" borderId="1" xfId="7" applyFont="1" applyFill="1" applyBorder="1" applyAlignment="1">
      <alignment horizontal="center" vertical="center"/>
    </xf>
    <xf numFmtId="0" fontId="5" fillId="0" borderId="1" xfId="73" applyFill="1" applyBorder="1" applyAlignment="1">
      <alignment horizontal="center" vertical="center"/>
    </xf>
    <xf numFmtId="0" fontId="5" fillId="0" borderId="0" xfId="73" applyFill="1" applyBorder="1" applyAlignment="1">
      <alignment horizontal="center" vertical="center"/>
    </xf>
    <xf numFmtId="0" fontId="38" fillId="0" borderId="0" xfId="7" applyFont="1" applyFill="1" applyBorder="1" applyAlignment="1">
      <alignment horizontal="center" vertical="center"/>
    </xf>
    <xf numFmtId="0" fontId="9" fillId="3" borderId="1" xfId="18" applyNumberFormat="1" applyFont="1" applyFill="1" applyBorder="1" applyAlignment="1">
      <alignment horizontal="center" vertical="center"/>
    </xf>
    <xf numFmtId="0" fontId="5" fillId="7" borderId="1" xfId="7" applyFont="1" applyFill="1" applyBorder="1" applyAlignment="1">
      <alignment horizontal="center" vertical="center"/>
    </xf>
    <xf numFmtId="0" fontId="5" fillId="3" borderId="1" xfId="7" applyFill="1" applyBorder="1" applyAlignment="1">
      <alignment vertical="center"/>
    </xf>
    <xf numFmtId="0" fontId="39" fillId="0" borderId="3" xfId="18" applyFont="1" applyFill="1" applyBorder="1" applyAlignment="1">
      <alignment horizontal="center" vertical="center" wrapText="1" shrinkToFit="1"/>
    </xf>
    <xf numFmtId="0" fontId="39" fillId="0" borderId="3" xfId="18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41" fillId="0" borderId="0" xfId="7" applyFont="1" applyFill="1"/>
    <xf numFmtId="0" fontId="42" fillId="0" borderId="2" xfId="7" applyFont="1" applyFill="1" applyBorder="1" applyAlignment="1">
      <alignment horizontal="center" vertical="center"/>
    </xf>
    <xf numFmtId="0" fontId="42" fillId="0" borderId="0" xfId="7" applyFont="1" applyFill="1" applyBorder="1" applyAlignment="1">
      <alignment horizontal="center" vertical="center"/>
    </xf>
    <xf numFmtId="14" fontId="19" fillId="0" borderId="0" xfId="1" applyNumberFormat="1" applyFont="1" applyFill="1" applyBorder="1" applyAlignment="1">
      <alignment horizontal="center"/>
    </xf>
    <xf numFmtId="0" fontId="9" fillId="0" borderId="3" xfId="7" applyFont="1" applyFill="1" applyBorder="1" applyAlignment="1">
      <alignment horizontal="center" vertical="center"/>
    </xf>
    <xf numFmtId="14" fontId="9" fillId="0" borderId="1" xfId="7" applyNumberFormat="1" applyFont="1" applyFill="1" applyBorder="1" applyAlignment="1">
      <alignment horizontal="left" vertical="center"/>
    </xf>
    <xf numFmtId="0" fontId="9" fillId="0" borderId="1" xfId="7" applyFont="1" applyFill="1" applyBorder="1" applyAlignment="1">
      <alignment horizontal="center" vertical="center"/>
    </xf>
    <xf numFmtId="0" fontId="9" fillId="0" borderId="7" xfId="7" applyFont="1" applyFill="1" applyBorder="1" applyAlignment="1">
      <alignment horizontal="center" vertical="center"/>
    </xf>
    <xf numFmtId="0" fontId="9" fillId="0" borderId="1" xfId="7" applyNumberFormat="1" applyFont="1" applyFill="1" applyBorder="1" applyAlignment="1">
      <alignment horizontal="center" vertical="center"/>
    </xf>
    <xf numFmtId="0" fontId="43" fillId="0" borderId="1" xfId="1" applyNumberFormat="1" applyFont="1" applyFill="1" applyBorder="1" applyAlignment="1">
      <alignment horizontal="center" vertical="center"/>
    </xf>
    <xf numFmtId="0" fontId="44" fillId="0" borderId="1" xfId="100" applyNumberFormat="1" applyFont="1" applyFill="1" applyBorder="1" applyAlignment="1">
      <alignment horizontal="center" vertical="center"/>
    </xf>
    <xf numFmtId="0" fontId="43" fillId="0" borderId="1" xfId="7" applyFont="1" applyFill="1" applyBorder="1" applyAlignment="1">
      <alignment horizontal="center" vertical="center" wrapText="1"/>
    </xf>
    <xf numFmtId="0" fontId="43" fillId="0" borderId="1" xfId="73" applyFont="1" applyFill="1" applyBorder="1" applyAlignment="1">
      <alignment horizontal="center" vertical="center"/>
    </xf>
    <xf numFmtId="176" fontId="43" fillId="0" borderId="1" xfId="73" applyNumberFormat="1" applyFont="1" applyFill="1" applyBorder="1" applyAlignment="1">
      <alignment horizontal="center" vertical="center"/>
    </xf>
    <xf numFmtId="0" fontId="5" fillId="0" borderId="1" xfId="7" applyFont="1" applyFill="1" applyBorder="1" applyAlignment="1">
      <alignment vertical="center" wrapText="1"/>
    </xf>
    <xf numFmtId="0" fontId="7" fillId="0" borderId="0" xfId="7" applyFont="1" applyFill="1"/>
    <xf numFmtId="0" fontId="8" fillId="0" borderId="0" xfId="1" applyFont="1" applyFill="1" applyAlignment="1">
      <alignment horizontal="right"/>
    </xf>
    <xf numFmtId="0" fontId="5" fillId="0" borderId="0" xfId="7" applyFill="1"/>
    <xf numFmtId="0" fontId="9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center" vertical="center" wrapText="1"/>
    </xf>
    <xf numFmtId="0" fontId="3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9" fillId="0" borderId="0" xfId="7" applyFont="1" applyFill="1"/>
    <xf numFmtId="0" fontId="32" fillId="0" borderId="0" xfId="1" applyFont="1" applyFill="1" applyAlignment="1">
      <alignment horizontal="right"/>
    </xf>
    <xf numFmtId="0" fontId="9" fillId="0" borderId="1" xfId="1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32" fillId="0" borderId="0" xfId="1" applyFont="1" applyFill="1"/>
    <xf numFmtId="0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3" xfId="1" applyFont="1" applyFill="1" applyBorder="1" applyAlignment="1">
      <alignment horizontal="center" vertical="center"/>
    </xf>
    <xf numFmtId="0" fontId="45" fillId="3" borderId="1" xfId="7" applyFont="1" applyFill="1" applyBorder="1" applyAlignment="1">
      <alignment horizontal="center" vertical="center"/>
    </xf>
    <xf numFmtId="0" fontId="45" fillId="3" borderId="1" xfId="7" applyFont="1" applyFill="1" applyBorder="1" applyAlignment="1">
      <alignment horizontal="center" vertical="center" wrapText="1"/>
    </xf>
    <xf numFmtId="0" fontId="19" fillId="3" borderId="1" xfId="1" applyNumberFormat="1" applyFont="1" applyFill="1" applyBorder="1" applyAlignment="1">
      <alignment horizontal="center" vertical="center"/>
    </xf>
    <xf numFmtId="0" fontId="19" fillId="3" borderId="1" xfId="1" applyNumberFormat="1" applyFont="1" applyFill="1" applyBorder="1" applyAlignment="1">
      <alignment horizontal="center" vertical="center" wrapText="1"/>
    </xf>
    <xf numFmtId="0" fontId="19" fillId="0" borderId="0" xfId="1" applyNumberFormat="1" applyFont="1" applyFill="1" applyBorder="1" applyAlignment="1">
      <alignment horizontal="center" vertical="center"/>
    </xf>
    <xf numFmtId="0" fontId="46" fillId="0" borderId="0" xfId="7" applyFont="1" applyFill="1"/>
    <xf numFmtId="0" fontId="5" fillId="0" borderId="1" xfId="1" quotePrefix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left" vertical="center"/>
      <protection locked="0"/>
    </xf>
    <xf numFmtId="0" fontId="5" fillId="0" borderId="1" xfId="7" quotePrefix="1" applyFont="1" applyFill="1" applyBorder="1" applyAlignment="1">
      <alignment horizontal="center" vertical="center"/>
    </xf>
    <xf numFmtId="0" fontId="5" fillId="0" borderId="1" xfId="7" applyFont="1" applyFill="1" applyBorder="1" applyAlignment="1">
      <alignment horizontal="left" vertical="center"/>
    </xf>
    <xf numFmtId="0" fontId="5" fillId="0" borderId="1" xfId="7" applyFont="1" applyFill="1" applyBorder="1" applyAlignment="1">
      <alignment horizontal="center" vertical="center" wrapText="1"/>
    </xf>
    <xf numFmtId="0" fontId="5" fillId="0" borderId="0" xfId="7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14" fontId="19" fillId="0" borderId="0" xfId="1" applyNumberFormat="1" applyFont="1" applyFill="1" applyBorder="1" applyAlignment="1">
      <alignment horizontal="center" vertical="center"/>
    </xf>
    <xf numFmtId="0" fontId="46" fillId="0" borderId="0" xfId="7" applyFont="1" applyFill="1" applyAlignment="1">
      <alignment horizontal="left"/>
    </xf>
    <xf numFmtId="0" fontId="8" fillId="0" borderId="0" xfId="1" applyFon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 shrinkToFit="1"/>
    </xf>
    <xf numFmtId="0" fontId="47" fillId="0" borderId="1" xfId="73" applyFont="1" applyFill="1" applyBorder="1" applyAlignment="1">
      <alignment horizontal="center" vertical="center"/>
    </xf>
    <xf numFmtId="49" fontId="43" fillId="0" borderId="1" xfId="1" applyNumberFormat="1" applyFont="1" applyFill="1" applyBorder="1" applyAlignment="1">
      <alignment horizontal="center" vertical="center"/>
    </xf>
    <xf numFmtId="49" fontId="48" fillId="0" borderId="1" xfId="1" applyNumberFormat="1" applyFont="1" applyFill="1" applyBorder="1" applyAlignment="1">
      <alignment horizontal="center" vertical="center"/>
    </xf>
    <xf numFmtId="0" fontId="43" fillId="0" borderId="1" xfId="2" applyNumberFormat="1" applyFont="1" applyFill="1" applyBorder="1" applyAlignment="1">
      <alignment horizontal="center" vertical="center"/>
    </xf>
    <xf numFmtId="0" fontId="13" fillId="0" borderId="1" xfId="99" applyFont="1" applyFill="1" applyBorder="1" applyAlignment="1">
      <alignment horizontal="center" vertical="center"/>
    </xf>
    <xf numFmtId="0" fontId="43" fillId="0" borderId="1" xfId="7" applyFont="1" applyFill="1" applyBorder="1" applyAlignment="1">
      <alignment horizontal="center" vertical="center"/>
    </xf>
    <xf numFmtId="0" fontId="9" fillId="3" borderId="1" xfId="73" applyFont="1" applyFill="1" applyBorder="1" applyAlignment="1">
      <alignment vertical="center"/>
    </xf>
    <xf numFmtId="0" fontId="5" fillId="0" borderId="1" xfId="73" applyNumberFormat="1" applyFill="1" applyBorder="1" applyAlignment="1">
      <alignment horizontal="center" vertical="center" wrapText="1"/>
    </xf>
    <xf numFmtId="0" fontId="5" fillId="0" borderId="0" xfId="73" applyFill="1" applyAlignment="1">
      <alignment horizontal="center" vertical="center"/>
    </xf>
    <xf numFmtId="0" fontId="5" fillId="0" borderId="1" xfId="73" applyFill="1" applyBorder="1" applyAlignment="1">
      <alignment vertical="center"/>
    </xf>
    <xf numFmtId="176" fontId="5" fillId="0" borderId="1" xfId="73" applyNumberFormat="1" applyFill="1" applyBorder="1" applyAlignment="1">
      <alignment vertical="center"/>
    </xf>
    <xf numFmtId="0" fontId="43" fillId="0" borderId="1" xfId="1" applyNumberFormat="1" applyFont="1" applyFill="1" applyBorder="1" applyAlignment="1">
      <alignment vertical="center" wrapText="1"/>
    </xf>
    <xf numFmtId="0" fontId="47" fillId="0" borderId="1" xfId="1" applyNumberFormat="1" applyFont="1" applyFill="1" applyBorder="1" applyAlignment="1">
      <alignment vertical="center"/>
    </xf>
    <xf numFmtId="0" fontId="43" fillId="0" borderId="1" xfId="1" applyNumberFormat="1" applyFont="1" applyFill="1" applyBorder="1" applyAlignment="1">
      <alignment vertical="center"/>
    </xf>
    <xf numFmtId="0" fontId="43" fillId="0" borderId="1" xfId="7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8" fillId="0" borderId="1" xfId="7" applyFont="1" applyFill="1" applyBorder="1" applyAlignment="1">
      <alignment horizontal="center" vertical="center"/>
    </xf>
    <xf numFmtId="0" fontId="38" fillId="0" borderId="1" xfId="7" applyFont="1" applyFill="1" applyBorder="1" applyAlignment="1">
      <alignment vertical="center"/>
    </xf>
    <xf numFmtId="0" fontId="9" fillId="3" borderId="1" xfId="7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32" fillId="0" borderId="0" xfId="7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9" fillId="0" borderId="2" xfId="7" applyFont="1" applyFill="1" applyBorder="1" applyAlignment="1">
      <alignment horizontal="left"/>
    </xf>
    <xf numFmtId="0" fontId="25" fillId="3" borderId="1" xfId="0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 wrapText="1"/>
    </xf>
    <xf numFmtId="0" fontId="9" fillId="3" borderId="3" xfId="7" applyFont="1" applyFill="1" applyBorder="1" applyAlignment="1">
      <alignment horizontal="center" vertical="center"/>
    </xf>
    <xf numFmtId="0" fontId="9" fillId="3" borderId="6" xfId="7" applyFont="1" applyFill="1" applyBorder="1" applyAlignment="1">
      <alignment horizontal="center" vertical="center"/>
    </xf>
    <xf numFmtId="0" fontId="9" fillId="3" borderId="7" xfId="7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14" fontId="9" fillId="3" borderId="1" xfId="1" applyNumberFormat="1" applyFont="1" applyFill="1" applyBorder="1" applyAlignment="1">
      <alignment horizontal="center" vertical="center"/>
    </xf>
    <xf numFmtId="0" fontId="11" fillId="0" borderId="0" xfId="73" applyFont="1" applyFill="1" applyAlignment="1" applyProtection="1">
      <alignment horizontal="center" vertical="center"/>
      <protection locked="0"/>
    </xf>
    <xf numFmtId="0" fontId="10" fillId="0" borderId="0" xfId="73" applyFont="1" applyFill="1" applyAlignment="1" applyProtection="1">
      <alignment horizontal="center" vertical="center"/>
      <protection locked="0"/>
    </xf>
    <xf numFmtId="0" fontId="9" fillId="3" borderId="1" xfId="1" applyFont="1" applyFill="1" applyBorder="1" applyAlignment="1">
      <alignment horizontal="left" vertical="center"/>
    </xf>
    <xf numFmtId="0" fontId="20" fillId="2" borderId="2" xfId="7" applyFont="1" applyFill="1" applyBorder="1" applyAlignment="1">
      <alignment horizontal="center" vertical="center"/>
    </xf>
    <xf numFmtId="0" fontId="9" fillId="3" borderId="4" xfId="1" applyNumberFormat="1" applyFont="1" applyFill="1" applyBorder="1" applyAlignment="1">
      <alignment horizontal="center" vertical="center" shrinkToFit="1"/>
    </xf>
    <xf numFmtId="0" fontId="9" fillId="3" borderId="5" xfId="1" applyNumberFormat="1" applyFont="1" applyFill="1" applyBorder="1" applyAlignment="1">
      <alignment horizontal="center" vertical="center" shrinkToFit="1"/>
    </xf>
    <xf numFmtId="0" fontId="9" fillId="3" borderId="3" xfId="7" applyFont="1" applyFill="1" applyBorder="1" applyAlignment="1">
      <alignment horizontal="left" vertical="center"/>
    </xf>
    <xf numFmtId="0" fontId="9" fillId="3" borderId="6" xfId="7" applyFont="1" applyFill="1" applyBorder="1" applyAlignment="1">
      <alignment horizontal="left" vertical="center"/>
    </xf>
    <xf numFmtId="0" fontId="9" fillId="3" borderId="7" xfId="7" applyFont="1" applyFill="1" applyBorder="1" applyAlignment="1">
      <alignment horizontal="left" vertical="center"/>
    </xf>
    <xf numFmtId="0" fontId="9" fillId="3" borderId="1" xfId="1" applyNumberFormat="1" applyFont="1" applyFill="1" applyBorder="1" applyAlignment="1">
      <alignment horizontal="center" vertical="center" wrapText="1"/>
    </xf>
    <xf numFmtId="0" fontId="20" fillId="0" borderId="2" xfId="7" applyFont="1" applyFill="1" applyBorder="1" applyAlignment="1">
      <alignment horizontal="left" vertical="center"/>
    </xf>
    <xf numFmtId="0" fontId="38" fillId="0" borderId="1" xfId="7" applyFont="1" applyFill="1" applyBorder="1" applyAlignment="1">
      <alignment horizontal="center" vertical="center"/>
    </xf>
    <xf numFmtId="0" fontId="5" fillId="0" borderId="3" xfId="73" applyFill="1" applyBorder="1" applyAlignment="1">
      <alignment horizontal="center" vertical="center"/>
    </xf>
    <xf numFmtId="0" fontId="5" fillId="0" borderId="6" xfId="73" applyFill="1" applyBorder="1" applyAlignment="1">
      <alignment horizontal="center" vertical="center"/>
    </xf>
    <xf numFmtId="0" fontId="5" fillId="0" borderId="7" xfId="73" applyFill="1" applyBorder="1" applyAlignment="1">
      <alignment horizontal="center" vertical="center"/>
    </xf>
    <xf numFmtId="0" fontId="38" fillId="0" borderId="1" xfId="7" applyFont="1" applyFill="1" applyBorder="1" applyAlignment="1">
      <alignment horizontal="center" vertical="center" wrapText="1"/>
    </xf>
    <xf numFmtId="0" fontId="38" fillId="0" borderId="3" xfId="7" applyFont="1" applyFill="1" applyBorder="1" applyAlignment="1">
      <alignment horizontal="center" vertical="center"/>
    </xf>
    <xf numFmtId="0" fontId="38" fillId="0" borderId="7" xfId="7" applyFont="1" applyFill="1" applyBorder="1" applyAlignment="1">
      <alignment horizontal="center" vertical="center"/>
    </xf>
    <xf numFmtId="0" fontId="38" fillId="0" borderId="6" xfId="7" applyFont="1" applyFill="1" applyBorder="1" applyAlignment="1">
      <alignment horizontal="center" vertical="center"/>
    </xf>
    <xf numFmtId="0" fontId="36" fillId="0" borderId="3" xfId="18" applyFont="1" applyFill="1" applyBorder="1" applyAlignment="1">
      <alignment horizontal="center" vertical="center"/>
    </xf>
    <xf numFmtId="0" fontId="36" fillId="0" borderId="6" xfId="18" applyFont="1" applyFill="1" applyBorder="1" applyAlignment="1">
      <alignment horizontal="center" vertical="center"/>
    </xf>
    <xf numFmtId="0" fontId="36" fillId="0" borderId="7" xfId="18" applyFont="1" applyFill="1" applyBorder="1" applyAlignment="1">
      <alignment horizontal="center" vertical="center"/>
    </xf>
    <xf numFmtId="0" fontId="36" fillId="0" borderId="3" xfId="18" applyNumberFormat="1" applyFont="1" applyFill="1" applyBorder="1" applyAlignment="1">
      <alignment horizontal="center" vertical="center"/>
    </xf>
    <xf numFmtId="0" fontId="36" fillId="0" borderId="6" xfId="18" applyNumberFormat="1" applyFont="1" applyFill="1" applyBorder="1" applyAlignment="1">
      <alignment horizontal="center" vertical="center"/>
    </xf>
    <xf numFmtId="0" fontId="36" fillId="0" borderId="7" xfId="18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7" applyFill="1" applyBorder="1" applyAlignment="1">
      <alignment horizontal="center" vertical="center"/>
    </xf>
    <xf numFmtId="0" fontId="36" fillId="3" borderId="1" xfId="7" applyFont="1" applyFill="1" applyBorder="1" applyAlignment="1">
      <alignment horizontal="center" vertical="center"/>
    </xf>
    <xf numFmtId="0" fontId="36" fillId="3" borderId="1" xfId="18" applyFont="1" applyFill="1" applyBorder="1" applyAlignment="1">
      <alignment horizontal="center" vertical="center"/>
    </xf>
    <xf numFmtId="0" fontId="36" fillId="3" borderId="4" xfId="7" applyFont="1" applyFill="1" applyBorder="1" applyAlignment="1">
      <alignment horizontal="center" vertical="center" wrapText="1"/>
    </xf>
    <xf numFmtId="0" fontId="36" fillId="3" borderId="5" xfId="7" applyFont="1" applyFill="1" applyBorder="1" applyAlignment="1">
      <alignment horizontal="center" vertical="center" wrapText="1"/>
    </xf>
    <xf numFmtId="0" fontId="9" fillId="3" borderId="8" xfId="7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0" fontId="9" fillId="3" borderId="10" xfId="7" applyFont="1" applyFill="1" applyBorder="1" applyAlignment="1">
      <alignment horizontal="center" vertical="center"/>
    </xf>
    <xf numFmtId="0" fontId="9" fillId="3" borderId="11" xfId="7" applyFont="1" applyFill="1" applyBorder="1" applyAlignment="1">
      <alignment horizontal="center" vertical="center"/>
    </xf>
    <xf numFmtId="0" fontId="35" fillId="0" borderId="0" xfId="18" applyFont="1" applyFill="1" applyBorder="1" applyAlignment="1">
      <alignment horizontal="center"/>
    </xf>
    <xf numFmtId="0" fontId="37" fillId="0" borderId="0" xfId="18" applyFont="1" applyFill="1" applyBorder="1" applyAlignment="1">
      <alignment horizontal="center" vertical="center" wrapText="1"/>
    </xf>
    <xf numFmtId="0" fontId="36" fillId="0" borderId="2" xfId="18" applyFont="1" applyFill="1" applyBorder="1" applyAlignment="1">
      <alignment horizontal="left" vertical="center"/>
    </xf>
    <xf numFmtId="14" fontId="36" fillId="0" borderId="3" xfId="18" applyNumberFormat="1" applyFont="1" applyFill="1" applyBorder="1" applyAlignment="1">
      <alignment horizontal="center" vertical="center"/>
    </xf>
    <xf numFmtId="0" fontId="36" fillId="0" borderId="2" xfId="18" applyFont="1" applyFill="1" applyBorder="1" applyAlignment="1">
      <alignment horizontal="center" vertical="center"/>
    </xf>
    <xf numFmtId="0" fontId="9" fillId="3" borderId="1" xfId="18" applyNumberFormat="1" applyFont="1" applyFill="1" applyBorder="1" applyAlignment="1">
      <alignment horizontal="center" vertical="center"/>
    </xf>
    <xf numFmtId="0" fontId="9" fillId="3" borderId="1" xfId="18" applyNumberFormat="1" applyFont="1" applyFill="1" applyBorder="1" applyAlignment="1">
      <alignment horizontal="center" vertical="center" wrapText="1"/>
    </xf>
    <xf numFmtId="0" fontId="9" fillId="3" borderId="4" xfId="18" applyNumberFormat="1" applyFont="1" applyFill="1" applyBorder="1" applyAlignment="1">
      <alignment horizontal="center" vertical="center" wrapText="1"/>
    </xf>
    <xf numFmtId="0" fontId="9" fillId="3" borderId="5" xfId="18" applyNumberFormat="1" applyFont="1" applyFill="1" applyBorder="1" applyAlignment="1">
      <alignment horizontal="center" vertical="center" wrapText="1"/>
    </xf>
    <xf numFmtId="0" fontId="9" fillId="3" borderId="4" xfId="7" applyFont="1" applyFill="1" applyBorder="1" applyAlignment="1">
      <alignment horizontal="center" vertical="center"/>
    </xf>
    <xf numFmtId="0" fontId="9" fillId="3" borderId="5" xfId="7" applyFont="1" applyFill="1" applyBorder="1" applyAlignment="1">
      <alignment horizontal="center" vertical="center"/>
    </xf>
    <xf numFmtId="0" fontId="40" fillId="0" borderId="0" xfId="7" applyFont="1" applyFill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0" fontId="9" fillId="0" borderId="3" xfId="7" applyFont="1" applyFill="1" applyBorder="1" applyAlignment="1">
      <alignment horizontal="center" vertical="center" wrapText="1"/>
    </xf>
    <xf numFmtId="0" fontId="9" fillId="0" borderId="6" xfId="7" applyFont="1" applyFill="1" applyBorder="1" applyAlignment="1">
      <alignment horizontal="center" vertical="center" wrapText="1"/>
    </xf>
    <xf numFmtId="0" fontId="9" fillId="0" borderId="7" xfId="7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5" fillId="0" borderId="1" xfId="73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14" fontId="19" fillId="0" borderId="1" xfId="1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3" borderId="3" xfId="1" applyNumberFormat="1" applyFont="1" applyFill="1" applyBorder="1" applyAlignment="1">
      <alignment horizontal="center" vertical="center"/>
    </xf>
    <xf numFmtId="0" fontId="19" fillId="3" borderId="7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9" fillId="3" borderId="1" xfId="1" applyNumberFormat="1" applyFont="1" applyFill="1" applyBorder="1" applyAlignment="1">
      <alignment horizontal="center" vertical="center" wrapText="1"/>
    </xf>
    <xf numFmtId="0" fontId="19" fillId="3" borderId="1" xfId="1" applyNumberFormat="1" applyFont="1" applyFill="1" applyBorder="1" applyAlignment="1">
      <alignment horizontal="center" vertical="center"/>
    </xf>
    <xf numFmtId="0" fontId="19" fillId="3" borderId="4" xfId="1" applyNumberFormat="1" applyFont="1" applyFill="1" applyBorder="1" applyAlignment="1">
      <alignment horizontal="center" vertical="center"/>
    </xf>
    <xf numFmtId="0" fontId="19" fillId="3" borderId="5" xfId="1" applyNumberFormat="1" applyFont="1" applyFill="1" applyBorder="1" applyAlignment="1">
      <alignment horizontal="center" vertical="center"/>
    </xf>
    <xf numFmtId="0" fontId="9" fillId="3" borderId="1" xfId="73" applyFont="1" applyFill="1" applyBorder="1" applyAlignment="1">
      <alignment horizontal="center" vertical="center"/>
    </xf>
    <xf numFmtId="0" fontId="5" fillId="0" borderId="1" xfId="73" applyFill="1" applyBorder="1" applyAlignment="1">
      <alignment horizontal="center" vertical="center"/>
    </xf>
    <xf numFmtId="0" fontId="9" fillId="3" borderId="8" xfId="73" applyFont="1" applyFill="1" applyBorder="1" applyAlignment="1">
      <alignment horizontal="center" vertical="center"/>
    </xf>
    <xf numFmtId="0" fontId="9" fillId="3" borderId="9" xfId="73" applyFont="1" applyFill="1" applyBorder="1" applyAlignment="1">
      <alignment horizontal="center" vertical="center"/>
    </xf>
    <xf numFmtId="0" fontId="9" fillId="3" borderId="10" xfId="73" applyFont="1" applyFill="1" applyBorder="1" applyAlignment="1">
      <alignment horizontal="center" vertical="center"/>
    </xf>
    <xf numFmtId="0" fontId="9" fillId="3" borderId="11" xfId="73" applyFont="1" applyFill="1" applyBorder="1" applyAlignment="1">
      <alignment horizontal="center" vertical="center"/>
    </xf>
    <xf numFmtId="0" fontId="5" fillId="0" borderId="3" xfId="73" applyFill="1" applyBorder="1" applyAlignment="1">
      <alignment horizontal="center" vertical="center" wrapText="1"/>
    </xf>
    <xf numFmtId="0" fontId="5" fillId="0" borderId="7" xfId="73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/>
    </xf>
    <xf numFmtId="14" fontId="19" fillId="3" borderId="1" xfId="1" applyNumberFormat="1" applyFont="1" applyFill="1" applyBorder="1" applyAlignment="1">
      <alignment horizontal="center" vertical="center"/>
    </xf>
  </cellXfs>
  <cellStyles count="101">
    <cellStyle name="_P1968 YCH-CJ010620-B 威尼斯(黄麻面)" xfId="45"/>
    <cellStyle name="_P2031 CYJ041501-B 普罗旺斯" xfId="46"/>
    <cellStyle name="_Q2782 IBJG-CL111007 钢护墙" xfId="47"/>
    <cellStyle name="_YF-K119亮光白装饰板料单   2010-5-8" xfId="48"/>
    <cellStyle name="_尖峰时刻" xfId="49"/>
    <cellStyle name="_酒格（贴木皮）" xfId="50"/>
    <cellStyle name="_普罗旺斯" xfId="51"/>
    <cellStyle name="_轻古典-哥本哈根" xfId="52"/>
    <cellStyle name="_外协钢皮1" xfId="53"/>
    <cellStyle name="_韦塞尔" xfId="54"/>
    <cellStyle name="_维罗娜" xfId="55"/>
    <cellStyle name="_英格" xfId="56"/>
    <cellStyle name="_重古典-罗马假日" xfId="57"/>
    <cellStyle name="3232" xfId="1"/>
    <cellStyle name="3232 2" xfId="19"/>
    <cellStyle name="3232 2 2" xfId="2"/>
    <cellStyle name="3232 2 2 2" xfId="31"/>
    <cellStyle name="3232 2 2 4" xfId="18"/>
    <cellStyle name="3232 2 4 3" xfId="61"/>
    <cellStyle name="3232 2 4 4" xfId="62"/>
    <cellStyle name="3232 2 4 4 3" xfId="63"/>
    <cellStyle name="3232 2_博洛尼厨柜及配套产品市场指导价格表2013年4月版（北分）" xfId="64"/>
    <cellStyle name="3232 3" xfId="3"/>
    <cellStyle name="3232 3 2" xfId="32"/>
    <cellStyle name="3232 3 3" xfId="65"/>
    <cellStyle name="3232 4" xfId="20"/>
    <cellStyle name="3232 4 10" xfId="66"/>
    <cellStyle name="3232 4 2" xfId="67"/>
    <cellStyle name="3232 5" xfId="58"/>
    <cellStyle name="3232 6" xfId="68"/>
    <cellStyle name="3232_G2500苏州雅戈尔太阳城二期样板间 08版升级" xfId="59"/>
    <cellStyle name="A4 Small 210 x 297 mm" xfId="4"/>
    <cellStyle name="A4 Small 210 x 297 mm 2" xfId="5"/>
    <cellStyle name="A4 Small 210 x 297 mm 2 2" xfId="33"/>
    <cellStyle name="A4 Small 210 x 297 mm 3" xfId="34"/>
    <cellStyle name="Normal" xfId="21"/>
    <cellStyle name="Normal 38" xfId="69"/>
    <cellStyle name="Normal 4" xfId="70"/>
    <cellStyle name="百分比 2" xfId="71"/>
    <cellStyle name="常规" xfId="0" builtinId="0"/>
    <cellStyle name="常规 10" xfId="6"/>
    <cellStyle name="常规 10 2" xfId="35"/>
    <cellStyle name="常规 101 2" xfId="36"/>
    <cellStyle name="常规 11" xfId="17"/>
    <cellStyle name="常规 11 12" xfId="72"/>
    <cellStyle name="常规 11 2" xfId="22"/>
    <cellStyle name="常规 11 3" xfId="73"/>
    <cellStyle name="常规 11 3 12" xfId="74"/>
    <cellStyle name="常规 11 3 14" xfId="75"/>
    <cellStyle name="常规 11 3 15" xfId="76"/>
    <cellStyle name="常规 11 3 24" xfId="77"/>
    <cellStyle name="常规 11 3 26" xfId="78"/>
    <cellStyle name="常规 11 3 27" xfId="79"/>
    <cellStyle name="常规 11 3 30" xfId="80"/>
    <cellStyle name="常规 11 3 6" xfId="81"/>
    <cellStyle name="常规 11 3 9" xfId="82"/>
    <cellStyle name="常规 12" xfId="23"/>
    <cellStyle name="常规 12 2" xfId="24"/>
    <cellStyle name="常规 12 2 3" xfId="100"/>
    <cellStyle name="常规 12 20" xfId="83"/>
    <cellStyle name="常规 12 5" xfId="84"/>
    <cellStyle name="常规 13" xfId="25"/>
    <cellStyle name="常规 14" xfId="26"/>
    <cellStyle name="常规 16" xfId="27"/>
    <cellStyle name="常规 16 2" xfId="85"/>
    <cellStyle name="常规 17" xfId="86"/>
    <cellStyle name="常规 17 18" xfId="87"/>
    <cellStyle name="常规 17 39" xfId="88"/>
    <cellStyle name="常规 17 8" xfId="89"/>
    <cellStyle name="常规 18" xfId="28"/>
    <cellStyle name="常规 19" xfId="90"/>
    <cellStyle name="常规 2" xfId="7"/>
    <cellStyle name="常规 2 10" xfId="91"/>
    <cellStyle name="常规 2 14 2" xfId="92"/>
    <cellStyle name="常规 2 2" xfId="8"/>
    <cellStyle name="常规 2 2 2" xfId="37"/>
    <cellStyle name="常规 2 2 2 2 3" xfId="93"/>
    <cellStyle name="常规 2 3" xfId="29"/>
    <cellStyle name="常规 2 3 2" xfId="97"/>
    <cellStyle name="常规 2_复件 厚街万科橱柜柜体包装标签" xfId="30"/>
    <cellStyle name="常规 23" xfId="94"/>
    <cellStyle name="常规 24" xfId="99"/>
    <cellStyle name="常规 26" xfId="98"/>
    <cellStyle name="常规 3" xfId="9"/>
    <cellStyle name="常规 3 2" xfId="38"/>
    <cellStyle name="常规 4" xfId="10"/>
    <cellStyle name="常规 4 2" xfId="39"/>
    <cellStyle name="常规 5" xfId="11"/>
    <cellStyle name="常规 5 2" xfId="40"/>
    <cellStyle name="常规 52" xfId="95"/>
    <cellStyle name="常规 6" xfId="12"/>
    <cellStyle name="常规 6 2" xfId="41"/>
    <cellStyle name="常规 64" xfId="96"/>
    <cellStyle name="常规 7" xfId="13"/>
    <cellStyle name="常规 7 2" xfId="42"/>
    <cellStyle name="常规 8" xfId="14"/>
    <cellStyle name="常规 8 2" xfId="43"/>
    <cellStyle name="常规 9" xfId="15"/>
    <cellStyle name="常规 9 2" xfId="44"/>
    <cellStyle name="千位分隔 2" xfId="60"/>
    <cellStyle name="样式 1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8"/>
  <sheetViews>
    <sheetView workbookViewId="0">
      <selection activeCell="J2" sqref="A2:J5"/>
    </sheetView>
  </sheetViews>
  <sheetFormatPr defaultRowHeight="14.25" x14ac:dyDescent="0.15"/>
  <cols>
    <col min="1" max="1" width="10.875" customWidth="1"/>
    <col min="17" max="17" width="20.875" customWidth="1"/>
  </cols>
  <sheetData>
    <row r="1" spans="1:17" x14ac:dyDescent="0.15">
      <c r="A1" s="208" t="s">
        <v>164</v>
      </c>
      <c r="B1" s="208" t="s">
        <v>165</v>
      </c>
      <c r="C1" s="208" t="s">
        <v>166</v>
      </c>
      <c r="D1" s="208" t="s">
        <v>167</v>
      </c>
      <c r="E1" s="208" t="s">
        <v>168</v>
      </c>
      <c r="F1" s="208" t="s">
        <v>169</v>
      </c>
      <c r="G1" s="208" t="s">
        <v>170</v>
      </c>
      <c r="H1" s="208" t="s">
        <v>172</v>
      </c>
      <c r="I1" s="208" t="s">
        <v>173</v>
      </c>
      <c r="J1" s="208" t="s">
        <v>174</v>
      </c>
    </row>
    <row r="2" spans="1:17" x14ac:dyDescent="0.15">
      <c r="A2" s="209"/>
      <c r="B2" s="209"/>
      <c r="C2" s="209"/>
      <c r="D2" s="209"/>
      <c r="E2" s="209"/>
      <c r="F2" s="209"/>
      <c r="G2" s="209"/>
      <c r="H2" s="209"/>
      <c r="I2" s="209"/>
      <c r="J2" s="209"/>
      <c r="Q2" s="208" t="s">
        <v>171</v>
      </c>
    </row>
    <row r="3" spans="1:17" x14ac:dyDescent="0.15">
      <c r="A3" s="209"/>
      <c r="B3" s="209"/>
      <c r="C3" s="209"/>
      <c r="D3" s="209"/>
      <c r="E3" s="209"/>
      <c r="F3" s="209"/>
      <c r="G3" s="209"/>
      <c r="H3" s="209"/>
      <c r="I3" s="209"/>
      <c r="J3" s="209"/>
      <c r="Q3" s="208"/>
    </row>
    <row r="4" spans="1:17" x14ac:dyDescent="0.15">
      <c r="A4" s="209"/>
      <c r="B4" s="209"/>
      <c r="C4" s="209"/>
      <c r="D4" s="209"/>
      <c r="E4" s="209"/>
      <c r="F4" s="209"/>
      <c r="G4" s="209"/>
      <c r="H4" s="209"/>
      <c r="I4" s="209"/>
      <c r="J4" s="209"/>
    </row>
    <row r="5" spans="1:17" x14ac:dyDescent="0.15">
      <c r="A5" s="209"/>
      <c r="B5" s="209"/>
      <c r="C5" s="209"/>
      <c r="D5" s="209"/>
      <c r="E5" s="209"/>
      <c r="F5" s="209"/>
      <c r="G5" s="209"/>
      <c r="H5" s="209"/>
      <c r="I5" s="209"/>
      <c r="J5" s="209"/>
    </row>
    <row r="6" spans="1:17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7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7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7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7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7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7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7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7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7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7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</row>
  </sheetData>
  <dataConsolidate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3"/>
  <sheetViews>
    <sheetView workbookViewId="0">
      <selection activeCell="C2" sqref="A2:C3"/>
    </sheetView>
  </sheetViews>
  <sheetFormatPr defaultRowHeight="14.25" x14ac:dyDescent="0.15"/>
  <cols>
    <col min="1" max="1" width="30.75" bestFit="1" customWidth="1"/>
    <col min="2" max="2" width="6" bestFit="1" customWidth="1"/>
    <col min="3" max="3" width="17" bestFit="1" customWidth="1"/>
    <col min="4" max="4" width="24.625" customWidth="1"/>
    <col min="5" max="5" width="9.5" bestFit="1" customWidth="1"/>
    <col min="6" max="6" width="29.375" bestFit="1" customWidth="1"/>
    <col min="7" max="7" width="31.625" bestFit="1" customWidth="1"/>
  </cols>
  <sheetData>
    <row r="1" spans="1:13" x14ac:dyDescent="0.15">
      <c r="A1" s="109" t="s">
        <v>24</v>
      </c>
      <c r="B1" s="109" t="s">
        <v>29</v>
      </c>
      <c r="C1" s="109" t="s">
        <v>30</v>
      </c>
    </row>
    <row r="2" spans="1:13" x14ac:dyDescent="0.15">
      <c r="A2" s="109"/>
      <c r="B2" s="109"/>
      <c r="C2" s="109"/>
    </row>
    <row r="3" spans="1:13" x14ac:dyDescent="0.15">
      <c r="A3" s="109"/>
      <c r="B3" s="109"/>
      <c r="C3" s="109"/>
    </row>
    <row r="4" spans="1:13" x14ac:dyDescent="0.15">
      <c r="A4" s="109"/>
      <c r="B4" s="109"/>
      <c r="C4" s="109"/>
    </row>
    <row r="5" spans="1:13" x14ac:dyDescent="0.15">
      <c r="A5" s="109"/>
      <c r="B5" s="109"/>
      <c r="C5" s="109"/>
      <c r="M5" t="s">
        <v>163</v>
      </c>
    </row>
    <row r="6" spans="1:13" x14ac:dyDescent="0.15">
      <c r="A6" s="109"/>
      <c r="B6" s="109"/>
      <c r="C6" s="109"/>
    </row>
    <row r="7" spans="1:13" x14ac:dyDescent="0.15">
      <c r="A7" s="109"/>
      <c r="B7" s="109"/>
      <c r="C7" s="109"/>
    </row>
    <row r="8" spans="1:13" x14ac:dyDescent="0.15">
      <c r="A8" s="109"/>
      <c r="B8" s="109"/>
      <c r="C8" s="109"/>
    </row>
    <row r="9" spans="1:13" x14ac:dyDescent="0.15">
      <c r="A9" s="109"/>
      <c r="B9" s="109"/>
      <c r="C9" s="109"/>
    </row>
    <row r="10" spans="1:13" x14ac:dyDescent="0.15">
      <c r="A10" s="109"/>
      <c r="B10" s="109"/>
      <c r="C10" s="109"/>
    </row>
    <row r="11" spans="1:13" x14ac:dyDescent="0.15">
      <c r="A11" s="109"/>
      <c r="B11" s="109"/>
      <c r="C11" s="109"/>
    </row>
    <row r="12" spans="1:13" x14ac:dyDescent="0.15">
      <c r="A12" s="109"/>
      <c r="B12" s="109"/>
      <c r="C12" s="109"/>
    </row>
    <row r="13" spans="1:13" x14ac:dyDescent="0.15">
      <c r="A13" s="109"/>
      <c r="B13" s="109"/>
      <c r="C13" s="109"/>
    </row>
    <row r="14" spans="1:13" x14ac:dyDescent="0.15">
      <c r="A14" s="109"/>
      <c r="B14" s="109"/>
      <c r="C14" s="109"/>
    </row>
    <row r="15" spans="1:13" x14ac:dyDescent="0.15">
      <c r="A15" s="109"/>
      <c r="B15" s="109"/>
      <c r="C15" s="109"/>
    </row>
    <row r="16" spans="1:13" x14ac:dyDescent="0.15">
      <c r="A16" s="109"/>
      <c r="B16" s="109"/>
      <c r="C16" s="109"/>
    </row>
    <row r="17" spans="1:3" x14ac:dyDescent="0.15">
      <c r="A17" s="109"/>
      <c r="B17" s="109"/>
      <c r="C17" s="109"/>
    </row>
    <row r="18" spans="1:3" x14ac:dyDescent="0.15">
      <c r="A18" s="109"/>
      <c r="B18" s="109"/>
      <c r="C18" s="109"/>
    </row>
    <row r="19" spans="1:3" x14ac:dyDescent="0.15">
      <c r="A19" s="109"/>
      <c r="B19" s="109"/>
      <c r="C19" s="109"/>
    </row>
    <row r="20" spans="1:3" x14ac:dyDescent="0.15">
      <c r="A20" s="109"/>
      <c r="B20" s="109"/>
      <c r="C20" s="109"/>
    </row>
    <row r="23" spans="1:3" x14ac:dyDescent="0.15">
      <c r="A23" s="11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92"/>
  <sheetViews>
    <sheetView workbookViewId="0"/>
  </sheetViews>
  <sheetFormatPr defaultRowHeight="14.25" x14ac:dyDescent="0.15"/>
  <cols>
    <col min="1" max="1" width="30.75" bestFit="1" customWidth="1"/>
    <col min="2" max="2" width="6" bestFit="1" customWidth="1"/>
    <col min="3" max="3" width="17" bestFit="1" customWidth="1"/>
    <col min="4" max="4" width="10.25" bestFit="1" customWidth="1"/>
    <col min="5" max="5" width="8.125" bestFit="1" customWidth="1"/>
    <col min="6" max="6" width="56.5" bestFit="1" customWidth="1"/>
    <col min="7" max="7" width="15" bestFit="1" customWidth="1"/>
    <col min="8" max="8" width="9.5" bestFit="1" customWidth="1"/>
    <col min="9" max="9" width="29.375" bestFit="1" customWidth="1"/>
    <col min="10" max="10" width="31.625" bestFit="1" customWidth="1"/>
  </cols>
  <sheetData>
    <row r="1" spans="1:6" x14ac:dyDescent="0.15">
      <c r="A1" s="109" t="s">
        <v>24</v>
      </c>
      <c r="B1" s="109" t="s">
        <v>107</v>
      </c>
      <c r="C1" s="109" t="s">
        <v>108</v>
      </c>
      <c r="D1" s="109" t="s">
        <v>109</v>
      </c>
      <c r="E1" s="109" t="s">
        <v>110</v>
      </c>
      <c r="F1" s="109" t="s">
        <v>111</v>
      </c>
    </row>
    <row r="2" spans="1:6" x14ac:dyDescent="0.15">
      <c r="A2" s="109"/>
      <c r="B2" s="109"/>
      <c r="C2" s="109"/>
      <c r="D2" s="109"/>
      <c r="E2" s="109"/>
      <c r="F2" s="109"/>
    </row>
    <row r="3" spans="1:6" x14ac:dyDescent="0.15">
      <c r="A3" s="109"/>
      <c r="B3" s="109"/>
      <c r="C3" s="109"/>
      <c r="D3" s="109"/>
      <c r="E3" s="109"/>
      <c r="F3" s="109"/>
    </row>
    <row r="4" spans="1:6" x14ac:dyDescent="0.15">
      <c r="A4" s="109"/>
      <c r="B4" s="109"/>
      <c r="C4" s="109"/>
      <c r="D4" s="109"/>
      <c r="E4" s="109"/>
      <c r="F4" s="109"/>
    </row>
    <row r="5" spans="1:6" x14ac:dyDescent="0.15">
      <c r="A5" s="109"/>
      <c r="B5" s="109"/>
      <c r="C5" s="109"/>
      <c r="D5" s="109"/>
      <c r="E5" s="109"/>
      <c r="F5" s="109"/>
    </row>
    <row r="6" spans="1:6" x14ac:dyDescent="0.15">
      <c r="A6" s="109"/>
      <c r="B6" s="109"/>
      <c r="C6" s="109"/>
      <c r="D6" s="109"/>
      <c r="E6" s="109"/>
      <c r="F6" s="109"/>
    </row>
    <row r="7" spans="1:6" x14ac:dyDescent="0.15">
      <c r="A7" s="109"/>
      <c r="B7" s="109"/>
      <c r="C7" s="109"/>
      <c r="D7" s="109"/>
      <c r="E7" s="109"/>
      <c r="F7" s="109"/>
    </row>
    <row r="11" spans="1:6" x14ac:dyDescent="0.15">
      <c r="D11" s="108"/>
    </row>
    <row r="13" spans="1:6" x14ac:dyDescent="0.15">
      <c r="A13" s="110"/>
    </row>
    <row r="17" spans="4:4" x14ac:dyDescent="0.15">
      <c r="D17" s="108"/>
    </row>
    <row r="23" spans="4:4" x14ac:dyDescent="0.15">
      <c r="D23" s="108"/>
    </row>
    <row r="29" spans="4:4" x14ac:dyDescent="0.15">
      <c r="D29" s="108"/>
    </row>
    <row r="35" spans="4:4" x14ac:dyDescent="0.15">
      <c r="D35" s="108"/>
    </row>
    <row r="41" spans="4:4" x14ac:dyDescent="0.15">
      <c r="D41" s="108"/>
    </row>
    <row r="47" spans="4:4" x14ac:dyDescent="0.15">
      <c r="D47" s="108"/>
    </row>
    <row r="53" spans="4:4" x14ac:dyDescent="0.15">
      <c r="D53" s="108"/>
    </row>
    <row r="59" spans="4:4" x14ac:dyDescent="0.15">
      <c r="D59" s="108"/>
    </row>
    <row r="65" spans="4:4" x14ac:dyDescent="0.15">
      <c r="D65" s="108"/>
    </row>
    <row r="71" spans="4:4" x14ac:dyDescent="0.15">
      <c r="D71" s="108"/>
    </row>
    <row r="77" spans="4:4" x14ac:dyDescent="0.15">
      <c r="D77" s="108"/>
    </row>
    <row r="83" spans="4:4" x14ac:dyDescent="0.15">
      <c r="D83" s="108"/>
    </row>
    <row r="89" spans="4:4" x14ac:dyDescent="0.15">
      <c r="D89" s="108"/>
    </row>
    <row r="95" spans="4:4" x14ac:dyDescent="0.15">
      <c r="D95" s="108"/>
    </row>
    <row r="101" spans="4:4" x14ac:dyDescent="0.15">
      <c r="D101" s="108"/>
    </row>
    <row r="107" spans="4:4" x14ac:dyDescent="0.15">
      <c r="D107" s="108"/>
    </row>
    <row r="113" spans="4:4" x14ac:dyDescent="0.15">
      <c r="D113" s="108"/>
    </row>
    <row r="119" spans="4:4" x14ac:dyDescent="0.15">
      <c r="D119" s="108"/>
    </row>
    <row r="125" spans="4:4" x14ac:dyDescent="0.15">
      <c r="D125" s="108"/>
    </row>
    <row r="131" spans="4:4" x14ac:dyDescent="0.15">
      <c r="D131" s="108"/>
    </row>
    <row r="137" spans="4:4" x14ac:dyDescent="0.15">
      <c r="D137" s="108"/>
    </row>
    <row r="143" spans="4:4" x14ac:dyDescent="0.15">
      <c r="D143" s="108"/>
    </row>
    <row r="149" spans="4:4" x14ac:dyDescent="0.15">
      <c r="D149" s="108"/>
    </row>
    <row r="155" spans="4:4" x14ac:dyDescent="0.15">
      <c r="D155" s="108"/>
    </row>
    <row r="161" spans="4:4" x14ac:dyDescent="0.15">
      <c r="D161" s="108"/>
    </row>
    <row r="167" spans="4:4" x14ac:dyDescent="0.15">
      <c r="D167" s="108"/>
    </row>
    <row r="173" spans="4:4" x14ac:dyDescent="0.15">
      <c r="D173" s="108"/>
    </row>
    <row r="179" spans="4:4" x14ac:dyDescent="0.15">
      <c r="D179" s="108"/>
    </row>
    <row r="185" spans="4:4" x14ac:dyDescent="0.15">
      <c r="D185" s="108"/>
    </row>
    <row r="191" spans="4:4" x14ac:dyDescent="0.15">
      <c r="D191" s="108"/>
    </row>
    <row r="197" spans="4:4" x14ac:dyDescent="0.15">
      <c r="D197" s="108"/>
    </row>
    <row r="203" spans="4:4" x14ac:dyDescent="0.15">
      <c r="D203" s="108"/>
    </row>
    <row r="209" spans="4:4" x14ac:dyDescent="0.15">
      <c r="D209" s="108"/>
    </row>
    <row r="215" spans="4:4" x14ac:dyDescent="0.15">
      <c r="D215" s="108"/>
    </row>
    <row r="221" spans="4:4" x14ac:dyDescent="0.15">
      <c r="D221" s="108"/>
    </row>
    <row r="227" spans="4:4" x14ac:dyDescent="0.15">
      <c r="D227" s="108"/>
    </row>
    <row r="233" spans="4:4" x14ac:dyDescent="0.15">
      <c r="D233" s="108"/>
    </row>
    <row r="239" spans="4:4" x14ac:dyDescent="0.15">
      <c r="D239" s="108"/>
    </row>
    <row r="245" spans="4:4" x14ac:dyDescent="0.15">
      <c r="D245" s="108"/>
    </row>
    <row r="251" spans="4:4" x14ac:dyDescent="0.15">
      <c r="D251" s="108"/>
    </row>
    <row r="257" spans="4:4" x14ac:dyDescent="0.15">
      <c r="D257" s="108"/>
    </row>
    <row r="263" spans="4:4" x14ac:dyDescent="0.15">
      <c r="D263" s="108"/>
    </row>
    <row r="269" spans="4:4" x14ac:dyDescent="0.15">
      <c r="D269" s="108"/>
    </row>
    <row r="275" spans="4:4" x14ac:dyDescent="0.15">
      <c r="D275" s="108"/>
    </row>
    <row r="281" spans="4:4" x14ac:dyDescent="0.15">
      <c r="D281" s="108"/>
    </row>
    <row r="287" spans="4:4" x14ac:dyDescent="0.15">
      <c r="D287" s="108"/>
    </row>
    <row r="293" spans="4:4" x14ac:dyDescent="0.15">
      <c r="D293" s="108"/>
    </row>
    <row r="299" spans="4:4" x14ac:dyDescent="0.15">
      <c r="D299" s="108"/>
    </row>
    <row r="305" spans="4:4" x14ac:dyDescent="0.15">
      <c r="D305" s="108"/>
    </row>
    <row r="311" spans="4:4" x14ac:dyDescent="0.15">
      <c r="D311" s="108"/>
    </row>
    <row r="317" spans="4:4" x14ac:dyDescent="0.15">
      <c r="D317" s="108"/>
    </row>
    <row r="323" spans="4:4" x14ac:dyDescent="0.15">
      <c r="D323" s="108"/>
    </row>
    <row r="329" spans="4:4" x14ac:dyDescent="0.15">
      <c r="D329" s="108"/>
    </row>
    <row r="335" spans="4:4" x14ac:dyDescent="0.15">
      <c r="D335" s="108"/>
    </row>
    <row r="341" spans="4:4" x14ac:dyDescent="0.15">
      <c r="D341" s="108"/>
    </row>
    <row r="347" spans="4:4" x14ac:dyDescent="0.15">
      <c r="D347" s="108"/>
    </row>
    <row r="353" spans="4:4" x14ac:dyDescent="0.15">
      <c r="D353" s="108"/>
    </row>
    <row r="359" spans="4:4" x14ac:dyDescent="0.15">
      <c r="D359" s="108"/>
    </row>
    <row r="365" spans="4:4" x14ac:dyDescent="0.15">
      <c r="D365" s="108"/>
    </row>
    <row r="371" spans="4:4" x14ac:dyDescent="0.15">
      <c r="D371" s="108"/>
    </row>
    <row r="377" spans="4:4" x14ac:dyDescent="0.15">
      <c r="D377" s="108"/>
    </row>
    <row r="383" spans="4:4" x14ac:dyDescent="0.15">
      <c r="D383" s="108"/>
    </row>
    <row r="389" spans="4:4" x14ac:dyDescent="0.15">
      <c r="D389" s="108"/>
    </row>
    <row r="395" spans="4:4" x14ac:dyDescent="0.15">
      <c r="D395" s="108"/>
    </row>
    <row r="402" spans="4:4" x14ac:dyDescent="0.15">
      <c r="D402" s="108"/>
    </row>
    <row r="409" spans="4:4" x14ac:dyDescent="0.15">
      <c r="D409" s="108"/>
    </row>
    <row r="416" spans="4:4" x14ac:dyDescent="0.15">
      <c r="D416" s="108"/>
    </row>
    <row r="423" spans="4:4" x14ac:dyDescent="0.15">
      <c r="D423" s="108"/>
    </row>
    <row r="430" spans="4:4" x14ac:dyDescent="0.15">
      <c r="D430" s="108"/>
    </row>
    <row r="437" spans="4:4" x14ac:dyDescent="0.15">
      <c r="D437" s="108"/>
    </row>
    <row r="444" spans="4:4" x14ac:dyDescent="0.15">
      <c r="D444" s="108"/>
    </row>
    <row r="451" spans="4:4" x14ac:dyDescent="0.15">
      <c r="D451" s="108"/>
    </row>
    <row r="458" spans="4:4" x14ac:dyDescent="0.15">
      <c r="D458" s="108"/>
    </row>
    <row r="465" spans="4:4" x14ac:dyDescent="0.15">
      <c r="D465" s="108"/>
    </row>
    <row r="472" spans="4:4" x14ac:dyDescent="0.15">
      <c r="D472" s="108"/>
    </row>
    <row r="479" spans="4:4" x14ac:dyDescent="0.15">
      <c r="D479" s="108"/>
    </row>
    <row r="486" spans="4:4" x14ac:dyDescent="0.15">
      <c r="D486" s="108"/>
    </row>
    <row r="493" spans="4:4" x14ac:dyDescent="0.15">
      <c r="D493" s="108"/>
    </row>
    <row r="500" spans="4:4" x14ac:dyDescent="0.15">
      <c r="D500" s="108"/>
    </row>
    <row r="507" spans="4:4" x14ac:dyDescent="0.15">
      <c r="D507" s="108"/>
    </row>
    <row r="514" spans="4:4" x14ac:dyDescent="0.15">
      <c r="D514" s="108"/>
    </row>
    <row r="521" spans="4:4" x14ac:dyDescent="0.15">
      <c r="D521" s="108"/>
    </row>
    <row r="528" spans="4:4" x14ac:dyDescent="0.15">
      <c r="D528" s="108"/>
    </row>
    <row r="535" spans="4:4" x14ac:dyDescent="0.15">
      <c r="D535" s="108"/>
    </row>
    <row r="542" spans="4:4" x14ac:dyDescent="0.15">
      <c r="D542" s="108"/>
    </row>
    <row r="549" spans="4:4" x14ac:dyDescent="0.15">
      <c r="D549" s="108"/>
    </row>
    <row r="556" spans="4:4" x14ac:dyDescent="0.15">
      <c r="D556" s="108"/>
    </row>
    <row r="563" spans="4:4" x14ac:dyDescent="0.15">
      <c r="D563" s="108"/>
    </row>
    <row r="569" spans="4:4" x14ac:dyDescent="0.15">
      <c r="D569" s="108"/>
    </row>
    <row r="575" spans="4:4" x14ac:dyDescent="0.15">
      <c r="D575" s="108"/>
    </row>
    <row r="581" spans="4:4" x14ac:dyDescent="0.15">
      <c r="D581" s="108"/>
    </row>
    <row r="587" spans="4:4" x14ac:dyDescent="0.15">
      <c r="D587" s="108"/>
    </row>
    <row r="593" spans="4:4" x14ac:dyDescent="0.15">
      <c r="D593" s="108"/>
    </row>
    <row r="599" spans="4:4" x14ac:dyDescent="0.15">
      <c r="D599" s="108"/>
    </row>
    <row r="605" spans="4:4" x14ac:dyDescent="0.15">
      <c r="D605" s="108"/>
    </row>
    <row r="611" spans="4:4" x14ac:dyDescent="0.15">
      <c r="D611" s="108"/>
    </row>
    <row r="617" spans="4:4" x14ac:dyDescent="0.15">
      <c r="D617" s="108"/>
    </row>
    <row r="623" spans="4:4" x14ac:dyDescent="0.15">
      <c r="D623" s="108"/>
    </row>
    <row r="629" spans="4:4" x14ac:dyDescent="0.15">
      <c r="D629" s="108"/>
    </row>
    <row r="635" spans="4:4" x14ac:dyDescent="0.15">
      <c r="D635" s="108"/>
    </row>
    <row r="641" spans="4:4" x14ac:dyDescent="0.15">
      <c r="D641" s="108"/>
    </row>
    <row r="647" spans="4:4" x14ac:dyDescent="0.15">
      <c r="D647" s="108"/>
    </row>
    <row r="653" spans="4:4" x14ac:dyDescent="0.15">
      <c r="D653" s="108"/>
    </row>
    <row r="659" spans="4:4" x14ac:dyDescent="0.15">
      <c r="D659" s="108"/>
    </row>
    <row r="665" spans="4:4" x14ac:dyDescent="0.15">
      <c r="D665" s="108"/>
    </row>
    <row r="671" spans="4:4" x14ac:dyDescent="0.15">
      <c r="D671" s="108"/>
    </row>
    <row r="677" spans="4:4" x14ac:dyDescent="0.15">
      <c r="D677" s="108"/>
    </row>
    <row r="683" spans="4:4" x14ac:dyDescent="0.15">
      <c r="D683" s="108"/>
    </row>
    <row r="689" spans="4:4" x14ac:dyDescent="0.15">
      <c r="D689" s="108"/>
    </row>
    <row r="695" spans="4:4" x14ac:dyDescent="0.15">
      <c r="D695" s="108"/>
    </row>
    <row r="701" spans="4:4" x14ac:dyDescent="0.15">
      <c r="D701" s="108"/>
    </row>
    <row r="707" spans="4:4" x14ac:dyDescent="0.15">
      <c r="D707" s="108"/>
    </row>
    <row r="712" spans="4:4" x14ac:dyDescent="0.15">
      <c r="D712" s="108"/>
    </row>
    <row r="717" spans="4:4" x14ac:dyDescent="0.15">
      <c r="D717" s="108"/>
    </row>
    <row r="722" spans="4:4" x14ac:dyDescent="0.15">
      <c r="D722" s="108"/>
    </row>
    <row r="727" spans="4:4" x14ac:dyDescent="0.15">
      <c r="D727" s="108"/>
    </row>
    <row r="732" spans="4:4" x14ac:dyDescent="0.15">
      <c r="D732" s="108"/>
    </row>
    <row r="737" spans="4:4" x14ac:dyDescent="0.15">
      <c r="D737" s="108"/>
    </row>
    <row r="742" spans="4:4" x14ac:dyDescent="0.15">
      <c r="D742" s="108"/>
    </row>
    <row r="747" spans="4:4" x14ac:dyDescent="0.15">
      <c r="D747" s="108"/>
    </row>
    <row r="752" spans="4:4" x14ac:dyDescent="0.15">
      <c r="D752" s="108"/>
    </row>
    <row r="757" spans="4:4" x14ac:dyDescent="0.15">
      <c r="D757" s="108"/>
    </row>
    <row r="762" spans="4:4" x14ac:dyDescent="0.15">
      <c r="D762" s="108"/>
    </row>
    <row r="767" spans="4:4" x14ac:dyDescent="0.15">
      <c r="D767" s="108"/>
    </row>
    <row r="772" spans="4:4" x14ac:dyDescent="0.15">
      <c r="D772" s="108"/>
    </row>
    <row r="777" spans="4:4" x14ac:dyDescent="0.15">
      <c r="D777" s="108"/>
    </row>
    <row r="782" spans="4:4" x14ac:dyDescent="0.15">
      <c r="D782" s="108"/>
    </row>
    <row r="787" spans="4:4" x14ac:dyDescent="0.15">
      <c r="D787" s="108"/>
    </row>
    <row r="792" spans="4:4" x14ac:dyDescent="0.15">
      <c r="D792" s="108"/>
    </row>
    <row r="797" spans="4:4" x14ac:dyDescent="0.15">
      <c r="D797" s="108"/>
    </row>
    <row r="802" spans="4:4" x14ac:dyDescent="0.15">
      <c r="D802" s="108"/>
    </row>
    <row r="807" spans="4:4" x14ac:dyDescent="0.15">
      <c r="D807" s="108"/>
    </row>
    <row r="812" spans="4:4" x14ac:dyDescent="0.15">
      <c r="D812" s="108"/>
    </row>
    <row r="817" spans="4:4" x14ac:dyDescent="0.15">
      <c r="D817" s="108"/>
    </row>
    <row r="822" spans="4:4" x14ac:dyDescent="0.15">
      <c r="D822" s="108"/>
    </row>
    <row r="827" spans="4:4" x14ac:dyDescent="0.15">
      <c r="D827" s="108"/>
    </row>
    <row r="832" spans="4:4" x14ac:dyDescent="0.15">
      <c r="D832" s="108"/>
    </row>
    <row r="837" spans="4:4" x14ac:dyDescent="0.15">
      <c r="D837" s="108"/>
    </row>
    <row r="842" spans="4:4" x14ac:dyDescent="0.15">
      <c r="D842" s="108"/>
    </row>
    <row r="847" spans="4:4" x14ac:dyDescent="0.15">
      <c r="D847" s="108"/>
    </row>
    <row r="852" spans="4:4" x14ac:dyDescent="0.15">
      <c r="D852" s="108"/>
    </row>
    <row r="857" spans="4:4" x14ac:dyDescent="0.15">
      <c r="D857" s="108"/>
    </row>
    <row r="862" spans="4:4" x14ac:dyDescent="0.15">
      <c r="D862" s="108"/>
    </row>
    <row r="867" spans="4:4" x14ac:dyDescent="0.15">
      <c r="D867" s="108"/>
    </row>
    <row r="872" spans="4:4" x14ac:dyDescent="0.15">
      <c r="D872" s="108"/>
    </row>
    <row r="877" spans="4:4" x14ac:dyDescent="0.15">
      <c r="D877" s="108"/>
    </row>
    <row r="882" spans="4:4" x14ac:dyDescent="0.15">
      <c r="D882" s="108"/>
    </row>
    <row r="887" spans="4:4" x14ac:dyDescent="0.15">
      <c r="D887" s="108"/>
    </row>
    <row r="892" spans="4:4" x14ac:dyDescent="0.15">
      <c r="D892" s="10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A13"/>
  <sheetViews>
    <sheetView view="pageBreakPreview" zoomScale="93" zoomScaleNormal="100" zoomScaleSheetLayoutView="93" zoomScalePageLayoutView="90" workbookViewId="0">
      <selection sqref="A1:I1"/>
    </sheetView>
  </sheetViews>
  <sheetFormatPr defaultColWidth="9" defaultRowHeight="14.25" x14ac:dyDescent="0.15"/>
  <cols>
    <col min="1" max="1" width="5.625" style="5" customWidth="1"/>
    <col min="2" max="2" width="10.5" style="4" bestFit="1" customWidth="1"/>
    <col min="3" max="5" width="6.75" style="4" customWidth="1"/>
    <col min="6" max="6" width="6.125" style="4" hidden="1" customWidth="1"/>
    <col min="7" max="7" width="8" style="6" customWidth="1"/>
    <col min="8" max="8" width="18.125" style="4" customWidth="1"/>
    <col min="9" max="9" width="11" style="4" bestFit="1" customWidth="1"/>
    <col min="10" max="10" width="18.25" style="4" customWidth="1"/>
    <col min="11" max="13" width="4.375" style="4" customWidth="1"/>
    <col min="14" max="14" width="15.75" style="4" bestFit="1" customWidth="1"/>
    <col min="15" max="15" width="10.625" style="4" customWidth="1"/>
    <col min="16" max="16" width="5.625" style="4" bestFit="1" customWidth="1"/>
    <col min="17" max="17" width="9.625" style="4" customWidth="1"/>
    <col min="18" max="25" width="9.625" style="30" customWidth="1"/>
    <col min="26" max="27" width="9.625" style="31" customWidth="1"/>
    <col min="28" max="16384" width="9" style="5"/>
  </cols>
  <sheetData>
    <row r="1" spans="1:27" s="3" customFormat="1" ht="22.5" x14ac:dyDescent="0.15">
      <c r="A1" s="218" t="s">
        <v>102</v>
      </c>
      <c r="B1" s="218"/>
      <c r="C1" s="218"/>
      <c r="D1" s="218"/>
      <c r="E1" s="218"/>
      <c r="F1" s="218"/>
      <c r="G1" s="218"/>
      <c r="H1" s="218"/>
      <c r="I1" s="218"/>
      <c r="J1" s="86" t="s">
        <v>81</v>
      </c>
      <c r="K1" s="87"/>
      <c r="L1" s="87"/>
      <c r="Q1" s="79" t="str">
        <f>IFERROR(IF(E1=25,C1*D1*G1/1000000,""),"")</f>
        <v/>
      </c>
      <c r="R1" s="80" t="str">
        <f>IFERROR(IF(E1=18,C1*D1*G1/1000000,""),"")</f>
        <v/>
      </c>
      <c r="S1" s="80" t="str">
        <f>IFERROR(IF(E1=16,C1*D1*G1/1000000,""),"")</f>
        <v/>
      </c>
      <c r="T1" s="80" t="str">
        <f>IFERROR(IF(E1=12,C1*D1*G1/1000000,""),"")</f>
        <v/>
      </c>
      <c r="U1" s="80" t="str">
        <f>IFERROR(IF(E1=9,C1*D1*G1/1000000,""),"")</f>
        <v/>
      </c>
      <c r="V1" s="80" t="str">
        <f>IFERROR(IF(E1=5,C1*D1*G1/1000000,""),"")</f>
        <v/>
      </c>
      <c r="W1" s="80" t="str">
        <f>IFERROR(IF(E1=3,C1*D1*G1/1000000,""),"")</f>
        <v/>
      </c>
      <c r="X1" s="80" t="str">
        <f>IFERROR(IF(I1="前1余0.45",(C1+50)*G1,""),"")</f>
        <v/>
      </c>
      <c r="Y1" s="80" t="str">
        <f>IFERROR(IF(I1="前1余0.45",(C1+50+D1*2+100)*G1,""),"")</f>
        <v/>
      </c>
      <c r="Z1" s="80" t="str">
        <f>IFERROR(IF(OR(I1="四边0.45",I1="四周0.45"),(C1*2+D1*2+200)*G1,""),"")</f>
        <v/>
      </c>
      <c r="AA1" s="81" t="str">
        <f>IFERROR(IF(OR(I1="四边1",I1="四周1"),(C1*2+D1*2+200)*G1,""),"")</f>
        <v/>
      </c>
    </row>
    <row r="2" spans="1:27" s="3" customFormat="1" x14ac:dyDescent="0.15">
      <c r="A2" s="219" t="s">
        <v>101</v>
      </c>
      <c r="B2" s="219"/>
      <c r="C2" s="219"/>
      <c r="D2" s="219"/>
      <c r="E2" s="219"/>
      <c r="F2" s="219"/>
      <c r="G2" s="219"/>
      <c r="H2" s="219"/>
      <c r="I2" s="219"/>
      <c r="J2" s="219"/>
      <c r="K2" s="88"/>
      <c r="L2" s="88"/>
      <c r="R2" s="28"/>
      <c r="S2" s="28"/>
      <c r="T2" s="28"/>
      <c r="U2" s="28"/>
      <c r="V2" s="29"/>
      <c r="W2" s="29"/>
      <c r="X2" s="29"/>
      <c r="Y2" s="29"/>
      <c r="Z2" s="29"/>
      <c r="AA2" s="29"/>
    </row>
    <row r="3" spans="1:27" s="3" customFormat="1" ht="28.5" x14ac:dyDescent="0.15">
      <c r="A3" s="46" t="s">
        <v>99</v>
      </c>
      <c r="B3" s="47"/>
      <c r="C3" s="47" t="s">
        <v>38</v>
      </c>
      <c r="D3" s="221"/>
      <c r="E3" s="221"/>
      <c r="F3" s="47"/>
      <c r="G3" s="47" t="s">
        <v>48</v>
      </c>
      <c r="H3" s="46"/>
      <c r="I3" s="47" t="s">
        <v>55</v>
      </c>
      <c r="J3" s="47"/>
      <c r="K3" s="215" t="s">
        <v>11</v>
      </c>
      <c r="L3" s="216"/>
      <c r="M3" s="217"/>
      <c r="N3" s="8" t="s">
        <v>12</v>
      </c>
      <c r="O3" s="7" t="s">
        <v>5</v>
      </c>
      <c r="P3" s="8" t="s">
        <v>13</v>
      </c>
      <c r="R3" s="28"/>
      <c r="S3" s="28"/>
      <c r="T3" s="28"/>
      <c r="U3" s="28"/>
      <c r="V3" s="29"/>
      <c r="W3" s="29"/>
      <c r="X3" s="29"/>
      <c r="Y3" s="29"/>
      <c r="Z3" s="29"/>
      <c r="AA3" s="29"/>
    </row>
    <row r="4" spans="1:27" x14ac:dyDescent="0.15">
      <c r="A4" s="222" t="s">
        <v>36</v>
      </c>
      <c r="B4" s="220" t="s">
        <v>4</v>
      </c>
      <c r="C4" s="220" t="s">
        <v>39</v>
      </c>
      <c r="D4" s="220"/>
      <c r="E4" s="220"/>
      <c r="F4" s="48"/>
      <c r="G4" s="220" t="s">
        <v>37</v>
      </c>
      <c r="H4" s="220" t="s">
        <v>6</v>
      </c>
      <c r="I4" s="220" t="s">
        <v>7</v>
      </c>
      <c r="J4" s="220" t="s">
        <v>40</v>
      </c>
      <c r="K4" s="215"/>
      <c r="L4" s="216"/>
      <c r="M4" s="217"/>
      <c r="N4" s="11" t="s">
        <v>91</v>
      </c>
      <c r="O4" s="9">
        <f>SUM(Q:Q)</f>
        <v>0</v>
      </c>
      <c r="P4" s="10" t="s">
        <v>14</v>
      </c>
      <c r="Q4" s="32" t="s">
        <v>90</v>
      </c>
      <c r="R4" s="32" t="s">
        <v>83</v>
      </c>
      <c r="S4" s="32" t="s">
        <v>84</v>
      </c>
      <c r="T4" s="32" t="s">
        <v>87</v>
      </c>
      <c r="U4" s="32" t="s">
        <v>88</v>
      </c>
      <c r="V4" s="33" t="s">
        <v>85</v>
      </c>
      <c r="W4" s="33" t="s">
        <v>86</v>
      </c>
      <c r="X4" s="33" t="s">
        <v>15</v>
      </c>
      <c r="Y4" s="33" t="s">
        <v>16</v>
      </c>
      <c r="Z4" s="33" t="s">
        <v>17</v>
      </c>
      <c r="AA4" s="33" t="s">
        <v>89</v>
      </c>
    </row>
    <row r="5" spans="1:27" x14ac:dyDescent="0.15">
      <c r="A5" s="222"/>
      <c r="B5" s="220"/>
      <c r="C5" s="48" t="s">
        <v>8</v>
      </c>
      <c r="D5" s="48" t="s">
        <v>9</v>
      </c>
      <c r="E5" s="48" t="s">
        <v>10</v>
      </c>
      <c r="F5" s="48" t="s">
        <v>41</v>
      </c>
      <c r="G5" s="220"/>
      <c r="H5" s="220"/>
      <c r="I5" s="220"/>
      <c r="J5" s="220"/>
      <c r="K5" s="215"/>
      <c r="L5" s="216"/>
      <c r="M5" s="217"/>
      <c r="N5" s="11" t="s">
        <v>53</v>
      </c>
      <c r="O5" s="9">
        <f>SUM(R:R)</f>
        <v>0</v>
      </c>
      <c r="P5" s="10" t="s">
        <v>14</v>
      </c>
      <c r="Q5" s="79" t="str">
        <f>IFERROR(IF(E5=25,C5*D5*G5/1000000,""),"")</f>
        <v/>
      </c>
      <c r="R5" s="80" t="str">
        <f>IFERROR(IF(E5=18,C5*D5*G5/1000000,""),"")</f>
        <v/>
      </c>
      <c r="S5" s="80" t="str">
        <f>IFERROR(IF(E5=16,C5*D5*G5/1000000,""),"")</f>
        <v/>
      </c>
      <c r="T5" s="80" t="str">
        <f>IFERROR(IF(E5=12,C5*D5*G5/1000000,""),"")</f>
        <v/>
      </c>
      <c r="U5" s="80" t="str">
        <f>IFERROR(IF(E5=9,C5*D5*G5/1000000,""),"")</f>
        <v/>
      </c>
      <c r="V5" s="80" t="str">
        <f>IFERROR(IF(E5=5,C5*D5*G5/1000000,""),"")</f>
        <v/>
      </c>
      <c r="W5" s="80" t="str">
        <f>IFERROR(IF(E5=3,C5*D5*G5/1000000,""),"")</f>
        <v/>
      </c>
      <c r="X5" s="80" t="str">
        <f>IFERROR(IF(I5="前1余0.45",(C5+50)*G5,""),"")</f>
        <v/>
      </c>
      <c r="Y5" s="80" t="str">
        <f>IFERROR(IF(I5="前1余0.45",(C5+50+D5*2+100)*G5,""),"")</f>
        <v/>
      </c>
      <c r="Z5" s="80" t="str">
        <f>IFERROR(IF(OR(I5="四边0.45",I5="四周0.45"),(C5*2+D5*2+200)*G5,""),"")</f>
        <v/>
      </c>
      <c r="AA5" s="81" t="str">
        <f>IFERROR(IF(OR(I5="四边1",I5="四周1"),(C5*2+D5*2+200)*G5,""),"")</f>
        <v/>
      </c>
    </row>
    <row r="6" spans="1:27" s="20" customFormat="1" x14ac:dyDescent="0.15">
      <c r="A6" s="16"/>
      <c r="B6" s="17"/>
      <c r="C6" s="17"/>
      <c r="D6" s="17"/>
      <c r="E6" s="17"/>
      <c r="F6" s="17"/>
      <c r="G6" s="18"/>
      <c r="H6" s="17"/>
      <c r="I6" s="17"/>
      <c r="J6" s="17"/>
      <c r="K6" s="215"/>
      <c r="L6" s="216"/>
      <c r="M6" s="217"/>
      <c r="N6" s="11" t="s">
        <v>18</v>
      </c>
      <c r="O6" s="9">
        <f>SUM(S:S)</f>
        <v>0</v>
      </c>
      <c r="P6" s="10" t="s">
        <v>14</v>
      </c>
      <c r="Q6" s="35"/>
      <c r="R6" s="34"/>
      <c r="S6" s="34"/>
      <c r="T6" s="34"/>
      <c r="U6" s="34"/>
      <c r="V6" s="34"/>
      <c r="W6" s="34"/>
      <c r="X6" s="34"/>
      <c r="Y6" s="34"/>
      <c r="Z6" s="34"/>
      <c r="AA6" s="31"/>
    </row>
    <row r="7" spans="1:27" x14ac:dyDescent="0.15">
      <c r="A7" s="16"/>
      <c r="B7" s="17"/>
      <c r="C7" s="17"/>
      <c r="D7" s="17"/>
      <c r="E7" s="17"/>
      <c r="F7" s="17"/>
      <c r="G7" s="18"/>
      <c r="H7" s="17"/>
      <c r="I7" s="17"/>
      <c r="J7" s="17"/>
      <c r="K7" s="215"/>
      <c r="L7" s="216"/>
      <c r="M7" s="217"/>
      <c r="N7" s="11" t="s">
        <v>92</v>
      </c>
      <c r="O7" s="9">
        <f>SUM(T:T)</f>
        <v>0</v>
      </c>
      <c r="P7" s="10" t="s">
        <v>14</v>
      </c>
      <c r="Q7" s="35"/>
      <c r="R7" s="34"/>
      <c r="S7" s="34"/>
      <c r="T7" s="34"/>
      <c r="U7" s="34"/>
      <c r="V7" s="34"/>
      <c r="W7" s="34"/>
      <c r="X7" s="34"/>
      <c r="Y7" s="34"/>
      <c r="Z7" s="34"/>
    </row>
    <row r="8" spans="1:27" x14ac:dyDescent="0.15">
      <c r="A8" s="16"/>
      <c r="B8" s="17"/>
      <c r="C8" s="17"/>
      <c r="D8" s="17"/>
      <c r="E8" s="17"/>
      <c r="F8" s="17"/>
      <c r="G8" s="18"/>
      <c r="H8" s="17"/>
      <c r="I8" s="17"/>
      <c r="J8" s="17"/>
      <c r="K8" s="215"/>
      <c r="L8" s="216"/>
      <c r="M8" s="217"/>
      <c r="N8" s="11" t="s">
        <v>93</v>
      </c>
      <c r="O8" s="9">
        <f>SUM(U:U)</f>
        <v>0</v>
      </c>
      <c r="P8" s="10" t="s">
        <v>14</v>
      </c>
      <c r="Q8" s="35"/>
      <c r="R8" s="34"/>
      <c r="S8" s="34"/>
      <c r="T8" s="34"/>
      <c r="U8" s="34"/>
      <c r="V8" s="34"/>
      <c r="W8" s="34"/>
      <c r="X8" s="34"/>
      <c r="Y8" s="34"/>
      <c r="Z8" s="34"/>
    </row>
    <row r="9" spans="1:27" x14ac:dyDescent="0.15">
      <c r="A9" s="16"/>
      <c r="B9" s="17"/>
      <c r="C9" s="17"/>
      <c r="D9" s="17"/>
      <c r="E9" s="17"/>
      <c r="F9" s="17"/>
      <c r="G9" s="18"/>
      <c r="H9" s="17"/>
      <c r="I9" s="17"/>
      <c r="J9" s="17"/>
      <c r="K9" s="215"/>
      <c r="L9" s="216"/>
      <c r="M9" s="217"/>
      <c r="N9" s="11" t="s">
        <v>94</v>
      </c>
      <c r="O9" s="9">
        <f>SUM(V:V)</f>
        <v>0</v>
      </c>
      <c r="P9" s="10" t="s">
        <v>14</v>
      </c>
      <c r="Q9" s="35"/>
      <c r="R9" s="34"/>
      <c r="S9" s="34"/>
      <c r="T9" s="34"/>
      <c r="U9" s="34"/>
      <c r="V9" s="34"/>
      <c r="W9" s="34"/>
      <c r="X9" s="34"/>
      <c r="Y9" s="34"/>
      <c r="Z9" s="34"/>
    </row>
    <row r="10" spans="1:27" x14ac:dyDescent="0.15">
      <c r="A10" s="16"/>
      <c r="B10" s="17"/>
      <c r="C10" s="17"/>
      <c r="D10" s="17"/>
      <c r="E10" s="17"/>
      <c r="F10" s="17"/>
      <c r="G10" s="18"/>
      <c r="H10" s="17"/>
      <c r="I10" s="17"/>
      <c r="J10" s="17"/>
      <c r="K10" s="215"/>
      <c r="L10" s="216"/>
      <c r="M10" s="217"/>
      <c r="N10" s="11" t="s">
        <v>19</v>
      </c>
      <c r="O10" s="9">
        <f>SUM(W:W)</f>
        <v>0</v>
      </c>
      <c r="P10" s="10" t="s">
        <v>14</v>
      </c>
      <c r="Q10" s="35"/>
      <c r="R10" s="34"/>
      <c r="S10" s="34"/>
      <c r="T10" s="34"/>
      <c r="U10" s="34"/>
      <c r="V10" s="34"/>
      <c r="W10" s="34"/>
      <c r="X10" s="34"/>
      <c r="Y10" s="34"/>
      <c r="Z10" s="34"/>
    </row>
    <row r="11" spans="1:27" x14ac:dyDescent="0.15">
      <c r="A11" s="16"/>
      <c r="B11" s="17"/>
      <c r="C11" s="17"/>
      <c r="D11" s="17"/>
      <c r="E11" s="17"/>
      <c r="F11" s="17"/>
      <c r="G11" s="18"/>
      <c r="H11" s="17"/>
      <c r="I11" s="17"/>
      <c r="J11" s="17"/>
      <c r="K11" s="215"/>
      <c r="L11" s="216"/>
      <c r="M11" s="217"/>
      <c r="N11" s="11" t="s">
        <v>20</v>
      </c>
      <c r="O11" s="9">
        <f>SUM(Y:Z)/1000</f>
        <v>0</v>
      </c>
      <c r="P11" s="10" t="s">
        <v>22</v>
      </c>
      <c r="Q11" s="35"/>
      <c r="R11" s="34"/>
      <c r="S11" s="34"/>
      <c r="T11" s="34"/>
      <c r="U11" s="34"/>
      <c r="V11" s="34"/>
      <c r="W11" s="34"/>
      <c r="X11" s="34"/>
      <c r="Y11" s="34"/>
      <c r="Z11" s="34"/>
    </row>
    <row r="12" spans="1:27" x14ac:dyDescent="0.15">
      <c r="A12" s="16"/>
      <c r="B12" s="17"/>
      <c r="C12" s="17"/>
      <c r="D12" s="17"/>
      <c r="E12" s="17"/>
      <c r="F12" s="17"/>
      <c r="G12" s="18"/>
      <c r="H12" s="17"/>
      <c r="I12" s="17"/>
      <c r="J12" s="17"/>
      <c r="K12" s="215"/>
      <c r="L12" s="216"/>
      <c r="M12" s="217"/>
      <c r="N12" s="11" t="s">
        <v>21</v>
      </c>
      <c r="O12" s="9">
        <f>SUM(X:X,AA:AA)/1000</f>
        <v>0</v>
      </c>
      <c r="P12" s="10" t="s">
        <v>22</v>
      </c>
      <c r="Q12" s="35"/>
      <c r="R12" s="34"/>
      <c r="S12" s="34"/>
      <c r="T12" s="34"/>
      <c r="U12" s="34"/>
      <c r="V12" s="34"/>
      <c r="W12" s="34"/>
      <c r="X12" s="34"/>
      <c r="Y12" s="34"/>
      <c r="Z12" s="34"/>
    </row>
    <row r="13" spans="1:27" x14ac:dyDescent="0.15">
      <c r="A13" s="89"/>
      <c r="B13" s="19"/>
      <c r="C13" s="19"/>
      <c r="D13" s="19"/>
      <c r="E13" s="19"/>
      <c r="F13" s="19"/>
      <c r="G13" s="90"/>
      <c r="H13" s="19"/>
      <c r="I13" s="19"/>
      <c r="J13" s="19"/>
      <c r="K13" s="19"/>
      <c r="L13" s="19"/>
    </row>
  </sheetData>
  <mergeCells count="20">
    <mergeCell ref="A1:I1"/>
    <mergeCell ref="A2:J2"/>
    <mergeCell ref="G4:G5"/>
    <mergeCell ref="J4:J5"/>
    <mergeCell ref="D3:E3"/>
    <mergeCell ref="A4:A5"/>
    <mergeCell ref="B4:B5"/>
    <mergeCell ref="C4:E4"/>
    <mergeCell ref="H4:H5"/>
    <mergeCell ref="I4:I5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</mergeCells>
  <phoneticPr fontId="18" type="noConversion"/>
  <pageMargins left="0.39370078740157483" right="0" top="0.31496062992125984" bottom="0.11811023622047245" header="0.11811023622047245" footer="0.11811023622047245"/>
  <pageSetup paperSize="9" orientation="portrait" r:id="rId1"/>
  <headerFooter>
    <oddHeader>&amp;R编号：JL-QP-09-02</oddHeader>
    <oddFooter>第 &amp;P 页，共 &amp;N 页</oddFooter>
  </headerFooter>
  <customProperties>
    <customPr name="BudgetSheetCodeNam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AB1058"/>
  <sheetViews>
    <sheetView view="pageBreakPreview" zoomScaleNormal="100" zoomScaleSheetLayoutView="100" workbookViewId="0">
      <selection activeCell="E9" sqref="E9"/>
    </sheetView>
  </sheetViews>
  <sheetFormatPr defaultColWidth="9" defaultRowHeight="14.25" x14ac:dyDescent="0.15"/>
  <cols>
    <col min="1" max="1" width="6" style="20" customWidth="1"/>
    <col min="2" max="2" width="6" style="20" hidden="1" customWidth="1"/>
    <col min="3" max="3" width="13.875" style="20" bestFit="1" customWidth="1"/>
    <col min="4" max="4" width="14.625" style="99" bestFit="1" customWidth="1"/>
    <col min="5" max="7" width="8" style="99" customWidth="1"/>
    <col min="8" max="8" width="7.25" style="99" hidden="1" customWidth="1"/>
    <col min="9" max="9" width="11" style="100" customWidth="1"/>
    <col min="10" max="10" width="19.25" style="99" customWidth="1"/>
    <col min="11" max="11" width="14.125" style="99" customWidth="1"/>
    <col min="12" max="12" width="19.375" style="99" customWidth="1"/>
    <col min="13" max="13" width="7.625" style="99" customWidth="1"/>
    <col min="14" max="14" width="9.5" style="4" customWidth="1"/>
    <col min="15" max="15" width="15" style="4" customWidth="1"/>
    <col min="16" max="16" width="10.625" style="4" customWidth="1"/>
    <col min="17" max="17" width="5.5" style="4" bestFit="1" customWidth="1"/>
    <col min="18" max="18" width="9.625" style="43" customWidth="1"/>
    <col min="19" max="20" width="9.625" style="42" customWidth="1"/>
    <col min="21" max="21" width="9.625" style="43" customWidth="1"/>
    <col min="22" max="22" width="9.625" style="44" customWidth="1"/>
    <col min="23" max="28" width="9.625" style="45" customWidth="1"/>
    <col min="29" max="16384" width="9" style="5"/>
  </cols>
  <sheetData>
    <row r="1" spans="1:28" s="106" customFormat="1" ht="22.5" x14ac:dyDescent="0.15">
      <c r="A1" s="218" t="str">
        <f>开料汇总!A1</f>
        <v>项目名称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96" t="s">
        <v>49</v>
      </c>
      <c r="M1" s="12"/>
      <c r="N1" s="101"/>
      <c r="O1" s="102"/>
      <c r="P1" s="101"/>
      <c r="Q1" s="102"/>
      <c r="R1" s="103" t="str">
        <f>IFERROR(IF(G1=25,E1*F1*I1/1000000,""),"")</f>
        <v/>
      </c>
      <c r="S1" s="104" t="str">
        <f>IFERROR(IF(G1=18,E1*F1*I1/1000000,""),"")</f>
        <v/>
      </c>
      <c r="T1" s="104" t="str">
        <f>IFERROR(IF(G1=16,E1*F1*I1/1000000,""),"")</f>
        <v/>
      </c>
      <c r="U1" s="104" t="str">
        <f>IFERROR(IF(G1=12,E1*F1*I1/1000000,""),"")</f>
        <v/>
      </c>
      <c r="V1" s="104" t="str">
        <f>IFERROR(IF(G1=9,E1*F1*I1/1000000,""),"")</f>
        <v/>
      </c>
      <c r="W1" s="104" t="str">
        <f>IFERROR(IF(G1=5,E1*F1*I1/1000000,""),"")</f>
        <v/>
      </c>
      <c r="X1" s="104" t="str">
        <f>IFERROR(IF(G1=3,E1*F1*I1/1000000,""),"")</f>
        <v/>
      </c>
      <c r="Y1" s="104" t="str">
        <f>IFERROR(IF(K1="前1余0.45",(E1+50)*I1,""),"")</f>
        <v/>
      </c>
      <c r="Z1" s="104" t="str">
        <f>IFERROR(IF(K1="前1余0.45",(E1+50+F1*2+100)*I1,""),"")</f>
        <v/>
      </c>
      <c r="AA1" s="104" t="str">
        <f>IFERROR(IF(OR(K1="四边0.45",K1="四周0.45"),(E1*2+F1*2+200)*I1,""),"")</f>
        <v/>
      </c>
      <c r="AB1" s="105" t="str">
        <f>IFERROR(IF(OR(K1="四边1",K1="四周1"),(E1*2+F1*2+200)*I1,""),"")</f>
        <v/>
      </c>
    </row>
    <row r="2" spans="1:28" s="3" customFormat="1" x14ac:dyDescent="0.15">
      <c r="A2" s="219" t="str">
        <f>开料汇总!A2</f>
        <v>说明：参照《工程16版橱柜系统工艺图纸 》进行加工（标准版）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88"/>
      <c r="N2" s="36"/>
      <c r="O2" s="37"/>
      <c r="P2" s="38"/>
      <c r="Q2" s="35"/>
      <c r="R2" s="41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s="3" customFormat="1" ht="28.5" x14ac:dyDescent="0.15">
      <c r="A3" s="46" t="s">
        <v>42</v>
      </c>
      <c r="B3" s="46"/>
      <c r="C3" s="98">
        <f>开料汇总!B3</f>
        <v>0</v>
      </c>
      <c r="D3" s="98" t="s">
        <v>38</v>
      </c>
      <c r="E3" s="226">
        <f>开料汇总!D3</f>
        <v>0</v>
      </c>
      <c r="F3" s="227"/>
      <c r="G3" s="228"/>
      <c r="H3" s="98"/>
      <c r="I3" s="98" t="s">
        <v>48</v>
      </c>
      <c r="J3" s="46">
        <f>开料汇总!H3</f>
        <v>0</v>
      </c>
      <c r="K3" s="98" t="str">
        <f>开料汇总!I3</f>
        <v>拆单：</v>
      </c>
      <c r="L3" s="221">
        <f>开料汇总!J3</f>
        <v>0</v>
      </c>
      <c r="M3" s="221"/>
      <c r="N3" s="7" t="s">
        <v>11</v>
      </c>
      <c r="O3" s="8" t="s">
        <v>12</v>
      </c>
      <c r="P3" s="7" t="s">
        <v>5</v>
      </c>
      <c r="Q3" s="8" t="s">
        <v>13</v>
      </c>
      <c r="R3" s="39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15">
      <c r="A4" s="223" t="s">
        <v>103</v>
      </c>
      <c r="B4" s="223" t="s">
        <v>56</v>
      </c>
      <c r="C4" s="220" t="s">
        <v>50</v>
      </c>
      <c r="D4" s="220" t="s">
        <v>47</v>
      </c>
      <c r="E4" s="220" t="s">
        <v>57</v>
      </c>
      <c r="F4" s="220"/>
      <c r="G4" s="220"/>
      <c r="H4" s="97"/>
      <c r="I4" s="220" t="s">
        <v>37</v>
      </c>
      <c r="J4" s="220" t="s">
        <v>58</v>
      </c>
      <c r="K4" s="220" t="s">
        <v>59</v>
      </c>
      <c r="L4" s="220" t="s">
        <v>60</v>
      </c>
      <c r="M4" s="223" t="s">
        <v>56</v>
      </c>
      <c r="N4" s="7"/>
      <c r="O4" s="11" t="s">
        <v>91</v>
      </c>
      <c r="P4" s="9">
        <f>SUM(R:R)</f>
        <v>0</v>
      </c>
      <c r="Q4" s="10" t="s">
        <v>14</v>
      </c>
      <c r="R4" s="76" t="str">
        <f>IFERROR(IF(G4=25,E4*F4*I4/1000000,""),"")</f>
        <v/>
      </c>
      <c r="S4" s="77" t="str">
        <f>IFERROR(IF(G4=18,E4*F4*I4/1000000,""),"")</f>
        <v/>
      </c>
      <c r="T4" s="77" t="str">
        <f>IFERROR(IF(G4=16,E4*F4*I4/1000000,""),"")</f>
        <v/>
      </c>
      <c r="U4" s="77" t="str">
        <f>IFERROR(IF(G4=12,E4*F4*I4/1000000,""),"")</f>
        <v/>
      </c>
      <c r="V4" s="77" t="str">
        <f>IFERROR(IF(G4=9,E4*F4*I4/1000000,""),"")</f>
        <v/>
      </c>
      <c r="W4" s="77" t="str">
        <f>IFERROR(IF(G4=5,E4*F4*I4/1000000,""),"")</f>
        <v/>
      </c>
      <c r="X4" s="77" t="str">
        <f>IFERROR(IF(G4=3,E4*F4*I4/1000000,""),"")</f>
        <v/>
      </c>
      <c r="Y4" s="77" t="str">
        <f>IFERROR(IF(K4="前1余0.45",(E4+50)*I4,""),"")</f>
        <v/>
      </c>
      <c r="Z4" s="77" t="str">
        <f>IFERROR(IF(K4="前1余0.45",(E4+50+F4*2+100)*I4,""),"")</f>
        <v/>
      </c>
      <c r="AA4" s="77" t="str">
        <f>IFERROR(IF(OR(K4="四边0.45",K4="四周0.45"),(E4*2+F4*2+200)*I4,""),"")</f>
        <v/>
      </c>
      <c r="AB4" s="78" t="str">
        <f>IFERROR(IF(OR(K4="四边1",K4="四周1"),(E4*2+F4*2+200)*I4,""),"")</f>
        <v/>
      </c>
    </row>
    <row r="5" spans="1:28" x14ac:dyDescent="0.15">
      <c r="A5" s="225"/>
      <c r="B5" s="224"/>
      <c r="C5" s="220"/>
      <c r="D5" s="220"/>
      <c r="E5" s="97" t="s">
        <v>104</v>
      </c>
      <c r="F5" s="97" t="s">
        <v>105</v>
      </c>
      <c r="G5" s="97" t="s">
        <v>106</v>
      </c>
      <c r="H5" s="97">
        <v>1</v>
      </c>
      <c r="I5" s="220"/>
      <c r="J5" s="220"/>
      <c r="K5" s="220"/>
      <c r="L5" s="220"/>
      <c r="M5" s="224"/>
      <c r="N5" s="7"/>
      <c r="O5" s="11" t="s">
        <v>53</v>
      </c>
      <c r="P5" s="9">
        <f>SUM(S:S)</f>
        <v>0</v>
      </c>
      <c r="Q5" s="10" t="s">
        <v>14</v>
      </c>
      <c r="R5" s="76" t="str">
        <f>IFERROR(IF(G5=25,E5*F5*I5/1000000,""),"")</f>
        <v/>
      </c>
      <c r="S5" s="77" t="str">
        <f>IFERROR(IF(G5=18,E5*F5*I5/1000000,""),"")</f>
        <v/>
      </c>
      <c r="T5" s="77" t="str">
        <f>IFERROR(IF(G5=16,E5*F5*I5/1000000,""),"")</f>
        <v/>
      </c>
      <c r="U5" s="77" t="str">
        <f>IFERROR(IF(G5=12,E5*F5*I5/1000000,""),"")</f>
        <v/>
      </c>
      <c r="V5" s="77" t="str">
        <f>IFERROR(IF(G5=9,E5*F5*I5/1000000,""),"")</f>
        <v/>
      </c>
      <c r="W5" s="77" t="str">
        <f>IFERROR(IF(G5=5,E5*F5*I5/1000000,""),"")</f>
        <v/>
      </c>
      <c r="X5" s="77" t="str">
        <f>IFERROR(IF(G5=3,E5*F5*I5/1000000,""),"")</f>
        <v/>
      </c>
      <c r="Y5" s="77" t="str">
        <f>IFERROR(IF(K5="前1余0.45",(E5+50)*I5,""),"")</f>
        <v/>
      </c>
      <c r="Z5" s="77" t="str">
        <f>IFERROR(IF(K5="前1余0.45",(E5+50+F5*2+100)*I5,""),"")</f>
        <v/>
      </c>
      <c r="AA5" s="77" t="str">
        <f>IFERROR(IF(OR(K5="四边0.45",K5="四周0.45"),(E5*2+F5*2+200)*I5,""),"")</f>
        <v/>
      </c>
      <c r="AB5" s="78" t="str">
        <f>IFERROR(IF(OR(K5="四边1",K5="四周1"),(E5*2+F5*2+200)*I5,""),"")</f>
        <v/>
      </c>
    </row>
    <row r="6" spans="1:28" s="20" customFormat="1" x14ac:dyDescent="0.15">
      <c r="A6" s="16"/>
      <c r="B6" s="21"/>
      <c r="C6" s="27"/>
      <c r="D6" s="17"/>
      <c r="E6" s="17"/>
      <c r="F6" s="17"/>
      <c r="G6" s="17"/>
      <c r="H6" s="17"/>
      <c r="I6" s="18"/>
      <c r="J6" s="17"/>
      <c r="K6" s="17"/>
      <c r="L6" s="17"/>
      <c r="M6" s="21"/>
      <c r="N6" s="7"/>
      <c r="O6" s="11" t="s">
        <v>18</v>
      </c>
      <c r="P6" s="9">
        <f>SUM(T:T)</f>
        <v>0</v>
      </c>
      <c r="Q6" s="10" t="s">
        <v>14</v>
      </c>
      <c r="R6" s="76"/>
      <c r="S6" s="77"/>
      <c r="T6" s="77"/>
      <c r="U6" s="77"/>
      <c r="V6" s="77"/>
      <c r="W6" s="77"/>
      <c r="X6" s="77"/>
      <c r="Y6" s="77"/>
      <c r="Z6" s="77"/>
      <c r="AA6" s="77"/>
      <c r="AB6" s="78"/>
    </row>
    <row r="7" spans="1:28" x14ac:dyDescent="0.15">
      <c r="A7" s="16"/>
      <c r="B7" s="21"/>
      <c r="C7" s="27"/>
      <c r="D7" s="17"/>
      <c r="E7" s="17"/>
      <c r="F7" s="17"/>
      <c r="G7" s="17"/>
      <c r="H7" s="17"/>
      <c r="I7" s="18"/>
      <c r="J7" s="17"/>
      <c r="K7" s="17"/>
      <c r="L7" s="17"/>
      <c r="M7" s="21"/>
      <c r="N7" s="7"/>
      <c r="O7" s="11" t="s">
        <v>92</v>
      </c>
      <c r="P7" s="9">
        <f>SUM(U:U)</f>
        <v>0</v>
      </c>
      <c r="Q7" s="10" t="s">
        <v>14</v>
      </c>
      <c r="R7" s="76"/>
      <c r="S7" s="77"/>
      <c r="T7" s="77"/>
      <c r="U7" s="77"/>
      <c r="V7" s="77"/>
      <c r="W7" s="77"/>
      <c r="X7" s="77"/>
      <c r="Y7" s="77"/>
      <c r="Z7" s="77"/>
      <c r="AA7" s="77"/>
      <c r="AB7" s="78"/>
    </row>
    <row r="8" spans="1:28" x14ac:dyDescent="0.15">
      <c r="A8" s="16"/>
      <c r="B8" s="21"/>
      <c r="C8" s="27"/>
      <c r="D8" s="17"/>
      <c r="E8" s="17"/>
      <c r="F8" s="17"/>
      <c r="G8" s="17"/>
      <c r="H8" s="17"/>
      <c r="I8" s="18"/>
      <c r="J8" s="17"/>
      <c r="K8" s="17"/>
      <c r="L8" s="17"/>
      <c r="M8" s="21"/>
      <c r="N8" s="7"/>
      <c r="O8" s="11" t="s">
        <v>93</v>
      </c>
      <c r="P8" s="9">
        <f>SUM(V:V)</f>
        <v>0</v>
      </c>
      <c r="Q8" s="10" t="s">
        <v>14</v>
      </c>
      <c r="R8" s="76"/>
      <c r="S8" s="77"/>
      <c r="T8" s="77"/>
      <c r="U8" s="77"/>
      <c r="V8" s="77"/>
      <c r="W8" s="77"/>
      <c r="X8" s="77"/>
      <c r="Y8" s="77"/>
      <c r="Z8" s="77"/>
      <c r="AA8" s="77"/>
      <c r="AB8" s="78"/>
    </row>
    <row r="9" spans="1:28" x14ac:dyDescent="0.15">
      <c r="A9" s="16"/>
      <c r="B9" s="21"/>
      <c r="C9" s="27"/>
      <c r="D9" s="17"/>
      <c r="E9" s="17"/>
      <c r="F9" s="17"/>
      <c r="G9" s="17"/>
      <c r="H9" s="17"/>
      <c r="I9" s="18"/>
      <c r="J9" s="17"/>
      <c r="K9" s="17"/>
      <c r="L9" s="17"/>
      <c r="M9" s="21"/>
      <c r="N9" s="7"/>
      <c r="O9" s="11" t="s">
        <v>94</v>
      </c>
      <c r="P9" s="9">
        <f>SUM(W:W)</f>
        <v>0</v>
      </c>
      <c r="Q9" s="10" t="s">
        <v>14</v>
      </c>
      <c r="R9" s="76"/>
      <c r="S9" s="77"/>
      <c r="T9" s="77"/>
      <c r="U9" s="77"/>
      <c r="V9" s="77"/>
      <c r="W9" s="77"/>
      <c r="X9" s="77"/>
      <c r="Y9" s="77"/>
      <c r="Z9" s="77"/>
      <c r="AA9" s="77"/>
      <c r="AB9" s="78"/>
    </row>
    <row r="10" spans="1:28" x14ac:dyDescent="0.15">
      <c r="A10" s="16"/>
      <c r="B10" s="21"/>
      <c r="C10" s="27"/>
      <c r="D10" s="17"/>
      <c r="E10" s="17"/>
      <c r="F10" s="17"/>
      <c r="G10" s="17"/>
      <c r="H10" s="17"/>
      <c r="I10" s="18"/>
      <c r="J10" s="17"/>
      <c r="K10" s="17"/>
      <c r="L10" s="17"/>
      <c r="M10" s="21"/>
      <c r="N10" s="7"/>
      <c r="O10" s="11" t="s">
        <v>19</v>
      </c>
      <c r="P10" s="9">
        <f>SUM(X:X)</f>
        <v>0</v>
      </c>
      <c r="Q10" s="10" t="s">
        <v>14</v>
      </c>
      <c r="R10" s="76"/>
      <c r="S10" s="77"/>
      <c r="T10" s="77"/>
      <c r="U10" s="77"/>
      <c r="V10" s="77"/>
      <c r="W10" s="77"/>
      <c r="X10" s="77"/>
      <c r="Y10" s="77"/>
      <c r="Z10" s="77"/>
      <c r="AA10" s="77"/>
      <c r="AB10" s="78"/>
    </row>
    <row r="11" spans="1:28" x14ac:dyDescent="0.15">
      <c r="A11" s="16"/>
      <c r="B11" s="21"/>
      <c r="C11" s="27"/>
      <c r="D11" s="17"/>
      <c r="E11" s="17"/>
      <c r="F11" s="17"/>
      <c r="G11" s="17"/>
      <c r="H11" s="17"/>
      <c r="I11" s="18"/>
      <c r="J11" s="17"/>
      <c r="K11" s="17"/>
      <c r="L11" s="17"/>
      <c r="M11" s="21"/>
      <c r="N11" s="7"/>
      <c r="O11" s="11" t="s">
        <v>20</v>
      </c>
      <c r="P11" s="9">
        <f>SUM(Z:AA)/1000</f>
        <v>0</v>
      </c>
      <c r="Q11" s="10" t="s">
        <v>22</v>
      </c>
      <c r="R11" s="76"/>
      <c r="S11" s="77"/>
      <c r="T11" s="77"/>
      <c r="U11" s="77"/>
      <c r="V11" s="77"/>
      <c r="W11" s="77"/>
      <c r="X11" s="77"/>
      <c r="Y11" s="77"/>
      <c r="Z11" s="77"/>
      <c r="AA11" s="77"/>
      <c r="AB11" s="78"/>
    </row>
    <row r="12" spans="1:28" x14ac:dyDescent="0.15">
      <c r="A12" s="16"/>
      <c r="B12" s="21"/>
      <c r="C12" s="27"/>
      <c r="D12" s="17"/>
      <c r="E12" s="17"/>
      <c r="F12" s="17"/>
      <c r="G12" s="17"/>
      <c r="H12" s="17"/>
      <c r="I12" s="18"/>
      <c r="J12" s="17"/>
      <c r="K12" s="17"/>
      <c r="L12" s="17"/>
      <c r="M12" s="21"/>
      <c r="N12" s="7"/>
      <c r="O12" s="11" t="s">
        <v>21</v>
      </c>
      <c r="P12" s="9">
        <f>SUM(Y:Y,AB:AB)/1000</f>
        <v>0</v>
      </c>
      <c r="Q12" s="10" t="s">
        <v>22</v>
      </c>
      <c r="R12" s="76"/>
      <c r="S12" s="77"/>
      <c r="T12" s="77"/>
      <c r="U12" s="77"/>
      <c r="V12" s="77"/>
      <c r="W12" s="77"/>
      <c r="X12" s="77"/>
      <c r="Y12" s="77"/>
      <c r="Z12" s="77"/>
      <c r="AA12" s="77"/>
      <c r="AB12" s="78"/>
    </row>
    <row r="13" spans="1:28" x14ac:dyDescent="0.15">
      <c r="M13" s="20"/>
      <c r="R13" s="76"/>
      <c r="S13" s="77"/>
      <c r="T13" s="77"/>
      <c r="U13" s="77"/>
      <c r="V13" s="77"/>
      <c r="W13" s="77"/>
      <c r="X13" s="77"/>
      <c r="Y13" s="77"/>
      <c r="Z13" s="77"/>
      <c r="AA13" s="77"/>
      <c r="AB13" s="78"/>
    </row>
    <row r="14" spans="1:28" x14ac:dyDescent="0.15">
      <c r="M14" s="20"/>
      <c r="R14" s="76"/>
      <c r="S14" s="77"/>
      <c r="T14" s="77"/>
      <c r="U14" s="77"/>
      <c r="V14" s="77"/>
      <c r="W14" s="77"/>
      <c r="X14" s="77"/>
      <c r="Y14" s="77"/>
      <c r="Z14" s="77"/>
      <c r="AA14" s="77"/>
      <c r="AB14" s="78"/>
    </row>
    <row r="15" spans="1:28" x14ac:dyDescent="0.15">
      <c r="M15" s="20"/>
      <c r="R15" s="76"/>
      <c r="S15" s="77"/>
      <c r="T15" s="77"/>
      <c r="U15" s="77"/>
      <c r="V15" s="77"/>
      <c r="W15" s="77"/>
      <c r="X15" s="77"/>
      <c r="Y15" s="77"/>
      <c r="Z15" s="77"/>
      <c r="AA15" s="77"/>
      <c r="AB15" s="78"/>
    </row>
    <row r="16" spans="1:28" x14ac:dyDescent="0.15">
      <c r="M16" s="20"/>
      <c r="R16" s="76"/>
      <c r="S16" s="77"/>
      <c r="T16" s="77"/>
      <c r="U16" s="77"/>
      <c r="V16" s="77"/>
      <c r="W16" s="77"/>
      <c r="X16" s="77"/>
      <c r="Y16" s="77"/>
      <c r="Z16" s="77"/>
      <c r="AA16" s="77"/>
      <c r="AB16" s="78"/>
    </row>
    <row r="17" spans="13:28" x14ac:dyDescent="0.15">
      <c r="M17" s="20"/>
      <c r="R17" s="76"/>
      <c r="S17" s="77"/>
      <c r="T17" s="77"/>
      <c r="U17" s="77"/>
      <c r="V17" s="77"/>
      <c r="W17" s="77"/>
      <c r="X17" s="77"/>
      <c r="Y17" s="77"/>
      <c r="Z17" s="77"/>
      <c r="AA17" s="77"/>
      <c r="AB17" s="78"/>
    </row>
    <row r="18" spans="13:28" x14ac:dyDescent="0.15">
      <c r="M18" s="20"/>
      <c r="R18" s="76"/>
      <c r="S18" s="77"/>
      <c r="T18" s="77"/>
      <c r="U18" s="77"/>
      <c r="V18" s="77"/>
      <c r="W18" s="77"/>
      <c r="X18" s="77"/>
      <c r="Y18" s="77"/>
      <c r="Z18" s="77"/>
      <c r="AA18" s="77"/>
      <c r="AB18" s="78"/>
    </row>
    <row r="19" spans="13:28" x14ac:dyDescent="0.15">
      <c r="M19" s="20"/>
      <c r="R19" s="76"/>
      <c r="S19" s="77"/>
      <c r="T19" s="77"/>
      <c r="U19" s="77"/>
      <c r="V19" s="77"/>
      <c r="W19" s="77"/>
      <c r="X19" s="77"/>
      <c r="Y19" s="77"/>
      <c r="Z19" s="77"/>
      <c r="AA19" s="77"/>
      <c r="AB19" s="78"/>
    </row>
    <row r="20" spans="13:28" x14ac:dyDescent="0.15">
      <c r="M20" s="20"/>
      <c r="R20" s="76"/>
      <c r="S20" s="77"/>
      <c r="T20" s="77"/>
      <c r="U20" s="77"/>
      <c r="V20" s="77"/>
      <c r="W20" s="77"/>
      <c r="X20" s="77"/>
      <c r="Y20" s="77"/>
      <c r="Z20" s="77"/>
      <c r="AA20" s="77"/>
      <c r="AB20" s="78"/>
    </row>
    <row r="21" spans="13:28" x14ac:dyDescent="0.15">
      <c r="M21" s="20"/>
      <c r="R21" s="76"/>
      <c r="S21" s="77"/>
      <c r="T21" s="77"/>
      <c r="U21" s="77"/>
      <c r="V21" s="77"/>
      <c r="W21" s="77"/>
      <c r="X21" s="77"/>
      <c r="Y21" s="77"/>
      <c r="Z21" s="77"/>
      <c r="AA21" s="77"/>
      <c r="AB21" s="78"/>
    </row>
    <row r="22" spans="13:28" x14ac:dyDescent="0.15">
      <c r="M22" s="20"/>
      <c r="R22" s="76"/>
      <c r="S22" s="77"/>
      <c r="T22" s="77"/>
      <c r="U22" s="77"/>
      <c r="V22" s="77"/>
      <c r="W22" s="77"/>
      <c r="X22" s="77"/>
      <c r="Y22" s="77"/>
      <c r="Z22" s="77"/>
      <c r="AA22" s="77"/>
      <c r="AB22" s="78"/>
    </row>
    <row r="23" spans="13:28" x14ac:dyDescent="0.15">
      <c r="M23" s="20"/>
      <c r="R23" s="76"/>
      <c r="S23" s="77"/>
      <c r="T23" s="77"/>
      <c r="U23" s="77"/>
      <c r="V23" s="77"/>
      <c r="W23" s="77"/>
      <c r="X23" s="77"/>
      <c r="Y23" s="77"/>
      <c r="Z23" s="77"/>
      <c r="AA23" s="77"/>
      <c r="AB23" s="78"/>
    </row>
    <row r="24" spans="13:28" x14ac:dyDescent="0.15">
      <c r="M24" s="20"/>
      <c r="R24" s="76"/>
      <c r="S24" s="77"/>
      <c r="T24" s="77"/>
      <c r="U24" s="77"/>
      <c r="V24" s="77"/>
      <c r="W24" s="77"/>
      <c r="X24" s="77"/>
      <c r="Y24" s="77"/>
      <c r="Z24" s="77"/>
      <c r="AA24" s="77"/>
      <c r="AB24" s="78"/>
    </row>
    <row r="25" spans="13:28" x14ac:dyDescent="0.15">
      <c r="M25" s="20"/>
      <c r="R25" s="76"/>
      <c r="S25" s="77"/>
      <c r="T25" s="77"/>
      <c r="U25" s="77"/>
      <c r="V25" s="77"/>
      <c r="W25" s="77"/>
      <c r="X25" s="77"/>
      <c r="Y25" s="77"/>
      <c r="Z25" s="77"/>
      <c r="AA25" s="77"/>
      <c r="AB25" s="78"/>
    </row>
    <row r="26" spans="13:28" x14ac:dyDescent="0.15">
      <c r="M26" s="20"/>
      <c r="R26" s="76"/>
      <c r="S26" s="77"/>
      <c r="T26" s="77"/>
      <c r="U26" s="77"/>
      <c r="V26" s="77"/>
      <c r="W26" s="77"/>
      <c r="X26" s="77"/>
      <c r="Y26" s="77"/>
      <c r="Z26" s="77"/>
      <c r="AA26" s="77"/>
      <c r="AB26" s="78"/>
    </row>
    <row r="27" spans="13:28" x14ac:dyDescent="0.15">
      <c r="M27" s="20"/>
      <c r="R27" s="76"/>
      <c r="S27" s="77"/>
      <c r="T27" s="77"/>
      <c r="U27" s="77"/>
      <c r="V27" s="77"/>
      <c r="W27" s="77"/>
      <c r="X27" s="77"/>
      <c r="Y27" s="77"/>
      <c r="Z27" s="77"/>
      <c r="AA27" s="77"/>
      <c r="AB27" s="78"/>
    </row>
    <row r="28" spans="13:28" x14ac:dyDescent="0.15">
      <c r="M28" s="20"/>
      <c r="R28" s="76"/>
      <c r="S28" s="77"/>
      <c r="T28" s="77"/>
      <c r="U28" s="77"/>
      <c r="V28" s="77"/>
      <c r="W28" s="77"/>
      <c r="X28" s="77"/>
      <c r="Y28" s="77"/>
      <c r="Z28" s="77"/>
      <c r="AA28" s="77"/>
      <c r="AB28" s="78"/>
    </row>
    <row r="29" spans="13:28" x14ac:dyDescent="0.15">
      <c r="M29" s="20"/>
      <c r="R29" s="76"/>
      <c r="S29" s="77"/>
      <c r="T29" s="77"/>
      <c r="U29" s="77"/>
      <c r="V29" s="77"/>
      <c r="W29" s="77"/>
      <c r="X29" s="77"/>
      <c r="Y29" s="77"/>
      <c r="Z29" s="77"/>
      <c r="AA29" s="77"/>
      <c r="AB29" s="78"/>
    </row>
    <row r="30" spans="13:28" x14ac:dyDescent="0.15">
      <c r="M30" s="20"/>
      <c r="R30" s="76"/>
      <c r="S30" s="77"/>
      <c r="T30" s="77"/>
      <c r="U30" s="77"/>
      <c r="V30" s="77"/>
      <c r="W30" s="77"/>
      <c r="X30" s="77"/>
      <c r="Y30" s="77"/>
      <c r="Z30" s="77"/>
      <c r="AA30" s="77"/>
      <c r="AB30" s="78"/>
    </row>
    <row r="31" spans="13:28" x14ac:dyDescent="0.15">
      <c r="M31" s="20"/>
      <c r="R31" s="76"/>
      <c r="S31" s="77"/>
      <c r="T31" s="77"/>
      <c r="U31" s="77"/>
      <c r="V31" s="77"/>
      <c r="W31" s="77"/>
      <c r="X31" s="77"/>
      <c r="Y31" s="77"/>
      <c r="Z31" s="77"/>
      <c r="AA31" s="77"/>
      <c r="AB31" s="78"/>
    </row>
    <row r="32" spans="13:28" x14ac:dyDescent="0.15">
      <c r="M32" s="20"/>
      <c r="R32" s="76"/>
      <c r="S32" s="77"/>
      <c r="T32" s="77"/>
      <c r="U32" s="77"/>
      <c r="V32" s="77"/>
      <c r="W32" s="77"/>
      <c r="X32" s="77"/>
      <c r="Y32" s="77"/>
      <c r="Z32" s="77"/>
      <c r="AA32" s="77"/>
      <c r="AB32" s="78"/>
    </row>
    <row r="33" spans="13:28" x14ac:dyDescent="0.15">
      <c r="M33" s="20"/>
      <c r="R33" s="76"/>
      <c r="S33" s="77"/>
      <c r="T33" s="77"/>
      <c r="U33" s="77"/>
      <c r="V33" s="77"/>
      <c r="W33" s="77"/>
      <c r="X33" s="77"/>
      <c r="Y33" s="77"/>
      <c r="Z33" s="77"/>
      <c r="AA33" s="77"/>
      <c r="AB33" s="78"/>
    </row>
    <row r="34" spans="13:28" x14ac:dyDescent="0.15">
      <c r="M34" s="20"/>
      <c r="R34" s="76"/>
      <c r="S34" s="77"/>
      <c r="T34" s="77"/>
      <c r="U34" s="77"/>
      <c r="V34" s="77"/>
      <c r="W34" s="77"/>
      <c r="X34" s="77"/>
      <c r="Y34" s="77"/>
      <c r="Z34" s="77"/>
      <c r="AA34" s="77"/>
      <c r="AB34" s="78"/>
    </row>
    <row r="35" spans="13:28" x14ac:dyDescent="0.15">
      <c r="M35" s="20"/>
      <c r="R35" s="76"/>
      <c r="S35" s="77"/>
      <c r="T35" s="77"/>
      <c r="U35" s="77"/>
      <c r="V35" s="77"/>
      <c r="W35" s="77"/>
      <c r="X35" s="77"/>
      <c r="Y35" s="77"/>
      <c r="Z35" s="77"/>
      <c r="AA35" s="77"/>
      <c r="AB35" s="78"/>
    </row>
    <row r="36" spans="13:28" x14ac:dyDescent="0.15">
      <c r="M36" s="20"/>
      <c r="R36" s="76"/>
      <c r="S36" s="77"/>
      <c r="T36" s="77"/>
      <c r="U36" s="77"/>
      <c r="V36" s="77"/>
      <c r="W36" s="77"/>
      <c r="X36" s="77"/>
      <c r="Y36" s="77"/>
      <c r="Z36" s="77"/>
      <c r="AA36" s="77"/>
      <c r="AB36" s="78"/>
    </row>
    <row r="37" spans="13:28" x14ac:dyDescent="0.15">
      <c r="M37" s="20"/>
      <c r="R37" s="76"/>
      <c r="S37" s="77"/>
      <c r="T37" s="77"/>
      <c r="U37" s="77"/>
      <c r="V37" s="77"/>
      <c r="W37" s="77"/>
      <c r="X37" s="77"/>
      <c r="Y37" s="77"/>
      <c r="Z37" s="77"/>
      <c r="AA37" s="77"/>
      <c r="AB37" s="78"/>
    </row>
    <row r="38" spans="13:28" x14ac:dyDescent="0.15">
      <c r="M38" s="20"/>
      <c r="R38" s="76"/>
      <c r="S38" s="77"/>
      <c r="T38" s="77"/>
      <c r="U38" s="77"/>
      <c r="V38" s="77"/>
      <c r="W38" s="77"/>
      <c r="X38" s="77"/>
      <c r="Y38" s="77"/>
      <c r="Z38" s="77"/>
      <c r="AA38" s="77"/>
      <c r="AB38" s="78"/>
    </row>
    <row r="39" spans="13:28" x14ac:dyDescent="0.15">
      <c r="M39" s="20"/>
      <c r="R39" s="76"/>
      <c r="S39" s="77"/>
      <c r="T39" s="77"/>
      <c r="U39" s="77"/>
      <c r="V39" s="77"/>
      <c r="W39" s="77"/>
      <c r="X39" s="77"/>
      <c r="Y39" s="77"/>
      <c r="Z39" s="77"/>
      <c r="AA39" s="77"/>
      <c r="AB39" s="78"/>
    </row>
    <row r="40" spans="13:28" x14ac:dyDescent="0.15">
      <c r="M40" s="20"/>
      <c r="R40" s="76"/>
      <c r="S40" s="77"/>
      <c r="T40" s="77"/>
      <c r="U40" s="77"/>
      <c r="V40" s="77"/>
      <c r="W40" s="77"/>
      <c r="X40" s="77"/>
      <c r="Y40" s="77"/>
      <c r="Z40" s="77"/>
      <c r="AA40" s="77"/>
      <c r="AB40" s="78"/>
    </row>
    <row r="41" spans="13:28" x14ac:dyDescent="0.15">
      <c r="M41" s="20"/>
      <c r="R41" s="76"/>
      <c r="S41" s="77"/>
      <c r="T41" s="77"/>
      <c r="U41" s="77"/>
      <c r="V41" s="77"/>
      <c r="W41" s="77"/>
      <c r="X41" s="77"/>
      <c r="Y41" s="77"/>
      <c r="Z41" s="77"/>
      <c r="AA41" s="77"/>
      <c r="AB41" s="78"/>
    </row>
    <row r="42" spans="13:28" x14ac:dyDescent="0.15">
      <c r="M42" s="20"/>
      <c r="R42" s="76"/>
      <c r="S42" s="77"/>
      <c r="T42" s="77"/>
      <c r="U42" s="77"/>
      <c r="V42" s="77"/>
      <c r="W42" s="77"/>
      <c r="X42" s="77"/>
      <c r="Y42" s="77"/>
      <c r="Z42" s="77"/>
      <c r="AA42" s="77"/>
      <c r="AB42" s="78"/>
    </row>
    <row r="43" spans="13:28" x14ac:dyDescent="0.15">
      <c r="M43" s="20"/>
      <c r="R43" s="76"/>
      <c r="S43" s="77"/>
      <c r="T43" s="77"/>
      <c r="U43" s="77"/>
      <c r="V43" s="77"/>
      <c r="W43" s="77"/>
      <c r="X43" s="77"/>
      <c r="Y43" s="77"/>
      <c r="Z43" s="77"/>
      <c r="AA43" s="77"/>
      <c r="AB43" s="78"/>
    </row>
    <row r="44" spans="13:28" x14ac:dyDescent="0.15">
      <c r="M44" s="20"/>
      <c r="R44" s="76"/>
      <c r="S44" s="77"/>
      <c r="T44" s="77"/>
      <c r="U44" s="77"/>
      <c r="V44" s="77"/>
      <c r="W44" s="77"/>
      <c r="X44" s="77"/>
      <c r="Y44" s="77"/>
      <c r="Z44" s="77"/>
      <c r="AA44" s="77"/>
      <c r="AB44" s="78"/>
    </row>
    <row r="45" spans="13:28" x14ac:dyDescent="0.15">
      <c r="M45" s="20"/>
      <c r="R45" s="76"/>
      <c r="S45" s="77"/>
      <c r="T45" s="77"/>
      <c r="U45" s="77"/>
      <c r="V45" s="77"/>
      <c r="W45" s="77"/>
      <c r="X45" s="77"/>
      <c r="Y45" s="77"/>
      <c r="Z45" s="77"/>
      <c r="AA45" s="77"/>
      <c r="AB45" s="78"/>
    </row>
    <row r="46" spans="13:28" x14ac:dyDescent="0.15">
      <c r="M46" s="20"/>
      <c r="R46" s="76"/>
      <c r="S46" s="77"/>
      <c r="T46" s="77"/>
      <c r="U46" s="77"/>
      <c r="V46" s="77"/>
      <c r="W46" s="77"/>
      <c r="X46" s="77"/>
      <c r="Y46" s="77"/>
      <c r="Z46" s="77"/>
      <c r="AA46" s="77"/>
      <c r="AB46" s="78"/>
    </row>
    <row r="47" spans="13:28" x14ac:dyDescent="0.15">
      <c r="M47" s="20"/>
      <c r="R47" s="76"/>
      <c r="S47" s="77"/>
      <c r="T47" s="77"/>
      <c r="U47" s="77"/>
      <c r="V47" s="77"/>
      <c r="W47" s="77"/>
      <c r="X47" s="77"/>
      <c r="Y47" s="77"/>
      <c r="Z47" s="77"/>
      <c r="AA47" s="77"/>
      <c r="AB47" s="78"/>
    </row>
    <row r="48" spans="13:28" x14ac:dyDescent="0.15">
      <c r="M48" s="20"/>
      <c r="R48" s="76"/>
      <c r="S48" s="77"/>
      <c r="T48" s="77"/>
      <c r="U48" s="77"/>
      <c r="V48" s="77"/>
      <c r="W48" s="77"/>
      <c r="X48" s="77"/>
      <c r="Y48" s="77"/>
      <c r="Z48" s="77"/>
      <c r="AA48" s="77"/>
      <c r="AB48" s="78"/>
    </row>
    <row r="49" spans="13:28" x14ac:dyDescent="0.15">
      <c r="M49" s="20"/>
      <c r="R49" s="76"/>
      <c r="S49" s="77"/>
      <c r="T49" s="77"/>
      <c r="U49" s="77"/>
      <c r="V49" s="77"/>
      <c r="W49" s="77"/>
      <c r="X49" s="77"/>
      <c r="Y49" s="77"/>
      <c r="Z49" s="77"/>
      <c r="AA49" s="77"/>
      <c r="AB49" s="78"/>
    </row>
    <row r="50" spans="13:28" x14ac:dyDescent="0.15">
      <c r="M50" s="20"/>
      <c r="R50" s="76"/>
      <c r="S50" s="77"/>
      <c r="T50" s="77"/>
      <c r="U50" s="77"/>
      <c r="V50" s="77"/>
      <c r="W50" s="77"/>
      <c r="X50" s="77"/>
      <c r="Y50" s="77"/>
      <c r="Z50" s="77"/>
      <c r="AA50" s="77"/>
      <c r="AB50" s="78"/>
    </row>
    <row r="51" spans="13:28" x14ac:dyDescent="0.15">
      <c r="M51" s="20"/>
      <c r="R51" s="76"/>
      <c r="S51" s="77"/>
      <c r="T51" s="77"/>
      <c r="U51" s="77"/>
      <c r="V51" s="77"/>
      <c r="W51" s="77"/>
      <c r="X51" s="77"/>
      <c r="Y51" s="77"/>
      <c r="Z51" s="77"/>
      <c r="AA51" s="77"/>
      <c r="AB51" s="78"/>
    </row>
    <row r="52" spans="13:28" x14ac:dyDescent="0.15">
      <c r="M52" s="20"/>
      <c r="R52" s="76"/>
      <c r="S52" s="77"/>
      <c r="T52" s="77"/>
      <c r="U52" s="77"/>
      <c r="V52" s="77"/>
      <c r="W52" s="77"/>
      <c r="X52" s="77"/>
      <c r="Y52" s="77"/>
      <c r="Z52" s="77"/>
      <c r="AA52" s="77"/>
      <c r="AB52" s="78"/>
    </row>
    <row r="53" spans="13:28" x14ac:dyDescent="0.15">
      <c r="M53" s="20"/>
      <c r="R53" s="76"/>
      <c r="S53" s="77"/>
      <c r="T53" s="77"/>
      <c r="U53" s="77"/>
      <c r="V53" s="77"/>
      <c r="W53" s="77"/>
      <c r="X53" s="77"/>
      <c r="Y53" s="77"/>
      <c r="Z53" s="77"/>
      <c r="AA53" s="77"/>
      <c r="AB53" s="78"/>
    </row>
    <row r="54" spans="13:28" x14ac:dyDescent="0.15">
      <c r="M54" s="20"/>
      <c r="R54" s="76"/>
      <c r="S54" s="77"/>
      <c r="T54" s="77"/>
      <c r="U54" s="77"/>
      <c r="V54" s="77"/>
      <c r="W54" s="77"/>
      <c r="X54" s="77"/>
      <c r="Y54" s="77"/>
      <c r="Z54" s="77"/>
      <c r="AA54" s="77"/>
      <c r="AB54" s="78"/>
    </row>
    <row r="55" spans="13:28" x14ac:dyDescent="0.15">
      <c r="M55" s="20"/>
      <c r="R55" s="76"/>
      <c r="S55" s="77"/>
      <c r="T55" s="77"/>
      <c r="U55" s="77"/>
      <c r="V55" s="77"/>
      <c r="W55" s="77"/>
      <c r="X55" s="77"/>
      <c r="Y55" s="77"/>
      <c r="Z55" s="77"/>
      <c r="AA55" s="77"/>
      <c r="AB55" s="78"/>
    </row>
    <row r="56" spans="13:28" x14ac:dyDescent="0.15">
      <c r="M56" s="20"/>
      <c r="R56" s="76"/>
      <c r="S56" s="77"/>
      <c r="T56" s="77"/>
      <c r="U56" s="77"/>
      <c r="V56" s="77"/>
      <c r="W56" s="77"/>
      <c r="X56" s="77"/>
      <c r="Y56" s="77"/>
      <c r="Z56" s="77"/>
      <c r="AA56" s="77"/>
      <c r="AB56" s="78"/>
    </row>
    <row r="57" spans="13:28" x14ac:dyDescent="0.15">
      <c r="M57" s="20"/>
      <c r="R57" s="76"/>
      <c r="S57" s="77"/>
      <c r="T57" s="77"/>
      <c r="U57" s="77"/>
      <c r="V57" s="77"/>
      <c r="W57" s="77"/>
      <c r="X57" s="77"/>
      <c r="Y57" s="77"/>
      <c r="Z57" s="77"/>
      <c r="AA57" s="77"/>
      <c r="AB57" s="78"/>
    </row>
    <row r="58" spans="13:28" x14ac:dyDescent="0.15">
      <c r="M58" s="20"/>
      <c r="R58" s="76"/>
      <c r="S58" s="77"/>
      <c r="T58" s="77"/>
      <c r="U58" s="77"/>
      <c r="V58" s="77"/>
      <c r="W58" s="77"/>
      <c r="X58" s="77"/>
      <c r="Y58" s="77"/>
      <c r="Z58" s="77"/>
      <c r="AA58" s="77"/>
      <c r="AB58" s="78"/>
    </row>
    <row r="59" spans="13:28" x14ac:dyDescent="0.15">
      <c r="M59" s="20"/>
      <c r="R59" s="76"/>
      <c r="S59" s="77"/>
      <c r="T59" s="77"/>
      <c r="U59" s="77"/>
      <c r="V59" s="77"/>
      <c r="W59" s="77"/>
      <c r="X59" s="77"/>
      <c r="Y59" s="77"/>
      <c r="Z59" s="77"/>
      <c r="AA59" s="77"/>
      <c r="AB59" s="78"/>
    </row>
    <row r="60" spans="13:28" x14ac:dyDescent="0.15">
      <c r="M60" s="20"/>
      <c r="R60" s="76"/>
      <c r="S60" s="77"/>
      <c r="T60" s="77"/>
      <c r="U60" s="77"/>
      <c r="V60" s="77"/>
      <c r="W60" s="77"/>
      <c r="X60" s="77"/>
      <c r="Y60" s="77"/>
      <c r="Z60" s="77"/>
      <c r="AA60" s="77"/>
      <c r="AB60" s="78"/>
    </row>
    <row r="61" spans="13:28" x14ac:dyDescent="0.15">
      <c r="M61" s="20"/>
      <c r="R61" s="76"/>
      <c r="S61" s="77"/>
      <c r="T61" s="77"/>
      <c r="U61" s="77"/>
      <c r="V61" s="77"/>
      <c r="W61" s="77"/>
      <c r="X61" s="77"/>
      <c r="Y61" s="77"/>
      <c r="Z61" s="77"/>
      <c r="AA61" s="77"/>
      <c r="AB61" s="78"/>
    </row>
    <row r="62" spans="13:28" x14ac:dyDescent="0.15">
      <c r="M62" s="20"/>
      <c r="R62" s="76"/>
      <c r="S62" s="77"/>
      <c r="T62" s="77"/>
      <c r="U62" s="77"/>
      <c r="V62" s="77"/>
      <c r="W62" s="77"/>
      <c r="X62" s="77"/>
      <c r="Y62" s="77"/>
      <c r="Z62" s="77"/>
      <c r="AA62" s="77"/>
      <c r="AB62" s="78"/>
    </row>
    <row r="63" spans="13:28" x14ac:dyDescent="0.15">
      <c r="M63" s="20"/>
      <c r="R63" s="76"/>
      <c r="S63" s="77"/>
      <c r="T63" s="77"/>
      <c r="U63" s="77"/>
      <c r="V63" s="77"/>
      <c r="W63" s="77"/>
      <c r="X63" s="77"/>
      <c r="Y63" s="77"/>
      <c r="Z63" s="77"/>
      <c r="AA63" s="77"/>
      <c r="AB63" s="78"/>
    </row>
    <row r="64" spans="13:28" x14ac:dyDescent="0.15">
      <c r="M64" s="20"/>
      <c r="R64" s="76"/>
      <c r="S64" s="77"/>
      <c r="T64" s="77"/>
      <c r="U64" s="77"/>
      <c r="V64" s="77"/>
      <c r="W64" s="77"/>
      <c r="X64" s="77"/>
      <c r="Y64" s="77"/>
      <c r="Z64" s="77"/>
      <c r="AA64" s="77"/>
      <c r="AB64" s="78"/>
    </row>
    <row r="65" spans="13:28" x14ac:dyDescent="0.15">
      <c r="M65" s="20"/>
      <c r="R65" s="76"/>
      <c r="S65" s="77"/>
      <c r="T65" s="77"/>
      <c r="U65" s="77"/>
      <c r="V65" s="77"/>
      <c r="W65" s="77"/>
      <c r="X65" s="77"/>
      <c r="Y65" s="77"/>
      <c r="Z65" s="77"/>
      <c r="AA65" s="77"/>
      <c r="AB65" s="78"/>
    </row>
    <row r="66" spans="13:28" x14ac:dyDescent="0.15">
      <c r="M66" s="20"/>
      <c r="R66" s="76"/>
      <c r="S66" s="77"/>
      <c r="T66" s="77"/>
      <c r="U66" s="77"/>
      <c r="V66" s="77"/>
      <c r="W66" s="77"/>
      <c r="X66" s="77"/>
      <c r="Y66" s="77"/>
      <c r="Z66" s="77"/>
      <c r="AA66" s="77"/>
      <c r="AB66" s="78"/>
    </row>
    <row r="67" spans="13:28" x14ac:dyDescent="0.15">
      <c r="M67" s="20"/>
      <c r="R67" s="76"/>
      <c r="S67" s="77"/>
      <c r="T67" s="77"/>
      <c r="U67" s="77"/>
      <c r="V67" s="77"/>
      <c r="W67" s="77"/>
      <c r="X67" s="77"/>
      <c r="Y67" s="77"/>
      <c r="Z67" s="77"/>
      <c r="AA67" s="77"/>
      <c r="AB67" s="78"/>
    </row>
    <row r="68" spans="13:28" x14ac:dyDescent="0.15">
      <c r="M68" s="20"/>
      <c r="R68" s="76"/>
      <c r="S68" s="77"/>
      <c r="T68" s="77"/>
      <c r="U68" s="77"/>
      <c r="V68" s="77"/>
      <c r="W68" s="77"/>
      <c r="X68" s="77"/>
      <c r="Y68" s="77"/>
      <c r="Z68" s="77"/>
      <c r="AA68" s="77"/>
      <c r="AB68" s="78"/>
    </row>
    <row r="69" spans="13:28" x14ac:dyDescent="0.15">
      <c r="M69" s="20"/>
      <c r="R69" s="76"/>
      <c r="S69" s="77"/>
      <c r="T69" s="77"/>
      <c r="U69" s="77"/>
      <c r="V69" s="77"/>
      <c r="W69" s="77"/>
      <c r="X69" s="77"/>
      <c r="Y69" s="77"/>
      <c r="Z69" s="77"/>
      <c r="AA69" s="77"/>
      <c r="AB69" s="78"/>
    </row>
    <row r="70" spans="13:28" x14ac:dyDescent="0.15">
      <c r="M70" s="20"/>
      <c r="R70" s="76"/>
      <c r="S70" s="77"/>
      <c r="T70" s="77"/>
      <c r="U70" s="77"/>
      <c r="V70" s="77"/>
      <c r="W70" s="77"/>
      <c r="X70" s="77"/>
      <c r="Y70" s="77"/>
      <c r="Z70" s="77"/>
      <c r="AA70" s="77"/>
      <c r="AB70" s="78"/>
    </row>
    <row r="71" spans="13:28" x14ac:dyDescent="0.15">
      <c r="M71" s="20"/>
      <c r="R71" s="76"/>
      <c r="S71" s="77"/>
      <c r="T71" s="77"/>
      <c r="U71" s="77"/>
      <c r="V71" s="77"/>
      <c r="W71" s="77"/>
      <c r="X71" s="77"/>
      <c r="Y71" s="77"/>
      <c r="Z71" s="77"/>
      <c r="AA71" s="77"/>
      <c r="AB71" s="78"/>
    </row>
    <row r="72" spans="13:28" x14ac:dyDescent="0.15">
      <c r="M72" s="20"/>
      <c r="R72" s="76"/>
      <c r="S72" s="77"/>
      <c r="T72" s="77"/>
      <c r="U72" s="77"/>
      <c r="V72" s="77"/>
      <c r="W72" s="77"/>
      <c r="X72" s="77"/>
      <c r="Y72" s="77"/>
      <c r="Z72" s="77"/>
      <c r="AA72" s="77"/>
      <c r="AB72" s="78"/>
    </row>
    <row r="73" spans="13:28" x14ac:dyDescent="0.15">
      <c r="M73" s="20"/>
      <c r="R73" s="76"/>
      <c r="S73" s="77"/>
      <c r="T73" s="77"/>
      <c r="U73" s="77"/>
      <c r="V73" s="77"/>
      <c r="W73" s="77"/>
      <c r="X73" s="77"/>
      <c r="Y73" s="77"/>
      <c r="Z73" s="77"/>
      <c r="AA73" s="77"/>
      <c r="AB73" s="78"/>
    </row>
    <row r="74" spans="13:28" x14ac:dyDescent="0.15">
      <c r="M74" s="20"/>
      <c r="R74" s="76"/>
      <c r="S74" s="77"/>
      <c r="T74" s="77"/>
      <c r="U74" s="77"/>
      <c r="V74" s="77"/>
      <c r="W74" s="77"/>
      <c r="X74" s="77"/>
      <c r="Y74" s="77"/>
      <c r="Z74" s="77"/>
      <c r="AA74" s="77"/>
      <c r="AB74" s="78"/>
    </row>
    <row r="75" spans="13:28" x14ac:dyDescent="0.15">
      <c r="M75" s="20"/>
      <c r="R75" s="76"/>
      <c r="S75" s="77"/>
      <c r="T75" s="77"/>
      <c r="U75" s="77"/>
      <c r="V75" s="77"/>
      <c r="W75" s="77"/>
      <c r="X75" s="77"/>
      <c r="Y75" s="77"/>
      <c r="Z75" s="77"/>
      <c r="AA75" s="77"/>
      <c r="AB75" s="78"/>
    </row>
    <row r="76" spans="13:28" x14ac:dyDescent="0.15">
      <c r="M76" s="20"/>
      <c r="R76" s="76"/>
      <c r="S76" s="77"/>
      <c r="T76" s="77"/>
      <c r="U76" s="77"/>
      <c r="V76" s="77"/>
      <c r="W76" s="77"/>
      <c r="X76" s="77"/>
      <c r="Y76" s="77"/>
      <c r="Z76" s="77"/>
      <c r="AA76" s="77"/>
      <c r="AB76" s="78"/>
    </row>
    <row r="77" spans="13:28" x14ac:dyDescent="0.15">
      <c r="M77" s="20"/>
      <c r="R77" s="76"/>
      <c r="S77" s="77"/>
      <c r="T77" s="77"/>
      <c r="U77" s="77"/>
      <c r="V77" s="77"/>
      <c r="W77" s="77"/>
      <c r="X77" s="77"/>
      <c r="Y77" s="77"/>
      <c r="Z77" s="77"/>
      <c r="AA77" s="77"/>
      <c r="AB77" s="78"/>
    </row>
    <row r="78" spans="13:28" x14ac:dyDescent="0.15">
      <c r="M78" s="20"/>
      <c r="R78" s="76"/>
      <c r="S78" s="77"/>
      <c r="T78" s="77"/>
      <c r="U78" s="77"/>
      <c r="V78" s="77"/>
      <c r="W78" s="77"/>
      <c r="X78" s="77"/>
      <c r="Y78" s="77"/>
      <c r="Z78" s="77"/>
      <c r="AA78" s="77"/>
      <c r="AB78" s="78"/>
    </row>
    <row r="79" spans="13:28" x14ac:dyDescent="0.15">
      <c r="M79" s="20"/>
      <c r="R79" s="76"/>
      <c r="S79" s="77"/>
      <c r="T79" s="77"/>
      <c r="U79" s="77"/>
      <c r="V79" s="77"/>
      <c r="W79" s="77"/>
      <c r="X79" s="77"/>
      <c r="Y79" s="77"/>
      <c r="Z79" s="77"/>
      <c r="AA79" s="77"/>
      <c r="AB79" s="78"/>
    </row>
    <row r="80" spans="13:28" x14ac:dyDescent="0.15">
      <c r="M80" s="20"/>
      <c r="R80" s="76"/>
      <c r="S80" s="77"/>
      <c r="T80" s="77"/>
      <c r="U80" s="77"/>
      <c r="V80" s="77"/>
      <c r="W80" s="77"/>
      <c r="X80" s="77"/>
      <c r="Y80" s="77"/>
      <c r="Z80" s="77"/>
      <c r="AA80" s="77"/>
      <c r="AB80" s="78"/>
    </row>
    <row r="81" spans="13:13" x14ac:dyDescent="0.15">
      <c r="M81" s="20"/>
    </row>
    <row r="82" spans="13:13" x14ac:dyDescent="0.15">
      <c r="M82" s="20"/>
    </row>
    <row r="83" spans="13:13" x14ac:dyDescent="0.15">
      <c r="M83" s="20"/>
    </row>
    <row r="84" spans="13:13" x14ac:dyDescent="0.15">
      <c r="M84" s="20"/>
    </row>
    <row r="85" spans="13:13" x14ac:dyDescent="0.15">
      <c r="M85" s="20"/>
    </row>
    <row r="86" spans="13:13" x14ac:dyDescent="0.15">
      <c r="M86" s="20"/>
    </row>
    <row r="87" spans="13:13" x14ac:dyDescent="0.15">
      <c r="M87" s="20"/>
    </row>
    <row r="88" spans="13:13" x14ac:dyDescent="0.15">
      <c r="M88" s="20"/>
    </row>
    <row r="89" spans="13:13" x14ac:dyDescent="0.15">
      <c r="M89" s="20"/>
    </row>
    <row r="90" spans="13:13" x14ac:dyDescent="0.15">
      <c r="M90" s="20"/>
    </row>
    <row r="91" spans="13:13" x14ac:dyDescent="0.15">
      <c r="M91" s="20"/>
    </row>
    <row r="92" spans="13:13" x14ac:dyDescent="0.15">
      <c r="M92" s="20"/>
    </row>
    <row r="93" spans="13:13" x14ac:dyDescent="0.15">
      <c r="M93" s="20"/>
    </row>
    <row r="94" spans="13:13" x14ac:dyDescent="0.15">
      <c r="M94" s="20"/>
    </row>
    <row r="95" spans="13:13" x14ac:dyDescent="0.15">
      <c r="M95" s="20"/>
    </row>
    <row r="96" spans="13:13" x14ac:dyDescent="0.15">
      <c r="M96" s="20"/>
    </row>
    <row r="97" spans="13:13" x14ac:dyDescent="0.15">
      <c r="M97" s="20"/>
    </row>
    <row r="98" spans="13:13" x14ac:dyDescent="0.15">
      <c r="M98" s="20"/>
    </row>
    <row r="99" spans="13:13" x14ac:dyDescent="0.15">
      <c r="M99" s="20"/>
    </row>
    <row r="100" spans="13:13" x14ac:dyDescent="0.15">
      <c r="M100" s="20"/>
    </row>
    <row r="101" spans="13:13" x14ac:dyDescent="0.15">
      <c r="M101" s="20"/>
    </row>
    <row r="102" spans="13:13" x14ac:dyDescent="0.15">
      <c r="M102" s="20"/>
    </row>
    <row r="103" spans="13:13" x14ac:dyDescent="0.15">
      <c r="M103" s="20"/>
    </row>
    <row r="104" spans="13:13" x14ac:dyDescent="0.15">
      <c r="M104" s="20"/>
    </row>
    <row r="105" spans="13:13" x14ac:dyDescent="0.15">
      <c r="M105" s="20"/>
    </row>
    <row r="106" spans="13:13" x14ac:dyDescent="0.15">
      <c r="M106" s="20"/>
    </row>
    <row r="107" spans="13:13" x14ac:dyDescent="0.15">
      <c r="M107" s="20"/>
    </row>
    <row r="108" spans="13:13" x14ac:dyDescent="0.15">
      <c r="M108" s="20"/>
    </row>
    <row r="109" spans="13:13" x14ac:dyDescent="0.15">
      <c r="M109" s="20"/>
    </row>
    <row r="110" spans="13:13" x14ac:dyDescent="0.15">
      <c r="M110" s="20"/>
    </row>
    <row r="111" spans="13:13" x14ac:dyDescent="0.15">
      <c r="M111" s="20"/>
    </row>
    <row r="112" spans="13:13" x14ac:dyDescent="0.15">
      <c r="M112" s="20"/>
    </row>
    <row r="113" spans="13:13" x14ac:dyDescent="0.15">
      <c r="M113" s="20"/>
    </row>
    <row r="114" spans="13:13" x14ac:dyDescent="0.15">
      <c r="M114" s="20"/>
    </row>
    <row r="115" spans="13:13" x14ac:dyDescent="0.15">
      <c r="M115" s="20"/>
    </row>
    <row r="116" spans="13:13" x14ac:dyDescent="0.15">
      <c r="M116" s="20"/>
    </row>
    <row r="117" spans="13:13" x14ac:dyDescent="0.15">
      <c r="M117" s="20"/>
    </row>
    <row r="118" spans="13:13" x14ac:dyDescent="0.15">
      <c r="M118" s="20"/>
    </row>
    <row r="119" spans="13:13" x14ac:dyDescent="0.15">
      <c r="M119" s="20"/>
    </row>
    <row r="120" spans="13:13" x14ac:dyDescent="0.15">
      <c r="M120" s="20"/>
    </row>
    <row r="121" spans="13:13" x14ac:dyDescent="0.15">
      <c r="M121" s="20"/>
    </row>
    <row r="122" spans="13:13" x14ac:dyDescent="0.15">
      <c r="M122" s="20"/>
    </row>
    <row r="123" spans="13:13" x14ac:dyDescent="0.15">
      <c r="M123" s="20"/>
    </row>
    <row r="124" spans="13:13" x14ac:dyDescent="0.15">
      <c r="M124" s="20"/>
    </row>
    <row r="125" spans="13:13" x14ac:dyDescent="0.15">
      <c r="M125" s="20"/>
    </row>
    <row r="126" spans="13:13" x14ac:dyDescent="0.15">
      <c r="M126" s="20"/>
    </row>
    <row r="127" spans="13:13" x14ac:dyDescent="0.15">
      <c r="M127" s="20"/>
    </row>
    <row r="128" spans="13:13" x14ac:dyDescent="0.15">
      <c r="M128" s="20"/>
    </row>
    <row r="129" spans="13:13" x14ac:dyDescent="0.15">
      <c r="M129" s="20"/>
    </row>
    <row r="130" spans="13:13" x14ac:dyDescent="0.15">
      <c r="M130" s="20"/>
    </row>
    <row r="131" spans="13:13" x14ac:dyDescent="0.15">
      <c r="M131" s="20"/>
    </row>
    <row r="132" spans="13:13" x14ac:dyDescent="0.15">
      <c r="M132" s="20"/>
    </row>
    <row r="133" spans="13:13" x14ac:dyDescent="0.15">
      <c r="M133" s="20"/>
    </row>
    <row r="134" spans="13:13" x14ac:dyDescent="0.15">
      <c r="M134" s="20"/>
    </row>
    <row r="135" spans="13:13" x14ac:dyDescent="0.15">
      <c r="M135" s="20"/>
    </row>
    <row r="136" spans="13:13" x14ac:dyDescent="0.15">
      <c r="M136" s="20"/>
    </row>
    <row r="137" spans="13:13" x14ac:dyDescent="0.15">
      <c r="M137" s="20"/>
    </row>
    <row r="138" spans="13:13" x14ac:dyDescent="0.15">
      <c r="M138" s="20"/>
    </row>
    <row r="139" spans="13:13" x14ac:dyDescent="0.15">
      <c r="M139" s="20"/>
    </row>
    <row r="140" spans="13:13" x14ac:dyDescent="0.15">
      <c r="M140" s="20"/>
    </row>
    <row r="141" spans="13:13" x14ac:dyDescent="0.15">
      <c r="M141" s="20"/>
    </row>
    <row r="142" spans="13:13" x14ac:dyDescent="0.15">
      <c r="M142" s="20"/>
    </row>
    <row r="143" spans="13:13" x14ac:dyDescent="0.15">
      <c r="M143" s="20"/>
    </row>
    <row r="144" spans="13:13" x14ac:dyDescent="0.15">
      <c r="M144" s="20"/>
    </row>
    <row r="145" spans="13:13" x14ac:dyDescent="0.15">
      <c r="M145" s="20"/>
    </row>
    <row r="146" spans="13:13" x14ac:dyDescent="0.15">
      <c r="M146" s="20"/>
    </row>
    <row r="147" spans="13:13" x14ac:dyDescent="0.15">
      <c r="M147" s="20"/>
    </row>
    <row r="148" spans="13:13" x14ac:dyDescent="0.15">
      <c r="M148" s="20"/>
    </row>
    <row r="149" spans="13:13" x14ac:dyDescent="0.15">
      <c r="M149" s="20"/>
    </row>
    <row r="150" spans="13:13" x14ac:dyDescent="0.15">
      <c r="M150" s="20"/>
    </row>
    <row r="151" spans="13:13" x14ac:dyDescent="0.15">
      <c r="M151" s="20"/>
    </row>
    <row r="152" spans="13:13" x14ac:dyDescent="0.15">
      <c r="M152" s="20"/>
    </row>
    <row r="153" spans="13:13" x14ac:dyDescent="0.15">
      <c r="M153" s="20"/>
    </row>
    <row r="154" spans="13:13" x14ac:dyDescent="0.15">
      <c r="M154" s="20"/>
    </row>
    <row r="155" spans="13:13" x14ac:dyDescent="0.15">
      <c r="M155" s="20"/>
    </row>
    <row r="156" spans="13:13" x14ac:dyDescent="0.15">
      <c r="M156" s="20"/>
    </row>
    <row r="157" spans="13:13" x14ac:dyDescent="0.15">
      <c r="M157" s="20"/>
    </row>
    <row r="158" spans="13:13" x14ac:dyDescent="0.15">
      <c r="M158" s="20"/>
    </row>
    <row r="159" spans="13:13" x14ac:dyDescent="0.15">
      <c r="M159" s="20"/>
    </row>
    <row r="160" spans="13:13" x14ac:dyDescent="0.15">
      <c r="M160" s="20"/>
    </row>
    <row r="161" spans="13:13" x14ac:dyDescent="0.15">
      <c r="M161" s="20"/>
    </row>
    <row r="162" spans="13:13" x14ac:dyDescent="0.15">
      <c r="M162" s="20"/>
    </row>
    <row r="163" spans="13:13" x14ac:dyDescent="0.15">
      <c r="M163" s="20"/>
    </row>
    <row r="164" spans="13:13" x14ac:dyDescent="0.15">
      <c r="M164" s="20"/>
    </row>
    <row r="165" spans="13:13" x14ac:dyDescent="0.15">
      <c r="M165" s="20"/>
    </row>
    <row r="166" spans="13:13" x14ac:dyDescent="0.15">
      <c r="M166" s="20"/>
    </row>
    <row r="167" spans="13:13" x14ac:dyDescent="0.15">
      <c r="M167" s="20"/>
    </row>
    <row r="168" spans="13:13" x14ac:dyDescent="0.15">
      <c r="M168" s="20"/>
    </row>
    <row r="169" spans="13:13" x14ac:dyDescent="0.15">
      <c r="M169" s="20"/>
    </row>
    <row r="170" spans="13:13" x14ac:dyDescent="0.15">
      <c r="M170" s="20"/>
    </row>
    <row r="171" spans="13:13" x14ac:dyDescent="0.15">
      <c r="M171" s="20"/>
    </row>
    <row r="172" spans="13:13" x14ac:dyDescent="0.15">
      <c r="M172" s="20"/>
    </row>
    <row r="173" spans="13:13" x14ac:dyDescent="0.15">
      <c r="M173" s="20"/>
    </row>
    <row r="174" spans="13:13" x14ac:dyDescent="0.15">
      <c r="M174" s="20"/>
    </row>
    <row r="175" spans="13:13" x14ac:dyDescent="0.15">
      <c r="M175" s="20"/>
    </row>
    <row r="176" spans="13:13" x14ac:dyDescent="0.15">
      <c r="M176" s="20"/>
    </row>
    <row r="177" spans="13:13" x14ac:dyDescent="0.15">
      <c r="M177" s="20"/>
    </row>
    <row r="178" spans="13:13" x14ac:dyDescent="0.15">
      <c r="M178" s="20"/>
    </row>
    <row r="179" spans="13:13" x14ac:dyDescent="0.15">
      <c r="M179" s="20"/>
    </row>
    <row r="180" spans="13:13" x14ac:dyDescent="0.15">
      <c r="M180" s="20"/>
    </row>
    <row r="181" spans="13:13" x14ac:dyDescent="0.15">
      <c r="M181" s="20"/>
    </row>
    <row r="182" spans="13:13" x14ac:dyDescent="0.15">
      <c r="M182" s="20"/>
    </row>
    <row r="183" spans="13:13" x14ac:dyDescent="0.15">
      <c r="M183" s="20"/>
    </row>
    <row r="184" spans="13:13" x14ac:dyDescent="0.15">
      <c r="M184" s="20"/>
    </row>
    <row r="185" spans="13:13" x14ac:dyDescent="0.15">
      <c r="M185" s="20"/>
    </row>
    <row r="186" spans="13:13" x14ac:dyDescent="0.15">
      <c r="M186" s="20"/>
    </row>
    <row r="187" spans="13:13" x14ac:dyDescent="0.15">
      <c r="M187" s="20"/>
    </row>
    <row r="188" spans="13:13" x14ac:dyDescent="0.15">
      <c r="M188" s="20"/>
    </row>
    <row r="189" spans="13:13" x14ac:dyDescent="0.15">
      <c r="M189" s="20"/>
    </row>
    <row r="190" spans="13:13" x14ac:dyDescent="0.15">
      <c r="M190" s="20"/>
    </row>
    <row r="191" spans="13:13" x14ac:dyDescent="0.15">
      <c r="M191" s="20"/>
    </row>
    <row r="192" spans="13:13" x14ac:dyDescent="0.15">
      <c r="M192" s="20"/>
    </row>
    <row r="193" spans="13:13" x14ac:dyDescent="0.15">
      <c r="M193" s="20"/>
    </row>
    <row r="194" spans="13:13" x14ac:dyDescent="0.15">
      <c r="M194" s="20"/>
    </row>
    <row r="195" spans="13:13" x14ac:dyDescent="0.15">
      <c r="M195" s="20"/>
    </row>
    <row r="196" spans="13:13" x14ac:dyDescent="0.15">
      <c r="M196" s="20"/>
    </row>
    <row r="197" spans="13:13" x14ac:dyDescent="0.15">
      <c r="M197" s="20"/>
    </row>
    <row r="198" spans="13:13" x14ac:dyDescent="0.15">
      <c r="M198" s="20"/>
    </row>
    <row r="199" spans="13:13" x14ac:dyDescent="0.15">
      <c r="M199" s="20"/>
    </row>
    <row r="200" spans="13:13" x14ac:dyDescent="0.15">
      <c r="M200" s="20"/>
    </row>
    <row r="201" spans="13:13" x14ac:dyDescent="0.15">
      <c r="M201" s="20"/>
    </row>
    <row r="202" spans="13:13" x14ac:dyDescent="0.15">
      <c r="M202" s="20"/>
    </row>
    <row r="216" spans="2:13" x14ac:dyDescent="0.15">
      <c r="B216" s="4"/>
      <c r="C216" s="4"/>
      <c r="D216" s="4"/>
      <c r="E216" s="43"/>
      <c r="F216" s="42"/>
      <c r="G216" s="42"/>
      <c r="H216" s="43"/>
      <c r="I216" s="44"/>
      <c r="J216" s="45"/>
      <c r="K216" s="45"/>
      <c r="L216" s="45"/>
      <c r="M216" s="45"/>
    </row>
    <row r="217" spans="2:13" x14ac:dyDescent="0.15">
      <c r="B217" s="4"/>
      <c r="C217" s="4"/>
      <c r="D217" s="4"/>
      <c r="E217" s="43"/>
      <c r="F217" s="42"/>
      <c r="G217" s="42"/>
      <c r="H217" s="43"/>
      <c r="I217" s="44"/>
      <c r="J217" s="45"/>
      <c r="K217" s="45"/>
      <c r="L217" s="45"/>
      <c r="M217" s="45"/>
    </row>
    <row r="218" spans="2:13" x14ac:dyDescent="0.15">
      <c r="B218" s="4"/>
      <c r="C218" s="4"/>
      <c r="D218" s="4"/>
      <c r="E218" s="43"/>
      <c r="F218" s="42"/>
      <c r="G218" s="42"/>
      <c r="H218" s="43"/>
      <c r="I218" s="44"/>
      <c r="J218" s="45"/>
      <c r="K218" s="45"/>
      <c r="L218" s="45"/>
      <c r="M218" s="45"/>
    </row>
    <row r="219" spans="2:13" x14ac:dyDescent="0.15">
      <c r="B219" s="4"/>
      <c r="C219" s="4"/>
      <c r="D219" s="4"/>
      <c r="E219" s="43"/>
      <c r="F219" s="42"/>
      <c r="G219" s="42"/>
      <c r="H219" s="43"/>
      <c r="I219" s="44"/>
      <c r="J219" s="45"/>
      <c r="K219" s="45"/>
      <c r="L219" s="45"/>
      <c r="M219" s="45"/>
    </row>
    <row r="220" spans="2:13" x14ac:dyDescent="0.15">
      <c r="B220" s="4"/>
      <c r="C220" s="4"/>
      <c r="D220" s="4"/>
      <c r="E220" s="43"/>
      <c r="F220" s="42"/>
      <c r="G220" s="42"/>
      <c r="H220" s="43"/>
      <c r="I220" s="44"/>
      <c r="J220" s="45"/>
      <c r="K220" s="45"/>
      <c r="L220" s="45"/>
      <c r="M220" s="45"/>
    </row>
    <row r="221" spans="2:13" x14ac:dyDescent="0.15">
      <c r="B221" s="4"/>
      <c r="C221" s="4"/>
      <c r="D221" s="4"/>
      <c r="E221" s="43"/>
      <c r="F221" s="42"/>
      <c r="G221" s="42"/>
      <c r="H221" s="43"/>
      <c r="I221" s="44"/>
      <c r="J221" s="45"/>
      <c r="K221" s="45"/>
      <c r="L221" s="45"/>
      <c r="M221" s="45"/>
    </row>
    <row r="222" spans="2:13" x14ac:dyDescent="0.15">
      <c r="B222" s="4"/>
      <c r="C222" s="4"/>
      <c r="D222" s="4"/>
      <c r="E222" s="43"/>
      <c r="F222" s="42"/>
      <c r="G222" s="42"/>
      <c r="H222" s="43"/>
      <c r="I222" s="44"/>
      <c r="J222" s="45"/>
      <c r="K222" s="45"/>
      <c r="L222" s="45"/>
      <c r="M222" s="45"/>
    </row>
    <row r="223" spans="2:13" x14ac:dyDescent="0.15">
      <c r="B223" s="4"/>
      <c r="C223" s="4"/>
      <c r="D223" s="4"/>
      <c r="E223" s="43"/>
      <c r="F223" s="42"/>
      <c r="G223" s="42"/>
      <c r="H223" s="43"/>
      <c r="I223" s="44"/>
      <c r="J223" s="45"/>
      <c r="K223" s="45"/>
      <c r="L223" s="45"/>
      <c r="M223" s="45"/>
    </row>
    <row r="224" spans="2:13" x14ac:dyDescent="0.15">
      <c r="B224" s="4"/>
      <c r="C224" s="4"/>
      <c r="D224" s="4"/>
      <c r="E224" s="43"/>
      <c r="F224" s="42"/>
      <c r="G224" s="42"/>
      <c r="H224" s="43"/>
      <c r="I224" s="44"/>
      <c r="J224" s="45"/>
      <c r="K224" s="45"/>
      <c r="L224" s="45"/>
      <c r="M224" s="45"/>
    </row>
    <row r="225" spans="2:13" x14ac:dyDescent="0.15">
      <c r="B225" s="4"/>
      <c r="C225" s="4"/>
      <c r="D225" s="4"/>
      <c r="E225" s="43"/>
      <c r="F225" s="42"/>
      <c r="G225" s="42"/>
      <c r="H225" s="43"/>
      <c r="I225" s="44"/>
      <c r="J225" s="45"/>
      <c r="K225" s="45"/>
      <c r="L225" s="45"/>
      <c r="M225" s="45"/>
    </row>
    <row r="226" spans="2:13" x14ac:dyDescent="0.15">
      <c r="B226" s="4"/>
      <c r="C226" s="4"/>
      <c r="D226" s="4"/>
      <c r="E226" s="43"/>
      <c r="F226" s="42"/>
      <c r="G226" s="42"/>
      <c r="H226" s="43"/>
      <c r="I226" s="44"/>
      <c r="J226" s="45"/>
      <c r="K226" s="45"/>
      <c r="L226" s="45"/>
      <c r="M226" s="45"/>
    </row>
    <row r="227" spans="2:13" x14ac:dyDescent="0.15">
      <c r="B227" s="4"/>
      <c r="C227" s="4"/>
      <c r="D227" s="4"/>
      <c r="E227" s="43"/>
      <c r="F227" s="42"/>
      <c r="G227" s="42"/>
      <c r="H227" s="43"/>
      <c r="I227" s="44"/>
      <c r="J227" s="45"/>
      <c r="K227" s="45"/>
      <c r="L227" s="45"/>
      <c r="M227" s="45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1047" spans="14:28" x14ac:dyDescent="0.15">
      <c r="N1047" s="45"/>
      <c r="O1047" s="4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4:28" x14ac:dyDescent="0.15">
      <c r="N1048" s="45"/>
      <c r="O1048" s="4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4:28" x14ac:dyDescent="0.15">
      <c r="N1049" s="45"/>
      <c r="O1049" s="4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4:28" x14ac:dyDescent="0.15">
      <c r="N1050" s="45"/>
      <c r="O1050" s="4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4:28" x14ac:dyDescent="0.15">
      <c r="N1051" s="45"/>
      <c r="O1051" s="4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4:28" x14ac:dyDescent="0.15">
      <c r="N1052" s="45"/>
      <c r="O1052" s="4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4:28" x14ac:dyDescent="0.15">
      <c r="N1053" s="45"/>
      <c r="O1053" s="4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4:28" x14ac:dyDescent="0.15">
      <c r="N1054" s="45"/>
      <c r="O1054" s="4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4:28" x14ac:dyDescent="0.15">
      <c r="N1055" s="45"/>
      <c r="O1055" s="4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4:28" x14ac:dyDescent="0.15">
      <c r="N1056" s="45"/>
      <c r="O1056" s="4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4:28" x14ac:dyDescent="0.15">
      <c r="N1057" s="45"/>
      <c r="O1057" s="4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4:28" x14ac:dyDescent="0.15">
      <c r="N1058" s="45"/>
      <c r="O1058" s="4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</sheetData>
  <mergeCells count="14">
    <mergeCell ref="M4:M5"/>
    <mergeCell ref="A1:K1"/>
    <mergeCell ref="A2:L2"/>
    <mergeCell ref="A4:A5"/>
    <mergeCell ref="D4:D5"/>
    <mergeCell ref="E4:G4"/>
    <mergeCell ref="I4:I5"/>
    <mergeCell ref="J4:J5"/>
    <mergeCell ref="K4:K5"/>
    <mergeCell ref="L4:L5"/>
    <mergeCell ref="C4:C5"/>
    <mergeCell ref="B4:B5"/>
    <mergeCell ref="E3:G3"/>
    <mergeCell ref="L3:M3"/>
  </mergeCells>
  <phoneticPr fontId="6" type="noConversion"/>
  <pageMargins left="0.39370078740157483" right="0" top="0.31496062992125984" bottom="0.19685039370078741" header="0.11811023622047245" footer="0.11811023622047245"/>
  <pageSetup paperSize="9" orientation="landscape" errors="blank" r:id="rId1"/>
  <headerFooter>
    <oddHeader>&amp;R编号：JL-QP-09-02</oddHeader>
    <oddFooter>第 &amp;P 页，共 &amp;N 页</oddFooter>
  </headerFooter>
  <customProperties>
    <customPr name="BudgetSheetCodeNam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I8"/>
  <sheetViews>
    <sheetView tabSelected="1" view="pageBreakPreview" zoomScaleNormal="100" zoomScaleSheetLayoutView="100" workbookViewId="0">
      <selection activeCell="H11" sqref="H11"/>
    </sheetView>
  </sheetViews>
  <sheetFormatPr defaultColWidth="9" defaultRowHeight="14.25" x14ac:dyDescent="0.15"/>
  <cols>
    <col min="1" max="1" width="4" style="2" customWidth="1"/>
    <col min="2" max="2" width="10.75" style="56" bestFit="1" customWidth="1"/>
    <col min="3" max="3" width="23.875" style="2" customWidth="1"/>
    <col min="4" max="4" width="10.5" style="2" customWidth="1"/>
    <col min="5" max="6" width="12.875" style="2" customWidth="1"/>
    <col min="7" max="7" width="7" style="2" customWidth="1"/>
    <col min="8" max="8" width="9.25" style="2" customWidth="1"/>
    <col min="9" max="9" width="10.5" style="1" hidden="1" customWidth="1"/>
    <col min="10" max="16384" width="9" style="1"/>
  </cols>
  <sheetData>
    <row r="1" spans="1:9" ht="24.75" x14ac:dyDescent="0.15">
      <c r="A1" s="232" t="s">
        <v>3</v>
      </c>
      <c r="B1" s="232"/>
      <c r="C1" s="232"/>
      <c r="D1" s="232"/>
      <c r="E1" s="232"/>
      <c r="F1" s="232"/>
      <c r="G1" s="232"/>
      <c r="H1" s="232"/>
    </row>
    <row r="2" spans="1:9" ht="20.25" x14ac:dyDescent="0.15">
      <c r="A2" s="233" t="s">
        <v>100</v>
      </c>
      <c r="B2" s="233"/>
      <c r="C2" s="233"/>
      <c r="D2" s="233"/>
      <c r="E2" s="233"/>
      <c r="F2" s="233"/>
      <c r="G2" s="233"/>
      <c r="H2" s="233"/>
    </row>
    <row r="3" spans="1:9" x14ac:dyDescent="0.15">
      <c r="A3" s="229" t="s">
        <v>23</v>
      </c>
      <c r="B3" s="229"/>
      <c r="C3" s="65"/>
      <c r="D3" s="63" t="s">
        <v>24</v>
      </c>
      <c r="E3" s="229"/>
      <c r="F3" s="229"/>
      <c r="G3" s="63" t="s">
        <v>25</v>
      </c>
      <c r="H3" s="63">
        <f>开料汇总!J3</f>
        <v>0</v>
      </c>
    </row>
    <row r="4" spans="1:9" x14ac:dyDescent="0.15">
      <c r="A4" s="229" t="s">
        <v>26</v>
      </c>
      <c r="B4" s="229"/>
      <c r="C4" s="63">
        <f>开料汇总!D3</f>
        <v>0</v>
      </c>
      <c r="D4" s="66" t="s">
        <v>27</v>
      </c>
      <c r="E4" s="234" t="str">
        <f>开料汇总!A1</f>
        <v>项目名称</v>
      </c>
      <c r="F4" s="234"/>
      <c r="G4" s="66" t="s">
        <v>28</v>
      </c>
      <c r="H4" s="63"/>
    </row>
    <row r="5" spans="1:9" x14ac:dyDescent="0.15">
      <c r="A5" s="229" t="s">
        <v>29</v>
      </c>
      <c r="B5" s="229"/>
      <c r="C5" s="66">
        <f>开料汇总!H3</f>
        <v>0</v>
      </c>
      <c r="D5" s="63" t="s">
        <v>30</v>
      </c>
      <c r="E5" s="230">
        <f>开料汇总!B3</f>
        <v>0</v>
      </c>
      <c r="F5" s="230"/>
      <c r="G5" s="231">
        <f ca="1">NOW()</f>
        <v>44256.65556284722</v>
      </c>
      <c r="H5" s="231"/>
    </row>
    <row r="6" spans="1:9" x14ac:dyDescent="0.15">
      <c r="A6" s="49" t="s">
        <v>0</v>
      </c>
      <c r="B6" s="54" t="s">
        <v>31</v>
      </c>
      <c r="C6" s="93" t="s">
        <v>1</v>
      </c>
      <c r="D6" s="63" t="s">
        <v>2</v>
      </c>
      <c r="E6" s="50" t="s">
        <v>32</v>
      </c>
      <c r="F6" s="50" t="s">
        <v>33</v>
      </c>
      <c r="G6" s="50" t="s">
        <v>34</v>
      </c>
      <c r="H6" s="50" t="s">
        <v>35</v>
      </c>
      <c r="I6" s="1" t="str">
        <f xml:space="preserve"> TEXT(B6,"000000000")</f>
        <v>物料编码</v>
      </c>
    </row>
    <row r="7" spans="1:9" x14ac:dyDescent="0.15">
      <c r="A7" s="13"/>
      <c r="B7" s="55"/>
      <c r="C7" s="67"/>
      <c r="D7" s="26"/>
      <c r="E7" s="14"/>
      <c r="F7" s="14">
        <v>0</v>
      </c>
      <c r="G7" s="14"/>
      <c r="H7" s="14"/>
    </row>
    <row r="8" spans="1:9" x14ac:dyDescent="0.15">
      <c r="A8" s="13"/>
      <c r="B8" s="55"/>
      <c r="C8" s="67"/>
      <c r="D8" s="26"/>
      <c r="E8" s="14"/>
      <c r="F8" s="14">
        <v>0</v>
      </c>
      <c r="G8" s="14"/>
      <c r="H8" s="14"/>
    </row>
  </sheetData>
  <protectedRanges>
    <protectedRange sqref="C6:G6" name="区域1_3"/>
    <protectedRange sqref="G3:H4 C3:E4 A3:A4" name="区域1_8_2"/>
    <protectedRange sqref="D5:E5 G5" name="区域2_1_1"/>
    <protectedRange sqref="D5:E5 G5" name="区域1_1_1"/>
    <protectedRange sqref="A5 C5" name="区域1_8_2_1"/>
  </protectedRanges>
  <autoFilter ref="A6:H6"/>
  <mergeCells count="9">
    <mergeCell ref="A5:B5"/>
    <mergeCell ref="E5:F5"/>
    <mergeCell ref="G5:H5"/>
    <mergeCell ref="A1:H1"/>
    <mergeCell ref="A2:H2"/>
    <mergeCell ref="A3:B3"/>
    <mergeCell ref="E3:F3"/>
    <mergeCell ref="A4:B4"/>
    <mergeCell ref="E4:F4"/>
  </mergeCells>
  <phoneticPr fontId="6" type="noConversion"/>
  <printOptions horizontalCentered="1"/>
  <pageMargins left="0.39370078740157483" right="0" top="0.19685039370078741" bottom="0.19685039370078741" header="0" footer="0.11811023622047245"/>
  <pageSetup paperSize="9" orientation="portrait" r:id="rId1"/>
  <headerFooter>
    <oddHeader>&amp;R编号：JL-QP-09-02</oddHeader>
    <oddFooter>第 &amp;P 页，共 &amp;N 页</oddFooter>
  </headerFooter>
  <customProperties>
    <customPr name="BudgetSheetCode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N8"/>
  <sheetViews>
    <sheetView view="pageBreakPreview" zoomScaleNormal="100" zoomScaleSheetLayoutView="100" workbookViewId="0">
      <selection activeCell="D11" sqref="D11"/>
    </sheetView>
  </sheetViews>
  <sheetFormatPr defaultRowHeight="14.25" x14ac:dyDescent="0.15"/>
  <cols>
    <col min="1" max="1" width="14.875" style="57" customWidth="1"/>
    <col min="2" max="2" width="26.125" style="73" bestFit="1" customWidth="1"/>
    <col min="3" max="3" width="18.75" customWidth="1"/>
    <col min="4" max="5" width="12.375" customWidth="1"/>
    <col min="6" max="6" width="6" hidden="1" customWidth="1"/>
    <col min="7" max="7" width="13.875" customWidth="1"/>
    <col min="8" max="8" width="8.5" customWidth="1"/>
    <col min="9" max="9" width="24.375" style="73" customWidth="1"/>
    <col min="10" max="10" width="4.625" customWidth="1"/>
    <col min="11" max="11" width="10.625" customWidth="1"/>
    <col min="12" max="12" width="26.125" customWidth="1"/>
  </cols>
  <sheetData>
    <row r="1" spans="1:14" ht="22.5" x14ac:dyDescent="0.15">
      <c r="A1" s="235" t="str">
        <f>开料汇总!A1</f>
        <v>项目名称</v>
      </c>
      <c r="B1" s="235"/>
      <c r="C1" s="235"/>
      <c r="D1" s="235"/>
      <c r="E1" s="235"/>
      <c r="F1" s="235"/>
      <c r="G1" s="235"/>
      <c r="H1" s="235"/>
      <c r="I1" s="74" t="s">
        <v>43</v>
      </c>
    </row>
    <row r="2" spans="1:14" x14ac:dyDescent="0.15">
      <c r="A2" s="58" t="s">
        <v>44</v>
      </c>
      <c r="B2" s="71">
        <f>开料汇总!D3</f>
        <v>0</v>
      </c>
      <c r="C2" s="61" t="s">
        <v>45</v>
      </c>
      <c r="D2" s="62">
        <f>开料汇总!H3</f>
        <v>0</v>
      </c>
      <c r="E2" s="61" t="s">
        <v>46</v>
      </c>
      <c r="F2" s="62">
        <f>开料汇总!B3</f>
        <v>0</v>
      </c>
      <c r="G2" s="51"/>
      <c r="H2" s="61" t="str">
        <f>开料汇总!I3</f>
        <v>拆单：</v>
      </c>
      <c r="I2" s="71">
        <f>开料汇总!J3</f>
        <v>0</v>
      </c>
    </row>
    <row r="3" spans="1:14" x14ac:dyDescent="0.15">
      <c r="A3" s="59" t="s">
        <v>61</v>
      </c>
      <c r="B3" s="53" t="s">
        <v>62</v>
      </c>
      <c r="C3" s="53" t="s">
        <v>63</v>
      </c>
      <c r="D3" s="53" t="s">
        <v>64</v>
      </c>
      <c r="E3" s="53" t="s">
        <v>65</v>
      </c>
      <c r="F3" s="52"/>
      <c r="G3" s="53" t="s">
        <v>66</v>
      </c>
      <c r="H3" s="53" t="s">
        <v>67</v>
      </c>
      <c r="I3" s="53" t="s">
        <v>68</v>
      </c>
      <c r="K3" s="69" t="s">
        <v>11</v>
      </c>
      <c r="L3" s="70" t="s">
        <v>12</v>
      </c>
      <c r="M3" s="70" t="s">
        <v>95</v>
      </c>
      <c r="N3" s="92" t="s">
        <v>13</v>
      </c>
    </row>
    <row r="4" spans="1:14" x14ac:dyDescent="0.15">
      <c r="A4" s="60"/>
      <c r="B4" s="72"/>
      <c r="C4" s="15"/>
      <c r="D4" s="15"/>
      <c r="E4" s="15"/>
      <c r="F4" s="15"/>
      <c r="G4" s="15"/>
      <c r="H4" s="15"/>
      <c r="I4" s="72"/>
      <c r="K4" s="60"/>
      <c r="L4" s="72"/>
      <c r="M4" s="107"/>
      <c r="N4" s="91"/>
    </row>
    <row r="5" spans="1:14" x14ac:dyDescent="0.15">
      <c r="A5" s="60"/>
      <c r="B5" s="72"/>
      <c r="C5" s="15"/>
      <c r="D5" s="15"/>
      <c r="E5" s="15"/>
      <c r="F5" s="15"/>
      <c r="G5" s="15"/>
      <c r="H5" s="15"/>
      <c r="I5" s="72"/>
    </row>
    <row r="6" spans="1:14" x14ac:dyDescent="0.15">
      <c r="A6"/>
      <c r="B6"/>
      <c r="I6"/>
    </row>
    <row r="7" spans="1:14" x14ac:dyDescent="0.15">
      <c r="A7" s="69"/>
      <c r="B7" s="70"/>
      <c r="C7" s="70"/>
      <c r="D7" s="92"/>
      <c r="I7"/>
    </row>
    <row r="8" spans="1:14" x14ac:dyDescent="0.15">
      <c r="A8" s="60"/>
      <c r="B8" s="72"/>
      <c r="C8" s="107"/>
      <c r="D8" s="91"/>
    </row>
  </sheetData>
  <autoFilter ref="A3:I5"/>
  <mergeCells count="1">
    <mergeCell ref="A1:H1"/>
  </mergeCells>
  <phoneticPr fontId="6" type="noConversion"/>
  <pageMargins left="0.39370078740157483" right="0.19685039370078741" top="0.31496062992125984" bottom="0.19685039370078741" header="0.11811023622047245" footer="0.11811023622047245"/>
  <pageSetup paperSize="9" orientation="landscape" r:id="rId1"/>
  <headerFooter>
    <oddHeader>&amp;R编号：JL-QP-09-02</oddHeader>
    <oddFooter>&amp;R第 &amp;P 页，共 &amp;N 页</oddFooter>
  </headerFooter>
  <customProperties>
    <customPr name="BudgetSheetCode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V7"/>
  <sheetViews>
    <sheetView showZeros="0" view="pageBreakPreview" zoomScaleNormal="100" zoomScaleSheetLayoutView="100" workbookViewId="0">
      <selection sqref="A1:N1"/>
    </sheetView>
  </sheetViews>
  <sheetFormatPr defaultColWidth="9" defaultRowHeight="14.25" x14ac:dyDescent="0.15"/>
  <cols>
    <col min="1" max="1" width="5.5" style="5" customWidth="1"/>
    <col min="2" max="2" width="6" style="5" customWidth="1"/>
    <col min="3" max="3" width="11.875" style="5" customWidth="1"/>
    <col min="4" max="4" width="9.75" style="4" bestFit="1" customWidth="1"/>
    <col min="5" max="8" width="5.5" style="4" customWidth="1"/>
    <col min="9" max="9" width="5.5" style="6" customWidth="1"/>
    <col min="10" max="10" width="6.25" style="6" hidden="1" customWidth="1"/>
    <col min="11" max="11" width="10.125" style="4" customWidth="1"/>
    <col min="12" max="12" width="25" style="4" customWidth="1"/>
    <col min="13" max="13" width="13.5" style="4" customWidth="1"/>
    <col min="14" max="14" width="8.5" style="4" customWidth="1"/>
    <col min="15" max="15" width="14.75" style="5" customWidth="1"/>
    <col min="16" max="16" width="2.125" style="4" customWidth="1"/>
    <col min="17" max="17" width="10.625" style="4" customWidth="1"/>
    <col min="18" max="18" width="11.625" style="4" bestFit="1" customWidth="1"/>
    <col min="19" max="19" width="10.625" style="4" customWidth="1"/>
    <col min="20" max="20" width="5.5" style="4" bestFit="1" customWidth="1"/>
    <col min="21" max="21" width="9.625" style="85" customWidth="1"/>
    <col min="22" max="22" width="9.625" style="31" customWidth="1"/>
    <col min="23" max="16384" width="9" style="5"/>
  </cols>
  <sheetData>
    <row r="1" spans="1:22" s="3" customFormat="1" ht="27" x14ac:dyDescent="0.15">
      <c r="A1" s="218" t="str">
        <f>开料汇总!A1</f>
        <v>项目名称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95" t="s">
        <v>54</v>
      </c>
      <c r="P1" s="22"/>
      <c r="U1" s="82">
        <f>IFERROR((G1*H1*K1/1000000),0)</f>
        <v>0</v>
      </c>
      <c r="V1" s="82">
        <f>IFERROR((G1*2+H1*2+200)*K1,0)</f>
        <v>0</v>
      </c>
    </row>
    <row r="2" spans="1:22" s="3" customFormat="1" ht="27" x14ac:dyDescent="0.1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2"/>
      <c r="U2" s="82"/>
      <c r="V2" s="82"/>
    </row>
    <row r="3" spans="1:22" s="3" customFormat="1" x14ac:dyDescent="0.15">
      <c r="A3" s="94" t="s">
        <v>51</v>
      </c>
      <c r="B3" s="238">
        <f>开料汇总!D3</f>
        <v>0</v>
      </c>
      <c r="C3" s="239"/>
      <c r="D3" s="239"/>
      <c r="E3" s="239"/>
      <c r="F3" s="239"/>
      <c r="G3" s="239"/>
      <c r="H3" s="239"/>
      <c r="I3" s="240"/>
      <c r="J3" s="94"/>
      <c r="K3" s="68" t="str">
        <f>开料汇总!G3&amp;":"&amp;开料汇总!H3</f>
        <v>套数:</v>
      </c>
      <c r="L3" s="94" t="s">
        <v>52</v>
      </c>
      <c r="M3" s="94">
        <f>开料汇总!B3</f>
        <v>0</v>
      </c>
      <c r="N3" s="94" t="str">
        <f>开料汇总!I3</f>
        <v>拆单：</v>
      </c>
      <c r="O3" s="94">
        <f>开料汇总!J3</f>
        <v>0</v>
      </c>
      <c r="P3" s="23"/>
      <c r="U3" s="83"/>
      <c r="V3" s="29"/>
    </row>
    <row r="4" spans="1:22" s="3" customFormat="1" x14ac:dyDescent="0.15">
      <c r="A4" s="230" t="s">
        <v>82</v>
      </c>
      <c r="B4" s="241" t="s">
        <v>97</v>
      </c>
      <c r="C4" s="230" t="s">
        <v>70</v>
      </c>
      <c r="D4" s="230" t="s">
        <v>47</v>
      </c>
      <c r="E4" s="230" t="s">
        <v>71</v>
      </c>
      <c r="F4" s="230"/>
      <c r="G4" s="230" t="s">
        <v>72</v>
      </c>
      <c r="H4" s="230"/>
      <c r="I4" s="230"/>
      <c r="J4" s="230" t="s">
        <v>73</v>
      </c>
      <c r="K4" s="230" t="s">
        <v>74</v>
      </c>
      <c r="L4" s="230" t="s">
        <v>75</v>
      </c>
      <c r="M4" s="230" t="s">
        <v>76</v>
      </c>
      <c r="N4" s="236" t="s">
        <v>77</v>
      </c>
      <c r="O4" s="236" t="s">
        <v>78</v>
      </c>
      <c r="P4" s="4"/>
      <c r="Q4" s="7" t="s">
        <v>11</v>
      </c>
      <c r="R4" s="8" t="s">
        <v>12</v>
      </c>
      <c r="S4" s="7" t="s">
        <v>5</v>
      </c>
      <c r="T4" s="8" t="s">
        <v>13</v>
      </c>
      <c r="U4" s="29" t="s">
        <v>83</v>
      </c>
      <c r="V4" s="29" t="s">
        <v>98</v>
      </c>
    </row>
    <row r="5" spans="1:22" x14ac:dyDescent="0.15">
      <c r="A5" s="230"/>
      <c r="B5" s="230"/>
      <c r="C5" s="230"/>
      <c r="D5" s="230"/>
      <c r="E5" s="64" t="s">
        <v>69</v>
      </c>
      <c r="F5" s="64" t="s">
        <v>79</v>
      </c>
      <c r="G5" s="64" t="s">
        <v>69</v>
      </c>
      <c r="H5" s="64" t="s">
        <v>79</v>
      </c>
      <c r="I5" s="64" t="s">
        <v>80</v>
      </c>
      <c r="J5" s="230"/>
      <c r="K5" s="230"/>
      <c r="L5" s="230"/>
      <c r="M5" s="230"/>
      <c r="N5" s="237"/>
      <c r="O5" s="237"/>
      <c r="Q5" s="7"/>
      <c r="R5" s="7" t="s">
        <v>53</v>
      </c>
      <c r="S5" s="9">
        <f>SUM(U:U)</f>
        <v>0</v>
      </c>
      <c r="T5" s="10" t="s">
        <v>14</v>
      </c>
      <c r="U5" s="82">
        <f>IFERROR((E5*F5*K5/1000000),0)</f>
        <v>0</v>
      </c>
      <c r="V5" s="82">
        <f>IFERROR((E5*2+F5*2+200)*K5,0)</f>
        <v>0</v>
      </c>
    </row>
    <row r="6" spans="1:22" x14ac:dyDescent="0.15">
      <c r="A6" s="25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75"/>
      <c r="Q6" s="7"/>
      <c r="R6" s="11" t="s">
        <v>96</v>
      </c>
      <c r="S6" s="9">
        <f>SUM(V:V)/1000</f>
        <v>0</v>
      </c>
      <c r="T6" s="10" t="s">
        <v>22</v>
      </c>
      <c r="U6" s="84"/>
      <c r="V6" s="84"/>
    </row>
    <row r="7" spans="1:22" x14ac:dyDescent="0.15">
      <c r="A7" s="25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75"/>
      <c r="P7" s="5"/>
      <c r="Q7" s="5"/>
      <c r="R7" s="5"/>
      <c r="S7" s="5"/>
      <c r="T7" s="5"/>
      <c r="U7" s="84"/>
      <c r="V7" s="84"/>
    </row>
  </sheetData>
  <protectedRanges>
    <protectedRange sqref="A4:N5" name="区域1_8_4_1"/>
  </protectedRanges>
  <mergeCells count="15">
    <mergeCell ref="O4:O5"/>
    <mergeCell ref="A1:N1"/>
    <mergeCell ref="J4:J5"/>
    <mergeCell ref="B3:I3"/>
    <mergeCell ref="A4:A5"/>
    <mergeCell ref="B4:B5"/>
    <mergeCell ref="C4:C5"/>
    <mergeCell ref="D4:D5"/>
    <mergeCell ref="E4:F4"/>
    <mergeCell ref="G4:I4"/>
    <mergeCell ref="K4:K5"/>
    <mergeCell ref="L4:L5"/>
    <mergeCell ref="M4:M5"/>
    <mergeCell ref="N4:N5"/>
    <mergeCell ref="A2:O2"/>
  </mergeCells>
  <phoneticPr fontId="6" type="noConversion"/>
  <pageMargins left="0.39370078740157483" right="0" top="0.31496062992125984" bottom="0.19685039370078741" header="0.11811023622047245" footer="0"/>
  <pageSetup paperSize="9" orientation="landscape" r:id="rId1"/>
  <headerFooter>
    <oddHeader>&amp;R编号：JL-QP-09-02</oddHeader>
    <oddFooter>第 &amp;P 页，共 &amp;N 页</oddFooter>
  </headerFooter>
  <customProperties>
    <customPr name="BudgetSheetCodeName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00"/>
  </sheetPr>
  <dimension ref="A1:V7"/>
  <sheetViews>
    <sheetView showZeros="0" view="pageBreakPreview" zoomScaleNormal="100" zoomScaleSheetLayoutView="100" workbookViewId="0">
      <selection activeCell="L30" sqref="L30"/>
    </sheetView>
  </sheetViews>
  <sheetFormatPr defaultColWidth="9" defaultRowHeight="14.25" x14ac:dyDescent="0.15"/>
  <cols>
    <col min="1" max="1" width="5.5" style="5" customWidth="1"/>
    <col min="2" max="2" width="6" style="5" customWidth="1"/>
    <col min="3" max="3" width="11.875" style="5" customWidth="1"/>
    <col min="4" max="4" width="9.75" style="4" bestFit="1" customWidth="1"/>
    <col min="5" max="8" width="5.5" style="4" customWidth="1"/>
    <col min="9" max="9" width="5.5" style="6" customWidth="1"/>
    <col min="10" max="10" width="6.25" style="6" hidden="1" customWidth="1"/>
    <col min="11" max="11" width="10.125" style="4" customWidth="1"/>
    <col min="12" max="12" width="25" style="4" customWidth="1"/>
    <col min="13" max="13" width="13.5" style="4" customWidth="1"/>
    <col min="14" max="14" width="8.5" style="4" customWidth="1"/>
    <col min="15" max="15" width="14.75" style="5" customWidth="1"/>
    <col min="16" max="16" width="2.125" style="4" customWidth="1"/>
    <col min="17" max="17" width="10.625" style="4" customWidth="1"/>
    <col min="18" max="18" width="11.625" style="4" bestFit="1" customWidth="1"/>
    <col min="19" max="19" width="10.625" style="4" customWidth="1"/>
    <col min="20" max="20" width="5.5" style="4" bestFit="1" customWidth="1"/>
    <col min="21" max="21" width="9.625" style="85" customWidth="1"/>
    <col min="22" max="22" width="9.625" style="31" customWidth="1"/>
    <col min="23" max="16384" width="9" style="5"/>
  </cols>
  <sheetData>
    <row r="1" spans="1:22" s="3" customFormat="1" ht="27" x14ac:dyDescent="0.15">
      <c r="A1" s="218" t="str">
        <f>开料汇总!A1</f>
        <v>项目名称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4" t="s">
        <v>175</v>
      </c>
      <c r="P1" s="22"/>
      <c r="U1" s="82">
        <f>IFERROR((G1*H1*K1/1000000),0)</f>
        <v>0</v>
      </c>
      <c r="V1" s="82">
        <f>IFERROR((G1*2+H1*2+200)*K1,0)</f>
        <v>0</v>
      </c>
    </row>
    <row r="2" spans="1:22" s="3" customFormat="1" ht="27" x14ac:dyDescent="0.1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2"/>
      <c r="U2" s="82"/>
      <c r="V2" s="82"/>
    </row>
    <row r="3" spans="1:22" s="3" customFormat="1" x14ac:dyDescent="0.15">
      <c r="A3" s="212" t="s">
        <v>51</v>
      </c>
      <c r="B3" s="238">
        <f>开料汇总!D3</f>
        <v>0</v>
      </c>
      <c r="C3" s="239"/>
      <c r="D3" s="239"/>
      <c r="E3" s="239"/>
      <c r="F3" s="239"/>
      <c r="G3" s="239"/>
      <c r="H3" s="239"/>
      <c r="I3" s="240"/>
      <c r="J3" s="212"/>
      <c r="K3" s="68" t="str">
        <f>开料汇总!G3&amp;":"&amp;开料汇总!H3</f>
        <v>套数:</v>
      </c>
      <c r="L3" s="212" t="s">
        <v>52</v>
      </c>
      <c r="M3" s="212">
        <f>开料汇总!B3</f>
        <v>0</v>
      </c>
      <c r="N3" s="212" t="str">
        <f>开料汇总!I3</f>
        <v>拆单：</v>
      </c>
      <c r="O3" s="212">
        <f>开料汇总!J3</f>
        <v>0</v>
      </c>
      <c r="P3" s="23"/>
      <c r="U3" s="83"/>
      <c r="V3" s="29"/>
    </row>
    <row r="4" spans="1:22" s="3" customFormat="1" x14ac:dyDescent="0.15">
      <c r="A4" s="230" t="s">
        <v>0</v>
      </c>
      <c r="B4" s="241" t="s">
        <v>56</v>
      </c>
      <c r="C4" s="230" t="s">
        <v>70</v>
      </c>
      <c r="D4" s="230" t="s">
        <v>47</v>
      </c>
      <c r="E4" s="230" t="s">
        <v>71</v>
      </c>
      <c r="F4" s="230"/>
      <c r="G4" s="230" t="s">
        <v>72</v>
      </c>
      <c r="H4" s="230"/>
      <c r="I4" s="230"/>
      <c r="J4" s="230" t="s">
        <v>41</v>
      </c>
      <c r="K4" s="230" t="s">
        <v>32</v>
      </c>
      <c r="L4" s="230" t="s">
        <v>58</v>
      </c>
      <c r="M4" s="230" t="s">
        <v>59</v>
      </c>
      <c r="N4" s="236" t="s">
        <v>77</v>
      </c>
      <c r="O4" s="236" t="s">
        <v>78</v>
      </c>
      <c r="P4" s="4"/>
      <c r="Q4" s="7" t="s">
        <v>11</v>
      </c>
      <c r="R4" s="8" t="s">
        <v>12</v>
      </c>
      <c r="S4" s="7" t="s">
        <v>5</v>
      </c>
      <c r="T4" s="8" t="s">
        <v>13</v>
      </c>
      <c r="U4" s="29" t="s">
        <v>83</v>
      </c>
      <c r="V4" s="29" t="s">
        <v>98</v>
      </c>
    </row>
    <row r="5" spans="1:22" x14ac:dyDescent="0.15">
      <c r="A5" s="230"/>
      <c r="B5" s="230"/>
      <c r="C5" s="230"/>
      <c r="D5" s="230"/>
      <c r="E5" s="213" t="s">
        <v>69</v>
      </c>
      <c r="F5" s="213" t="s">
        <v>65</v>
      </c>
      <c r="G5" s="213" t="s">
        <v>69</v>
      </c>
      <c r="H5" s="213" t="s">
        <v>65</v>
      </c>
      <c r="I5" s="213" t="s">
        <v>80</v>
      </c>
      <c r="J5" s="230"/>
      <c r="K5" s="230"/>
      <c r="L5" s="230"/>
      <c r="M5" s="230"/>
      <c r="N5" s="237"/>
      <c r="O5" s="237"/>
      <c r="Q5" s="7"/>
      <c r="R5" s="7" t="s">
        <v>53</v>
      </c>
      <c r="S5" s="9">
        <f>SUM(U:U)</f>
        <v>0</v>
      </c>
      <c r="T5" s="10" t="s">
        <v>14</v>
      </c>
      <c r="U5" s="82">
        <f>IFERROR((E5*F5*K5/1000000),0)</f>
        <v>0</v>
      </c>
      <c r="V5" s="82">
        <f>IFERROR((E5*2+F5*2+200)*K5,0)</f>
        <v>0</v>
      </c>
    </row>
    <row r="6" spans="1:22" x14ac:dyDescent="0.15">
      <c r="A6" s="25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75"/>
      <c r="Q6" s="7"/>
      <c r="R6" s="11" t="s">
        <v>96</v>
      </c>
      <c r="S6" s="9">
        <f>SUM(V:V)/1000</f>
        <v>0</v>
      </c>
      <c r="T6" s="10" t="s">
        <v>22</v>
      </c>
      <c r="U6" s="84"/>
      <c r="V6" s="84"/>
    </row>
    <row r="7" spans="1:22" x14ac:dyDescent="0.15">
      <c r="A7" s="25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75"/>
      <c r="P7" s="5"/>
      <c r="Q7" s="5"/>
      <c r="R7" s="5"/>
      <c r="S7" s="5"/>
      <c r="T7" s="5"/>
      <c r="U7" s="84"/>
      <c r="V7" s="84"/>
    </row>
  </sheetData>
  <protectedRanges>
    <protectedRange sqref="A4:N5" name="区域1_8_4_1"/>
  </protectedRanges>
  <mergeCells count="15">
    <mergeCell ref="A1:N1"/>
    <mergeCell ref="A2:O2"/>
    <mergeCell ref="B3:I3"/>
    <mergeCell ref="A4:A5"/>
    <mergeCell ref="B4:B5"/>
    <mergeCell ref="C4:C5"/>
    <mergeCell ref="D4:D5"/>
    <mergeCell ref="E4:F4"/>
    <mergeCell ref="G4:I4"/>
    <mergeCell ref="J4:J5"/>
    <mergeCell ref="K4:K5"/>
    <mergeCell ref="L4:L5"/>
    <mergeCell ref="M4:M5"/>
    <mergeCell ref="N4:N5"/>
    <mergeCell ref="O4:O5"/>
  </mergeCells>
  <phoneticPr fontId="6" type="noConversion"/>
  <pageMargins left="0.39370078740157483" right="0" top="0.31496062992125984" bottom="0.19685039370078741" header="0.11811023622047245" footer="0"/>
  <pageSetup paperSize="9" orientation="landscape" r:id="rId1"/>
  <headerFooter>
    <oddHeader>&amp;R编号：JL-QP-09-02</oddHeader>
    <oddFooter>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</sheetPr>
  <dimension ref="A1:V7"/>
  <sheetViews>
    <sheetView showZeros="0" view="pageBreakPreview" zoomScaleNormal="100" zoomScaleSheetLayoutView="100" workbookViewId="0">
      <selection activeCell="C32" sqref="C32"/>
    </sheetView>
  </sheetViews>
  <sheetFormatPr defaultColWidth="9" defaultRowHeight="14.25" x14ac:dyDescent="0.15"/>
  <cols>
    <col min="1" max="1" width="5.5" style="5" customWidth="1"/>
    <col min="2" max="2" width="6" style="5" customWidth="1"/>
    <col min="3" max="3" width="11.875" style="5" customWidth="1"/>
    <col min="4" max="4" width="9.75" style="4" bestFit="1" customWidth="1"/>
    <col min="5" max="8" width="5.5" style="4" customWidth="1"/>
    <col min="9" max="9" width="5.5" style="6" customWidth="1"/>
    <col min="10" max="10" width="6.25" style="6" hidden="1" customWidth="1"/>
    <col min="11" max="11" width="10.125" style="4" customWidth="1"/>
    <col min="12" max="12" width="25" style="4" customWidth="1"/>
    <col min="13" max="13" width="13.5" style="4" customWidth="1"/>
    <col min="14" max="14" width="8.5" style="4" customWidth="1"/>
    <col min="15" max="15" width="14.75" style="5" customWidth="1"/>
    <col min="16" max="16" width="2.125" style="4" customWidth="1"/>
    <col min="17" max="17" width="10.625" style="4" customWidth="1"/>
    <col min="18" max="18" width="11.625" style="4" bestFit="1" customWidth="1"/>
    <col min="19" max="19" width="10.625" style="4" customWidth="1"/>
    <col min="20" max="20" width="5.5" style="4" bestFit="1" customWidth="1"/>
    <col min="21" max="21" width="9.625" style="85" customWidth="1"/>
    <col min="22" max="22" width="9.625" style="31" customWidth="1"/>
    <col min="23" max="16384" width="9" style="5"/>
  </cols>
  <sheetData>
    <row r="1" spans="1:22" s="3" customFormat="1" ht="27" x14ac:dyDescent="0.15">
      <c r="A1" s="218" t="str">
        <f>开料汇总!A1</f>
        <v>项目名称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4" t="s">
        <v>176</v>
      </c>
      <c r="P1" s="22"/>
      <c r="U1" s="82">
        <f>IFERROR((G1*H1*K1/1000000),0)</f>
        <v>0</v>
      </c>
      <c r="V1" s="82">
        <f>IFERROR((G1*2+H1*2+200)*K1,0)</f>
        <v>0</v>
      </c>
    </row>
    <row r="2" spans="1:22" s="3" customFormat="1" ht="27" x14ac:dyDescent="0.1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2"/>
      <c r="U2" s="82"/>
      <c r="V2" s="82"/>
    </row>
    <row r="3" spans="1:22" s="3" customFormat="1" x14ac:dyDescent="0.15">
      <c r="A3" s="212" t="s">
        <v>51</v>
      </c>
      <c r="B3" s="238">
        <f>开料汇总!D3</f>
        <v>0</v>
      </c>
      <c r="C3" s="239"/>
      <c r="D3" s="239"/>
      <c r="E3" s="239"/>
      <c r="F3" s="239"/>
      <c r="G3" s="239"/>
      <c r="H3" s="239"/>
      <c r="I3" s="240"/>
      <c r="J3" s="212"/>
      <c r="K3" s="68" t="str">
        <f>开料汇总!G3&amp;":"&amp;开料汇总!H3</f>
        <v>套数:</v>
      </c>
      <c r="L3" s="212" t="s">
        <v>52</v>
      </c>
      <c r="M3" s="212">
        <f>开料汇总!B3</f>
        <v>0</v>
      </c>
      <c r="N3" s="212" t="str">
        <f>开料汇总!I3</f>
        <v>拆单：</v>
      </c>
      <c r="O3" s="212">
        <f>开料汇总!J3</f>
        <v>0</v>
      </c>
      <c r="P3" s="23"/>
      <c r="U3" s="83"/>
      <c r="V3" s="29"/>
    </row>
    <row r="4" spans="1:22" s="3" customFormat="1" x14ac:dyDescent="0.15">
      <c r="A4" s="230" t="s">
        <v>0</v>
      </c>
      <c r="B4" s="241" t="s">
        <v>56</v>
      </c>
      <c r="C4" s="230" t="s">
        <v>70</v>
      </c>
      <c r="D4" s="230" t="s">
        <v>47</v>
      </c>
      <c r="E4" s="230" t="s">
        <v>71</v>
      </c>
      <c r="F4" s="230"/>
      <c r="G4" s="230" t="s">
        <v>72</v>
      </c>
      <c r="H4" s="230"/>
      <c r="I4" s="230"/>
      <c r="J4" s="230" t="s">
        <v>41</v>
      </c>
      <c r="K4" s="230" t="s">
        <v>32</v>
      </c>
      <c r="L4" s="230" t="s">
        <v>58</v>
      </c>
      <c r="M4" s="230" t="s">
        <v>59</v>
      </c>
      <c r="N4" s="236" t="s">
        <v>77</v>
      </c>
      <c r="O4" s="236" t="s">
        <v>78</v>
      </c>
      <c r="P4" s="4"/>
      <c r="Q4" s="7" t="s">
        <v>11</v>
      </c>
      <c r="R4" s="8" t="s">
        <v>12</v>
      </c>
      <c r="S4" s="7" t="s">
        <v>5</v>
      </c>
      <c r="T4" s="8" t="s">
        <v>13</v>
      </c>
      <c r="U4" s="29" t="s">
        <v>83</v>
      </c>
      <c r="V4" s="29" t="s">
        <v>98</v>
      </c>
    </row>
    <row r="5" spans="1:22" x14ac:dyDescent="0.15">
      <c r="A5" s="230"/>
      <c r="B5" s="230"/>
      <c r="C5" s="230"/>
      <c r="D5" s="230"/>
      <c r="E5" s="213" t="s">
        <v>69</v>
      </c>
      <c r="F5" s="213" t="s">
        <v>65</v>
      </c>
      <c r="G5" s="213" t="s">
        <v>69</v>
      </c>
      <c r="H5" s="213" t="s">
        <v>65</v>
      </c>
      <c r="I5" s="213" t="s">
        <v>80</v>
      </c>
      <c r="J5" s="230"/>
      <c r="K5" s="230"/>
      <c r="L5" s="230"/>
      <c r="M5" s="230"/>
      <c r="N5" s="237"/>
      <c r="O5" s="237"/>
      <c r="Q5" s="7"/>
      <c r="R5" s="7" t="s">
        <v>53</v>
      </c>
      <c r="S5" s="9">
        <f>SUM(U:U)</f>
        <v>0</v>
      </c>
      <c r="T5" s="10" t="s">
        <v>14</v>
      </c>
      <c r="U5" s="82">
        <f>IFERROR((E5*F5*K5/1000000),0)</f>
        <v>0</v>
      </c>
      <c r="V5" s="82">
        <f>IFERROR((E5*2+F5*2+200)*K5,0)</f>
        <v>0</v>
      </c>
    </row>
    <row r="6" spans="1:22" x14ac:dyDescent="0.15">
      <c r="A6" s="25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75"/>
      <c r="Q6" s="7"/>
      <c r="R6" s="11" t="s">
        <v>96</v>
      </c>
      <c r="S6" s="9">
        <f>SUM(V:V)/1000</f>
        <v>0</v>
      </c>
      <c r="T6" s="10" t="s">
        <v>22</v>
      </c>
      <c r="U6" s="84"/>
      <c r="V6" s="84"/>
    </row>
    <row r="7" spans="1:22" x14ac:dyDescent="0.15">
      <c r="A7" s="25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75"/>
      <c r="P7" s="5"/>
      <c r="Q7" s="5"/>
      <c r="R7" s="5"/>
      <c r="S7" s="5"/>
      <c r="T7" s="5"/>
      <c r="U7" s="84"/>
      <c r="V7" s="84"/>
    </row>
  </sheetData>
  <protectedRanges>
    <protectedRange sqref="A4:N5" name="区域1_8_4_1"/>
  </protectedRanges>
  <mergeCells count="15">
    <mergeCell ref="A1:N1"/>
    <mergeCell ref="A2:O2"/>
    <mergeCell ref="B3:I3"/>
    <mergeCell ref="A4:A5"/>
    <mergeCell ref="B4:B5"/>
    <mergeCell ref="C4:C5"/>
    <mergeCell ref="D4:D5"/>
    <mergeCell ref="E4:F4"/>
    <mergeCell ref="G4:I4"/>
    <mergeCell ref="J4:J5"/>
    <mergeCell ref="K4:K5"/>
    <mergeCell ref="L4:L5"/>
    <mergeCell ref="M4:M5"/>
    <mergeCell ref="N4:N5"/>
    <mergeCell ref="O4:O5"/>
  </mergeCells>
  <phoneticPr fontId="6" type="noConversion"/>
  <pageMargins left="0.39370078740157483" right="0" top="0.31496062992125984" bottom="0.19685039370078741" header="0.11811023622047245" footer="0"/>
  <pageSetup paperSize="9" orientation="landscape" r:id="rId1"/>
  <headerFooter>
    <oddHeader>&amp;R编号：JL-QP-09-02</oddHeader>
    <oddFooter>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BH1118"/>
  <sheetViews>
    <sheetView workbookViewId="0">
      <selection activeCell="J13" sqref="J13"/>
    </sheetView>
  </sheetViews>
  <sheetFormatPr defaultColWidth="9" defaultRowHeight="14.25" x14ac:dyDescent="0.15"/>
  <cols>
    <col min="1" max="1" width="6.625" style="111" customWidth="1"/>
    <col min="2" max="2" width="15.625" style="111" customWidth="1"/>
    <col min="3" max="6" width="6.625" style="111" customWidth="1"/>
    <col min="7" max="7" width="11.625" style="111" customWidth="1"/>
    <col min="8" max="10" width="7.625" style="111" customWidth="1"/>
    <col min="11" max="12" width="9.625" style="111" customWidth="1"/>
    <col min="13" max="14" width="12.625" style="111" customWidth="1"/>
    <col min="15" max="16" width="9" style="111" customWidth="1"/>
    <col min="17" max="17" width="9.625" style="121" customWidth="1"/>
    <col min="18" max="18" width="11.625" style="121" customWidth="1"/>
    <col min="19" max="19" width="9.5" style="121" customWidth="1"/>
    <col min="20" max="20" width="3.5" style="121" customWidth="1"/>
    <col min="21" max="22" width="5.5" style="121" customWidth="1"/>
    <col min="23" max="24" width="9.5" style="121" customWidth="1"/>
    <col min="25" max="26" width="3.5" style="121" customWidth="1"/>
    <col min="27" max="27" width="9.5" style="121" customWidth="1"/>
    <col min="28" max="28" width="7.5" style="121" customWidth="1"/>
    <col min="29" max="30" width="9.5" style="121" customWidth="1"/>
    <col min="31" max="31" width="9" style="111" customWidth="1"/>
    <col min="32" max="32" width="2.5" style="111" bestFit="1" customWidth="1"/>
    <col min="33" max="33" width="11.625" style="111" bestFit="1" customWidth="1"/>
    <col min="34" max="35" width="4.5" style="111" bestFit="1" customWidth="1"/>
    <col min="36" max="36" width="9" style="111"/>
    <col min="37" max="37" width="3.5" style="111" bestFit="1" customWidth="1"/>
    <col min="38" max="38" width="5.5" style="111" bestFit="1" customWidth="1"/>
    <col min="39" max="40" width="4.5" style="111" bestFit="1" customWidth="1"/>
    <col min="41" max="41" width="2.5" style="111" bestFit="1" customWidth="1"/>
    <col min="42" max="42" width="9" style="111"/>
    <col min="43" max="43" width="5.875" style="111" customWidth="1"/>
    <col min="44" max="44" width="8.5" style="111" bestFit="1" customWidth="1"/>
    <col min="45" max="45" width="9.5" style="111" bestFit="1" customWidth="1"/>
    <col min="46" max="46" width="5.625" style="111" customWidth="1"/>
    <col min="47" max="47" width="24.875" style="111" customWidth="1"/>
    <col min="48" max="48" width="9" style="111"/>
    <col min="49" max="49" width="7.5" style="111" bestFit="1" customWidth="1"/>
    <col min="50" max="50" width="9" style="111"/>
    <col min="51" max="51" width="8.5" style="111" bestFit="1" customWidth="1"/>
    <col min="52" max="53" width="9" style="111"/>
    <col min="54" max="55" width="4.5" style="111" bestFit="1" customWidth="1"/>
    <col min="56" max="56" width="2.5" style="111" bestFit="1" customWidth="1"/>
    <col min="57" max="57" width="9" style="111"/>
    <col min="58" max="58" width="4.5" style="111" bestFit="1" customWidth="1"/>
    <col min="59" max="59" width="9.5" style="111" bestFit="1" customWidth="1"/>
    <col min="60" max="16384" width="9" style="111"/>
  </cols>
  <sheetData>
    <row r="1" spans="1:60" s="112" customFormat="1" ht="22.5" x14ac:dyDescent="0.25">
      <c r="A1" s="269" t="s">
        <v>135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</row>
    <row r="2" spans="1:60" s="112" customFormat="1" ht="20.25" x14ac:dyDescent="0.15">
      <c r="A2" s="270" t="s">
        <v>134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</row>
    <row r="3" spans="1:60" s="3" customFormat="1" x14ac:dyDescent="0.15">
      <c r="A3" s="273"/>
      <c r="B3" s="273"/>
      <c r="C3" s="273"/>
      <c r="D3" s="273"/>
      <c r="E3" s="273"/>
      <c r="F3" s="273"/>
      <c r="G3" s="273"/>
      <c r="H3" s="113"/>
      <c r="I3" s="113"/>
      <c r="J3" s="117"/>
      <c r="K3" s="118"/>
      <c r="L3" s="118"/>
      <c r="M3" s="117" t="s">
        <v>122</v>
      </c>
      <c r="N3" s="118">
        <f ca="1">NOW()</f>
        <v>44256.65556284722</v>
      </c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2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</row>
    <row r="4" spans="1:60" s="112" customFormat="1" x14ac:dyDescent="0.15">
      <c r="A4" s="251" t="s">
        <v>112</v>
      </c>
      <c r="B4" s="252"/>
      <c r="C4" s="253"/>
      <c r="D4" s="272"/>
      <c r="E4" s="255"/>
      <c r="F4" s="256"/>
      <c r="G4" s="136" t="s">
        <v>113</v>
      </c>
      <c r="H4" s="251"/>
      <c r="I4" s="252"/>
      <c r="J4" s="252"/>
      <c r="K4" s="252"/>
      <c r="L4" s="253"/>
      <c r="M4" s="114" t="s">
        <v>131</v>
      </c>
      <c r="N4" s="114">
        <v>0</v>
      </c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</row>
    <row r="5" spans="1:60" s="112" customFormat="1" x14ac:dyDescent="0.15">
      <c r="A5" s="251" t="s">
        <v>52</v>
      </c>
      <c r="B5" s="252"/>
      <c r="C5" s="253"/>
      <c r="D5" s="254">
        <v>0</v>
      </c>
      <c r="E5" s="255"/>
      <c r="F5" s="256"/>
      <c r="G5" s="115" t="s">
        <v>102</v>
      </c>
      <c r="H5" s="251">
        <v>0</v>
      </c>
      <c r="I5" s="252"/>
      <c r="J5" s="252"/>
      <c r="K5" s="252"/>
      <c r="L5" s="253"/>
      <c r="M5" s="114" t="s">
        <v>132</v>
      </c>
      <c r="N5" s="11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</row>
    <row r="6" spans="1:60" s="112" customFormat="1" x14ac:dyDescent="0.15">
      <c r="A6" s="251" t="s">
        <v>48</v>
      </c>
      <c r="B6" s="252"/>
      <c r="C6" s="253"/>
      <c r="D6" s="254">
        <v>0</v>
      </c>
      <c r="E6" s="255"/>
      <c r="F6" s="256"/>
      <c r="G6" s="135" t="s">
        <v>118</v>
      </c>
      <c r="H6" s="251"/>
      <c r="I6" s="252"/>
      <c r="J6" s="252"/>
      <c r="K6" s="252"/>
      <c r="L6" s="253"/>
      <c r="M6" s="116"/>
      <c r="N6" s="114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</row>
    <row r="7" spans="1:60" s="112" customFormat="1" x14ac:dyDescent="0.15">
      <c r="A7" s="275" t="s">
        <v>114</v>
      </c>
      <c r="B7" s="274" t="s">
        <v>1</v>
      </c>
      <c r="C7" s="274" t="s">
        <v>115</v>
      </c>
      <c r="D7" s="274"/>
      <c r="E7" s="274"/>
      <c r="F7" s="274" t="s">
        <v>116</v>
      </c>
      <c r="G7" s="276" t="s">
        <v>119</v>
      </c>
      <c r="H7" s="274" t="s">
        <v>120</v>
      </c>
      <c r="I7" s="274"/>
      <c r="J7" s="274"/>
      <c r="K7" s="274" t="s">
        <v>116</v>
      </c>
      <c r="L7" s="274" t="s">
        <v>121</v>
      </c>
      <c r="M7" s="274" t="s">
        <v>6</v>
      </c>
      <c r="N7" s="274" t="s">
        <v>117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</row>
    <row r="8" spans="1:60" s="112" customFormat="1" x14ac:dyDescent="0.15">
      <c r="A8" s="275"/>
      <c r="B8" s="274"/>
      <c r="C8" s="132" t="s">
        <v>8</v>
      </c>
      <c r="D8" s="132" t="s">
        <v>9</v>
      </c>
      <c r="E8" s="132" t="s">
        <v>10</v>
      </c>
      <c r="F8" s="274"/>
      <c r="G8" s="277"/>
      <c r="H8" s="132" t="s">
        <v>8</v>
      </c>
      <c r="I8" s="132" t="s">
        <v>9</v>
      </c>
      <c r="J8" s="132" t="s">
        <v>10</v>
      </c>
      <c r="K8" s="274"/>
      <c r="L8" s="274"/>
      <c r="M8" s="274"/>
      <c r="N8" s="274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</row>
    <row r="9" spans="1:60" s="112" customForma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</row>
    <row r="10" spans="1:60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</row>
    <row r="11" spans="1:60" x14ac:dyDescent="0.15"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</row>
    <row r="12" spans="1:60" x14ac:dyDescent="0.15">
      <c r="A12" s="124"/>
      <c r="B12" s="126" t="s">
        <v>126</v>
      </c>
      <c r="C12" s="243" t="s">
        <v>127</v>
      </c>
      <c r="D12" s="243"/>
      <c r="E12" s="243"/>
      <c r="F12" s="126" t="s">
        <v>116</v>
      </c>
      <c r="G12" s="126" t="s">
        <v>128</v>
      </c>
      <c r="H12" s="124"/>
      <c r="I12" s="124"/>
      <c r="J12" s="124"/>
      <c r="K12" s="124"/>
      <c r="L12" s="124"/>
      <c r="M12" s="112"/>
      <c r="N12" s="112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</row>
    <row r="13" spans="1:60" x14ac:dyDescent="0.15">
      <c r="A13" s="124"/>
      <c r="B13" s="15"/>
      <c r="C13" s="257"/>
      <c r="D13" s="258"/>
      <c r="E13" s="259"/>
      <c r="F13" s="128"/>
      <c r="G13" s="128" t="s">
        <v>129</v>
      </c>
      <c r="H13" s="124"/>
      <c r="I13" s="124"/>
      <c r="J13" s="124"/>
      <c r="K13" s="124"/>
      <c r="L13" s="124"/>
      <c r="M13" s="112"/>
      <c r="N13" s="112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</row>
    <row r="14" spans="1:60" x14ac:dyDescent="0.15">
      <c r="A14" s="124"/>
      <c r="B14" s="15"/>
      <c r="C14" s="257"/>
      <c r="D14" s="258"/>
      <c r="E14" s="259"/>
      <c r="F14" s="128"/>
      <c r="G14" s="128" t="s">
        <v>130</v>
      </c>
      <c r="H14" s="124"/>
      <c r="I14" s="124"/>
      <c r="J14" s="124"/>
      <c r="K14" s="124"/>
      <c r="L14" s="124"/>
      <c r="M14" s="112"/>
      <c r="N14" s="112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</row>
    <row r="15" spans="1:60" x14ac:dyDescent="0.15">
      <c r="A15" s="124"/>
      <c r="B15" s="211"/>
      <c r="C15" s="248"/>
      <c r="D15" s="250"/>
      <c r="E15" s="249"/>
      <c r="F15" s="210"/>
      <c r="G15" s="210" t="s">
        <v>130</v>
      </c>
      <c r="H15" s="124"/>
      <c r="I15" s="124"/>
      <c r="J15" s="124"/>
      <c r="K15" s="124"/>
      <c r="L15" s="124"/>
      <c r="M15" s="112"/>
      <c r="N15" s="112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</row>
    <row r="16" spans="1:60" x14ac:dyDescent="0.15">
      <c r="A16" s="124"/>
      <c r="B16" s="130"/>
      <c r="C16" s="130"/>
      <c r="D16" s="130"/>
      <c r="E16" s="130"/>
      <c r="F16" s="131"/>
      <c r="G16" s="131"/>
      <c r="H16" s="124"/>
      <c r="I16" s="124"/>
      <c r="J16" s="124"/>
      <c r="K16" s="124"/>
      <c r="L16" s="124"/>
      <c r="M16" s="112"/>
      <c r="N16" s="112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</row>
    <row r="17" spans="1:60" ht="22.5" x14ac:dyDescent="0.25">
      <c r="A17" s="269" t="s">
        <v>161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</row>
    <row r="18" spans="1:60" ht="20.25" x14ac:dyDescent="0.15">
      <c r="A18" s="270" t="s">
        <v>133</v>
      </c>
      <c r="B18" s="270"/>
      <c r="C18" s="270"/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</row>
    <row r="19" spans="1:60" x14ac:dyDescent="0.15">
      <c r="A19" s="271"/>
      <c r="B19" s="271"/>
      <c r="C19" s="271"/>
      <c r="D19" s="271"/>
      <c r="E19" s="271"/>
      <c r="F19" s="271"/>
      <c r="G19" s="271"/>
      <c r="H19" s="113"/>
      <c r="I19" s="123"/>
      <c r="J19" s="124"/>
      <c r="K19" s="124"/>
      <c r="L19" s="125"/>
      <c r="M19" s="117" t="s">
        <v>122</v>
      </c>
      <c r="N19" s="118">
        <f ca="1">NOW()</f>
        <v>44256.65556284722</v>
      </c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</row>
    <row r="20" spans="1:60" x14ac:dyDescent="0.15">
      <c r="A20" s="251" t="s">
        <v>112</v>
      </c>
      <c r="B20" s="252"/>
      <c r="C20" s="253"/>
      <c r="D20" s="272"/>
      <c r="E20" s="255"/>
      <c r="F20" s="256"/>
      <c r="G20" s="136" t="s">
        <v>113</v>
      </c>
      <c r="H20" s="251"/>
      <c r="I20" s="252"/>
      <c r="J20" s="252"/>
      <c r="K20" s="252"/>
      <c r="L20" s="253"/>
      <c r="M20" s="114" t="s">
        <v>131</v>
      </c>
      <c r="N20" s="114">
        <f>N4</f>
        <v>0</v>
      </c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</row>
    <row r="21" spans="1:60" x14ac:dyDescent="0.15">
      <c r="A21" s="251" t="s">
        <v>52</v>
      </c>
      <c r="B21" s="252"/>
      <c r="C21" s="253"/>
      <c r="D21" s="254">
        <f>D5</f>
        <v>0</v>
      </c>
      <c r="E21" s="255"/>
      <c r="F21" s="256"/>
      <c r="G21" s="115" t="s">
        <v>102</v>
      </c>
      <c r="H21" s="251">
        <f>H5</f>
        <v>0</v>
      </c>
      <c r="I21" s="252"/>
      <c r="J21" s="252"/>
      <c r="K21" s="252"/>
      <c r="L21" s="253"/>
      <c r="M21" s="114" t="s">
        <v>132</v>
      </c>
      <c r="N21" s="114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</row>
    <row r="22" spans="1:60" x14ac:dyDescent="0.15">
      <c r="A22" s="251" t="s">
        <v>48</v>
      </c>
      <c r="B22" s="252"/>
      <c r="C22" s="253"/>
      <c r="D22" s="254">
        <f>D6</f>
        <v>0</v>
      </c>
      <c r="E22" s="255"/>
      <c r="F22" s="256"/>
      <c r="G22" s="135" t="s">
        <v>118</v>
      </c>
      <c r="H22" s="251"/>
      <c r="I22" s="252"/>
      <c r="J22" s="252"/>
      <c r="K22" s="252"/>
      <c r="L22" s="253"/>
      <c r="M22" s="116"/>
      <c r="N22" s="114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</row>
    <row r="23" spans="1:60" x14ac:dyDescent="0.15">
      <c r="A23" s="261" t="s">
        <v>123</v>
      </c>
      <c r="B23" s="261"/>
      <c r="C23" s="261" t="s">
        <v>1</v>
      </c>
      <c r="D23" s="261"/>
      <c r="E23" s="261" t="s">
        <v>6</v>
      </c>
      <c r="F23" s="261"/>
      <c r="G23" s="261"/>
      <c r="H23" s="262" t="s">
        <v>115</v>
      </c>
      <c r="I23" s="262"/>
      <c r="J23" s="262"/>
      <c r="K23" s="263" t="s">
        <v>124</v>
      </c>
      <c r="L23" s="221" t="s">
        <v>121</v>
      </c>
      <c r="M23" s="265" t="s">
        <v>125</v>
      </c>
      <c r="N23" s="266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</row>
    <row r="24" spans="1:60" x14ac:dyDescent="0.15">
      <c r="A24" s="261"/>
      <c r="B24" s="261"/>
      <c r="C24" s="261"/>
      <c r="D24" s="261"/>
      <c r="E24" s="261"/>
      <c r="F24" s="261"/>
      <c r="G24" s="261"/>
      <c r="H24" s="127" t="s">
        <v>8</v>
      </c>
      <c r="I24" s="127" t="s">
        <v>9</v>
      </c>
      <c r="J24" s="127" t="s">
        <v>10</v>
      </c>
      <c r="K24" s="264"/>
      <c r="L24" s="221"/>
      <c r="M24" s="267"/>
      <c r="N24" s="268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</row>
    <row r="25" spans="1:60" x14ac:dyDescent="0.15">
      <c r="A25" s="247"/>
      <c r="B25" s="247"/>
      <c r="C25" s="248"/>
      <c r="D25" s="249"/>
      <c r="E25" s="248"/>
      <c r="F25" s="250"/>
      <c r="G25" s="249"/>
      <c r="H25" s="126"/>
      <c r="I25" s="126"/>
      <c r="J25" s="126"/>
      <c r="K25" s="126"/>
      <c r="L25" s="126"/>
      <c r="M25" s="260"/>
      <c r="N25" s="260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</row>
    <row r="26" spans="1:60" x14ac:dyDescent="0.15">
      <c r="A26" s="247"/>
      <c r="B26" s="247"/>
      <c r="C26" s="248"/>
      <c r="D26" s="249"/>
      <c r="E26" s="248"/>
      <c r="F26" s="250"/>
      <c r="G26" s="249"/>
      <c r="H26" s="126"/>
      <c r="I26" s="126"/>
      <c r="J26" s="126"/>
      <c r="K26" s="126"/>
      <c r="L26" s="126"/>
      <c r="M26" s="260"/>
      <c r="N26" s="260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</row>
    <row r="27" spans="1:60" x14ac:dyDescent="0.15"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</row>
    <row r="28" spans="1:60" x14ac:dyDescent="0.15">
      <c r="B28" s="126" t="s">
        <v>126</v>
      </c>
      <c r="C28" s="243" t="s">
        <v>127</v>
      </c>
      <c r="D28" s="243"/>
      <c r="E28" s="243"/>
      <c r="F28" s="126" t="s">
        <v>116</v>
      </c>
      <c r="G28" s="126" t="s">
        <v>128</v>
      </c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</row>
    <row r="29" spans="1:60" x14ac:dyDescent="0.15">
      <c r="B29" s="129"/>
      <c r="C29" s="244"/>
      <c r="D29" s="245"/>
      <c r="E29" s="246"/>
      <c r="F29" s="126"/>
      <c r="G29" s="126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</row>
    <row r="30" spans="1:60" x14ac:dyDescent="0.15"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</row>
    <row r="31" spans="1:60" x14ac:dyDescent="0.15"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</row>
    <row r="32" spans="1:60" x14ac:dyDescent="0.15"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</row>
    <row r="33" spans="32:60" x14ac:dyDescent="0.15"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</row>
    <row r="34" spans="32:60" x14ac:dyDescent="0.15"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</row>
    <row r="35" spans="32:60" x14ac:dyDescent="0.15"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</row>
    <row r="36" spans="32:60" x14ac:dyDescent="0.15"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</row>
    <row r="37" spans="32:60" x14ac:dyDescent="0.15"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</row>
    <row r="38" spans="32:60" x14ac:dyDescent="0.15"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</row>
    <row r="39" spans="32:60" x14ac:dyDescent="0.15"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</row>
    <row r="40" spans="32:60" x14ac:dyDescent="0.15"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</row>
    <row r="41" spans="32:60" x14ac:dyDescent="0.15"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</row>
    <row r="42" spans="32:60" x14ac:dyDescent="0.15"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</row>
    <row r="43" spans="32:60" x14ac:dyDescent="0.15"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</row>
    <row r="44" spans="32:60" x14ac:dyDescent="0.15"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</row>
    <row r="45" spans="32:60" x14ac:dyDescent="0.15"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</row>
    <row r="46" spans="32:60" x14ac:dyDescent="0.15"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</row>
    <row r="47" spans="32:60" x14ac:dyDescent="0.15"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</row>
    <row r="48" spans="32:60" x14ac:dyDescent="0.15"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</row>
    <row r="49" spans="32:60" x14ac:dyDescent="0.15"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</row>
    <row r="50" spans="32:60" x14ac:dyDescent="0.15"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</row>
    <row r="51" spans="32:60" x14ac:dyDescent="0.15"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</row>
    <row r="52" spans="32:60" x14ac:dyDescent="0.15"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</row>
    <row r="53" spans="32:60" x14ac:dyDescent="0.15"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</row>
    <row r="54" spans="32:60" x14ac:dyDescent="0.15"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</row>
    <row r="55" spans="32:60" x14ac:dyDescent="0.15"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</row>
    <row r="56" spans="32:60" x14ac:dyDescent="0.15"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</row>
    <row r="57" spans="32:60" x14ac:dyDescent="0.15"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</row>
    <row r="58" spans="32:60" x14ac:dyDescent="0.15"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</row>
    <row r="59" spans="32:60" x14ac:dyDescent="0.15"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</row>
    <row r="60" spans="32:60" x14ac:dyDescent="0.15"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</row>
    <row r="61" spans="32:60" x14ac:dyDescent="0.15"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</row>
    <row r="62" spans="32:60" x14ac:dyDescent="0.15"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</row>
    <row r="63" spans="32:60" x14ac:dyDescent="0.15"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</row>
    <row r="64" spans="32:60" x14ac:dyDescent="0.15"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</row>
    <row r="65" spans="32:60" x14ac:dyDescent="0.15"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</row>
    <row r="66" spans="32:60" x14ac:dyDescent="0.15"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</row>
    <row r="67" spans="32:60" x14ac:dyDescent="0.15"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</row>
    <row r="68" spans="32:60" x14ac:dyDescent="0.15"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</row>
    <row r="69" spans="32:60" x14ac:dyDescent="0.15"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</row>
    <row r="70" spans="32:60" x14ac:dyDescent="0.15"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</row>
    <row r="71" spans="32:60" x14ac:dyDescent="0.15"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</row>
    <row r="72" spans="32:60" x14ac:dyDescent="0.15"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</row>
    <row r="73" spans="32:60" x14ac:dyDescent="0.15"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</row>
    <row r="74" spans="32:60" x14ac:dyDescent="0.15"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</row>
    <row r="75" spans="32:60" x14ac:dyDescent="0.15"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</row>
    <row r="76" spans="32:60" x14ac:dyDescent="0.15"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</row>
    <row r="77" spans="32:60" x14ac:dyDescent="0.15"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</row>
    <row r="78" spans="32:60" x14ac:dyDescent="0.15"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</row>
    <row r="79" spans="32:60" x14ac:dyDescent="0.15"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</row>
    <row r="80" spans="32:60" x14ac:dyDescent="0.15"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</row>
    <row r="81" spans="32:60" x14ac:dyDescent="0.15"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</row>
    <row r="82" spans="32:60" x14ac:dyDescent="0.15"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</row>
    <row r="83" spans="32:60" x14ac:dyDescent="0.15"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</row>
    <row r="84" spans="32:60" x14ac:dyDescent="0.15"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</row>
    <row r="85" spans="32:60" x14ac:dyDescent="0.15"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32:60" x14ac:dyDescent="0.15"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32:60" x14ac:dyDescent="0.15"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32:60" x14ac:dyDescent="0.15"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</row>
    <row r="89" spans="32:60" x14ac:dyDescent="0.15"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</row>
    <row r="90" spans="32:60" x14ac:dyDescent="0.15"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</row>
    <row r="91" spans="32:60" x14ac:dyDescent="0.15"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</row>
    <row r="92" spans="32:60" x14ac:dyDescent="0.15"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32:60" x14ac:dyDescent="0.15"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</row>
    <row r="94" spans="32:60" x14ac:dyDescent="0.15"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32:60" x14ac:dyDescent="0.15"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</row>
    <row r="96" spans="32:60" x14ac:dyDescent="0.15"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</row>
    <row r="97" spans="32:60" x14ac:dyDescent="0.15"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</row>
    <row r="98" spans="32:60" x14ac:dyDescent="0.15"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</row>
    <row r="99" spans="32:60" x14ac:dyDescent="0.15"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32:60" x14ac:dyDescent="0.15"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</row>
    <row r="101" spans="32:60" x14ac:dyDescent="0.15"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32:60" x14ac:dyDescent="0.15"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32:60" x14ac:dyDescent="0.15"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</row>
    <row r="104" spans="32:60" x14ac:dyDescent="0.15"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</row>
    <row r="105" spans="32:60" x14ac:dyDescent="0.15"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</row>
    <row r="106" spans="32:60" x14ac:dyDescent="0.15"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32:60" x14ac:dyDescent="0.15"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</row>
    <row r="108" spans="32:60" x14ac:dyDescent="0.15"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32:60" x14ac:dyDescent="0.15"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</row>
    <row r="110" spans="32:60" x14ac:dyDescent="0.15"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</row>
    <row r="111" spans="32:60" x14ac:dyDescent="0.15"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</row>
    <row r="112" spans="32:60" x14ac:dyDescent="0.15"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</row>
    <row r="113" spans="32:60" x14ac:dyDescent="0.15"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</row>
    <row r="114" spans="32:60" x14ac:dyDescent="0.15"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</row>
    <row r="115" spans="32:60" x14ac:dyDescent="0.15"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</row>
    <row r="116" spans="32:60" x14ac:dyDescent="0.15"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</row>
    <row r="117" spans="32:60" x14ac:dyDescent="0.15"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</row>
    <row r="118" spans="32:60" x14ac:dyDescent="0.15"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32:60" x14ac:dyDescent="0.15"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32:60" x14ac:dyDescent="0.15"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32:60" x14ac:dyDescent="0.15"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32:60" x14ac:dyDescent="0.15"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</row>
    <row r="123" spans="32:60" x14ac:dyDescent="0.15"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</row>
    <row r="124" spans="32:60" x14ac:dyDescent="0.15"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32:60" x14ac:dyDescent="0.15"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32:60" x14ac:dyDescent="0.15"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32:60" x14ac:dyDescent="0.15"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32:60" x14ac:dyDescent="0.15"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32:60" x14ac:dyDescent="0.15"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32:60" x14ac:dyDescent="0.15"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32:60" x14ac:dyDescent="0.15"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32:60" x14ac:dyDescent="0.15"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32:60" x14ac:dyDescent="0.15"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</row>
    <row r="134" spans="32:60" x14ac:dyDescent="0.15"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</row>
    <row r="135" spans="32:60" x14ac:dyDescent="0.15"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</row>
    <row r="136" spans="32:60" x14ac:dyDescent="0.15"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</row>
    <row r="137" spans="32:60" x14ac:dyDescent="0.15"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</row>
    <row r="138" spans="32:60" x14ac:dyDescent="0.15"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</row>
    <row r="139" spans="32:60" x14ac:dyDescent="0.15"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</row>
    <row r="140" spans="32:60" x14ac:dyDescent="0.15"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</row>
    <row r="141" spans="32:60" x14ac:dyDescent="0.15"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</row>
    <row r="142" spans="32:60" x14ac:dyDescent="0.15"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</row>
    <row r="143" spans="32:60" x14ac:dyDescent="0.15"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</row>
    <row r="144" spans="32:60" x14ac:dyDescent="0.15"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</row>
    <row r="145" spans="32:60" x14ac:dyDescent="0.15"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</row>
    <row r="146" spans="32:60" x14ac:dyDescent="0.15"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</row>
    <row r="147" spans="32:60" x14ac:dyDescent="0.15"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</row>
    <row r="148" spans="32:60" x14ac:dyDescent="0.15"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</row>
    <row r="149" spans="32:60" x14ac:dyDescent="0.15"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</row>
    <row r="150" spans="32:60" x14ac:dyDescent="0.15"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</row>
    <row r="151" spans="32:60" x14ac:dyDescent="0.15"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</row>
    <row r="152" spans="32:60" x14ac:dyDescent="0.15"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</row>
    <row r="153" spans="32:60" x14ac:dyDescent="0.15"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</row>
    <row r="154" spans="32:60" x14ac:dyDescent="0.15"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</row>
    <row r="155" spans="32:60" x14ac:dyDescent="0.15"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</row>
    <row r="156" spans="32:60" x14ac:dyDescent="0.15"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</row>
    <row r="157" spans="32:60" x14ac:dyDescent="0.15"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</row>
    <row r="158" spans="32:60" x14ac:dyDescent="0.15"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</row>
    <row r="159" spans="32:60" x14ac:dyDescent="0.15"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32:60" x14ac:dyDescent="0.15"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32:60" x14ac:dyDescent="0.15"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32:60" x14ac:dyDescent="0.15"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</row>
    <row r="163" spans="32:60" x14ac:dyDescent="0.15"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</row>
    <row r="164" spans="32:60" x14ac:dyDescent="0.15"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</row>
    <row r="165" spans="32:60" x14ac:dyDescent="0.15"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</row>
    <row r="166" spans="32:60" x14ac:dyDescent="0.15"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32:60" x14ac:dyDescent="0.15"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</row>
    <row r="168" spans="32:60" x14ac:dyDescent="0.15"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32:60" x14ac:dyDescent="0.15"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</row>
    <row r="170" spans="32:60" x14ac:dyDescent="0.15"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</row>
    <row r="171" spans="32:60" x14ac:dyDescent="0.15"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</row>
    <row r="172" spans="32:60" x14ac:dyDescent="0.15"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</row>
    <row r="173" spans="32:60" x14ac:dyDescent="0.15"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32:60" x14ac:dyDescent="0.15"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</row>
    <row r="175" spans="32:60" x14ac:dyDescent="0.15"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32:60" x14ac:dyDescent="0.15"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32:60" x14ac:dyDescent="0.15"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</row>
    <row r="178" spans="32:60" x14ac:dyDescent="0.15"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</row>
    <row r="179" spans="32:60" x14ac:dyDescent="0.15"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</row>
    <row r="180" spans="32:60" x14ac:dyDescent="0.15"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32:60" x14ac:dyDescent="0.15"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</row>
    <row r="182" spans="32:60" x14ac:dyDescent="0.15"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32:60" x14ac:dyDescent="0.15"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</row>
    <row r="184" spans="32:60" x14ac:dyDescent="0.15"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</row>
    <row r="185" spans="32:60" x14ac:dyDescent="0.15"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</row>
    <row r="186" spans="32:60" x14ac:dyDescent="0.15"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</row>
    <row r="187" spans="32:60" x14ac:dyDescent="0.15"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</row>
    <row r="188" spans="32:60" x14ac:dyDescent="0.15"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</row>
    <row r="189" spans="32:60" x14ac:dyDescent="0.15"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</row>
    <row r="190" spans="32:60" x14ac:dyDescent="0.15"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</row>
    <row r="191" spans="32:60" x14ac:dyDescent="0.15"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</row>
    <row r="192" spans="32:60" x14ac:dyDescent="0.15"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32:60" x14ac:dyDescent="0.15"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32:60" x14ac:dyDescent="0.15"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32:60" x14ac:dyDescent="0.15"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32:60" x14ac:dyDescent="0.15"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</row>
    <row r="197" spans="32:60" x14ac:dyDescent="0.15"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</row>
    <row r="198" spans="32:60" x14ac:dyDescent="0.15"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32:60" x14ac:dyDescent="0.15"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32:60" x14ac:dyDescent="0.15"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32:60" x14ac:dyDescent="0.15"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32:60" x14ac:dyDescent="0.15"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32:60" x14ac:dyDescent="0.15"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32:60" x14ac:dyDescent="0.15"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32:60" x14ac:dyDescent="0.15"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32:60" x14ac:dyDescent="0.15"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32:60" x14ac:dyDescent="0.15"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</row>
    <row r="208" spans="32:60" x14ac:dyDescent="0.15"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</row>
    <row r="209" spans="32:60" x14ac:dyDescent="0.15"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</row>
    <row r="210" spans="32:60" x14ac:dyDescent="0.15"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</row>
    <row r="211" spans="32:60" x14ac:dyDescent="0.15"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</row>
    <row r="212" spans="32:60" x14ac:dyDescent="0.15"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</row>
    <row r="213" spans="32:60" x14ac:dyDescent="0.15"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</row>
    <row r="214" spans="32:60" x14ac:dyDescent="0.15"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</row>
    <row r="215" spans="32:60" x14ac:dyDescent="0.15"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</row>
    <row r="216" spans="32:60" x14ac:dyDescent="0.15"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</row>
    <row r="217" spans="32:60" x14ac:dyDescent="0.15"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</row>
    <row r="218" spans="32:60" x14ac:dyDescent="0.15"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</row>
    <row r="219" spans="32:60" x14ac:dyDescent="0.15"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</row>
    <row r="220" spans="32:60" x14ac:dyDescent="0.15"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</row>
    <row r="221" spans="32:60" x14ac:dyDescent="0.15"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</row>
    <row r="222" spans="32:60" x14ac:dyDescent="0.15"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</row>
    <row r="223" spans="32:60" x14ac:dyDescent="0.15"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</row>
    <row r="224" spans="32:60" x14ac:dyDescent="0.15"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</row>
    <row r="225" spans="32:60" x14ac:dyDescent="0.15"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</row>
    <row r="226" spans="32:60" x14ac:dyDescent="0.15"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</row>
    <row r="227" spans="32:60" x14ac:dyDescent="0.15"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</row>
    <row r="228" spans="32:60" x14ac:dyDescent="0.15"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</row>
    <row r="229" spans="32:60" x14ac:dyDescent="0.15"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</row>
    <row r="230" spans="32:60" x14ac:dyDescent="0.15"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</row>
    <row r="231" spans="32:60" x14ac:dyDescent="0.15"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</row>
    <row r="232" spans="32:60" x14ac:dyDescent="0.15"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</row>
    <row r="233" spans="32:60" x14ac:dyDescent="0.15"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</row>
    <row r="234" spans="32:60" x14ac:dyDescent="0.15"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</row>
    <row r="235" spans="32:60" x14ac:dyDescent="0.15"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</row>
    <row r="236" spans="32:60" x14ac:dyDescent="0.15"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</row>
    <row r="237" spans="32:60" x14ac:dyDescent="0.15"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</row>
    <row r="238" spans="32:60" x14ac:dyDescent="0.15"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</row>
    <row r="239" spans="32:60" x14ac:dyDescent="0.15"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</row>
    <row r="240" spans="32:60" x14ac:dyDescent="0.15"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</row>
    <row r="241" spans="32:60" x14ac:dyDescent="0.15"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</row>
    <row r="242" spans="32:60" x14ac:dyDescent="0.15"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</row>
    <row r="243" spans="32:60" x14ac:dyDescent="0.15"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</row>
    <row r="244" spans="32:60" x14ac:dyDescent="0.15"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</row>
    <row r="245" spans="32:60" x14ac:dyDescent="0.15"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</row>
    <row r="246" spans="32:60" x14ac:dyDescent="0.15"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</row>
    <row r="247" spans="32:60" x14ac:dyDescent="0.15"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</row>
    <row r="248" spans="32:60" x14ac:dyDescent="0.15"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</row>
    <row r="249" spans="32:60" x14ac:dyDescent="0.15"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</row>
    <row r="250" spans="32:60" x14ac:dyDescent="0.15"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</row>
    <row r="251" spans="32:60" x14ac:dyDescent="0.15"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</row>
    <row r="252" spans="32:60" x14ac:dyDescent="0.15"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</row>
    <row r="253" spans="32:60" x14ac:dyDescent="0.15"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</row>
    <row r="254" spans="32:60" x14ac:dyDescent="0.15"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</row>
    <row r="255" spans="32:60" x14ac:dyDescent="0.15"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</row>
    <row r="256" spans="32:60" x14ac:dyDescent="0.15"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</row>
    <row r="257" spans="32:60" x14ac:dyDescent="0.15"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</row>
    <row r="258" spans="32:60" x14ac:dyDescent="0.15"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</row>
    <row r="259" spans="32:60" x14ac:dyDescent="0.15"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</row>
    <row r="260" spans="32:60" x14ac:dyDescent="0.15"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</row>
    <row r="261" spans="32:60" x14ac:dyDescent="0.15"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</row>
    <row r="262" spans="32:60" x14ac:dyDescent="0.15"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</row>
    <row r="263" spans="32:60" x14ac:dyDescent="0.15"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</row>
    <row r="264" spans="32:60" x14ac:dyDescent="0.15"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</row>
    <row r="265" spans="32:60" x14ac:dyDescent="0.15"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</row>
    <row r="266" spans="32:60" x14ac:dyDescent="0.15"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</row>
    <row r="267" spans="32:60" x14ac:dyDescent="0.15"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</row>
    <row r="268" spans="32:60" x14ac:dyDescent="0.15"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</row>
    <row r="269" spans="32:60" x14ac:dyDescent="0.15"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</row>
    <row r="270" spans="32:60" x14ac:dyDescent="0.15"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</row>
    <row r="271" spans="32:60" x14ac:dyDescent="0.15"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</row>
    <row r="272" spans="32:60" x14ac:dyDescent="0.15"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</row>
    <row r="273" spans="32:60" x14ac:dyDescent="0.15"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</row>
    <row r="274" spans="32:60" x14ac:dyDescent="0.15"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</row>
    <row r="275" spans="32:60" x14ac:dyDescent="0.15"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</row>
    <row r="276" spans="32:60" x14ac:dyDescent="0.15"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</row>
    <row r="277" spans="32:60" x14ac:dyDescent="0.15"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</row>
    <row r="278" spans="32:60" x14ac:dyDescent="0.15"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</row>
    <row r="279" spans="32:60" x14ac:dyDescent="0.15"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</row>
    <row r="280" spans="32:60" x14ac:dyDescent="0.15"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</row>
    <row r="281" spans="32:60" x14ac:dyDescent="0.15"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</row>
    <row r="282" spans="32:60" x14ac:dyDescent="0.15"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</row>
    <row r="283" spans="32:60" x14ac:dyDescent="0.15"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</row>
    <row r="284" spans="32:60" x14ac:dyDescent="0.15"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</row>
    <row r="285" spans="32:60" x14ac:dyDescent="0.15"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</row>
    <row r="286" spans="32:60" x14ac:dyDescent="0.15"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</row>
    <row r="287" spans="32:60" x14ac:dyDescent="0.15"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</row>
    <row r="288" spans="32:60" x14ac:dyDescent="0.15"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</row>
    <row r="289" spans="32:60" x14ac:dyDescent="0.15"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</row>
    <row r="290" spans="32:60" x14ac:dyDescent="0.15"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</row>
    <row r="291" spans="32:60" x14ac:dyDescent="0.15"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</row>
    <row r="292" spans="32:60" x14ac:dyDescent="0.15"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</row>
    <row r="293" spans="32:60" x14ac:dyDescent="0.15"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</row>
    <row r="294" spans="32:60" x14ac:dyDescent="0.15"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</row>
    <row r="295" spans="32:60" x14ac:dyDescent="0.15"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</row>
    <row r="296" spans="32:60" x14ac:dyDescent="0.15"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</row>
    <row r="297" spans="32:60" x14ac:dyDescent="0.15"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</row>
    <row r="298" spans="32:60" x14ac:dyDescent="0.15"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</row>
    <row r="299" spans="32:60" x14ac:dyDescent="0.15"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</row>
    <row r="300" spans="32:60" x14ac:dyDescent="0.15"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</row>
    <row r="301" spans="32:60" x14ac:dyDescent="0.15"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</row>
    <row r="302" spans="32:60" x14ac:dyDescent="0.15"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</row>
    <row r="303" spans="32:60" x14ac:dyDescent="0.15"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</row>
    <row r="304" spans="32:60" x14ac:dyDescent="0.15"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</row>
    <row r="305" spans="32:60" x14ac:dyDescent="0.15"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</row>
    <row r="306" spans="32:60" x14ac:dyDescent="0.15"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</row>
    <row r="307" spans="32:60" x14ac:dyDescent="0.15"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</row>
    <row r="308" spans="32:60" x14ac:dyDescent="0.15"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</row>
    <row r="309" spans="32:60" x14ac:dyDescent="0.15"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</row>
    <row r="310" spans="32:60" x14ac:dyDescent="0.15"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</row>
    <row r="311" spans="32:60" x14ac:dyDescent="0.15"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</row>
    <row r="312" spans="32:60" x14ac:dyDescent="0.15"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</row>
    <row r="313" spans="32:60" x14ac:dyDescent="0.15"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</row>
    <row r="314" spans="32:60" x14ac:dyDescent="0.15"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</row>
    <row r="315" spans="32:60" x14ac:dyDescent="0.15"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</row>
    <row r="316" spans="32:60" x14ac:dyDescent="0.15"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</row>
    <row r="317" spans="32:60" x14ac:dyDescent="0.15"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</row>
    <row r="318" spans="32:60" x14ac:dyDescent="0.15"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</row>
    <row r="319" spans="32:60" x14ac:dyDescent="0.15"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</row>
    <row r="320" spans="32:60" x14ac:dyDescent="0.15"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</row>
    <row r="321" spans="32:60" x14ac:dyDescent="0.15"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</row>
    <row r="322" spans="32:60" x14ac:dyDescent="0.15"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</row>
    <row r="323" spans="32:60" x14ac:dyDescent="0.15"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</row>
    <row r="324" spans="32:60" x14ac:dyDescent="0.15"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</row>
    <row r="325" spans="32:60" x14ac:dyDescent="0.15"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</row>
    <row r="326" spans="32:60" x14ac:dyDescent="0.15"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</row>
    <row r="327" spans="32:60" x14ac:dyDescent="0.15"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</row>
    <row r="328" spans="32:60" x14ac:dyDescent="0.15"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</row>
    <row r="329" spans="32:60" x14ac:dyDescent="0.15"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</row>
    <row r="330" spans="32:60" x14ac:dyDescent="0.15"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</row>
    <row r="331" spans="32:60" x14ac:dyDescent="0.15"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</row>
    <row r="332" spans="32:60" x14ac:dyDescent="0.15"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</row>
    <row r="333" spans="32:60" x14ac:dyDescent="0.15"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</row>
    <row r="334" spans="32:60" x14ac:dyDescent="0.15"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</row>
    <row r="335" spans="32:60" x14ac:dyDescent="0.15"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</row>
    <row r="336" spans="32:60" x14ac:dyDescent="0.15"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</row>
    <row r="337" spans="32:60" x14ac:dyDescent="0.15"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</row>
    <row r="338" spans="32:60" x14ac:dyDescent="0.15"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</row>
    <row r="339" spans="32:60" x14ac:dyDescent="0.15"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</row>
    <row r="340" spans="32:60" x14ac:dyDescent="0.15"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</row>
    <row r="341" spans="32:60" x14ac:dyDescent="0.15"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U341" s="121"/>
      <c r="AV341" s="121"/>
      <c r="AW341" s="121"/>
      <c r="AX341" s="121"/>
      <c r="AY341" s="121"/>
      <c r="AZ341" s="121"/>
      <c r="BA341" s="121"/>
      <c r="BB341" s="121"/>
      <c r="BC341" s="121"/>
      <c r="BD341" s="121"/>
      <c r="BE341" s="121"/>
      <c r="BF341" s="121"/>
      <c r="BG341" s="121"/>
      <c r="BH341" s="121"/>
    </row>
    <row r="342" spans="32:60" x14ac:dyDescent="0.15"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</row>
    <row r="343" spans="32:60" x14ac:dyDescent="0.15"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</row>
    <row r="344" spans="32:60" x14ac:dyDescent="0.15"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</row>
    <row r="345" spans="32:60" x14ac:dyDescent="0.15"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</row>
    <row r="346" spans="32:60" x14ac:dyDescent="0.15"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</row>
    <row r="347" spans="32:60" x14ac:dyDescent="0.15"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</row>
    <row r="348" spans="32:60" x14ac:dyDescent="0.15"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</row>
    <row r="349" spans="32:60" x14ac:dyDescent="0.15"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</row>
    <row r="350" spans="32:60" x14ac:dyDescent="0.15"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</row>
    <row r="351" spans="32:60" x14ac:dyDescent="0.15"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</row>
    <row r="352" spans="32:60" x14ac:dyDescent="0.15"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</row>
    <row r="353" spans="32:60" x14ac:dyDescent="0.15"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</row>
    <row r="354" spans="32:60" x14ac:dyDescent="0.15"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</row>
    <row r="355" spans="32:60" x14ac:dyDescent="0.15"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</row>
    <row r="356" spans="32:60" x14ac:dyDescent="0.15"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</row>
    <row r="357" spans="32:60" x14ac:dyDescent="0.15"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</row>
    <row r="358" spans="32:60" x14ac:dyDescent="0.15"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</row>
    <row r="359" spans="32:60" x14ac:dyDescent="0.15"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</row>
    <row r="360" spans="32:60" x14ac:dyDescent="0.15"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</row>
    <row r="361" spans="32:60" x14ac:dyDescent="0.15"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</row>
    <row r="362" spans="32:60" x14ac:dyDescent="0.15"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</row>
    <row r="363" spans="32:60" x14ac:dyDescent="0.15"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</row>
    <row r="364" spans="32:60" x14ac:dyDescent="0.15"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</row>
    <row r="365" spans="32:60" x14ac:dyDescent="0.15"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</row>
    <row r="366" spans="32:60" x14ac:dyDescent="0.15"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</row>
    <row r="367" spans="32:60" x14ac:dyDescent="0.15"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</row>
    <row r="368" spans="32:60" x14ac:dyDescent="0.15"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</row>
    <row r="369" spans="32:60" x14ac:dyDescent="0.15"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</row>
    <row r="370" spans="32:60" x14ac:dyDescent="0.15"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</row>
    <row r="371" spans="32:60" x14ac:dyDescent="0.15"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</row>
    <row r="372" spans="32:60" x14ac:dyDescent="0.15"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  <c r="BF372" s="112"/>
      <c r="BG372" s="112"/>
      <c r="BH372" s="112"/>
    </row>
    <row r="373" spans="32:60" x14ac:dyDescent="0.15"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</row>
    <row r="374" spans="32:60" x14ac:dyDescent="0.15"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  <c r="BF374" s="112"/>
      <c r="BG374" s="112"/>
      <c r="BH374" s="112"/>
    </row>
    <row r="375" spans="32:60" x14ac:dyDescent="0.15"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  <c r="BF375" s="112"/>
      <c r="BG375" s="112"/>
      <c r="BH375" s="112"/>
    </row>
    <row r="376" spans="32:60" x14ac:dyDescent="0.15"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  <c r="BF376" s="112"/>
      <c r="BG376" s="112"/>
      <c r="BH376" s="112"/>
    </row>
    <row r="377" spans="32:60" x14ac:dyDescent="0.15"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  <c r="BF377" s="112"/>
      <c r="BG377" s="112"/>
      <c r="BH377" s="112"/>
    </row>
    <row r="378" spans="32:60" x14ac:dyDescent="0.15"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  <c r="BF378" s="112"/>
      <c r="BG378" s="112"/>
      <c r="BH378" s="112"/>
    </row>
    <row r="379" spans="32:60" x14ac:dyDescent="0.15"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  <c r="BF379" s="112"/>
      <c r="BG379" s="112"/>
      <c r="BH379" s="112"/>
    </row>
    <row r="380" spans="32:60" x14ac:dyDescent="0.15"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</row>
    <row r="381" spans="32:60" x14ac:dyDescent="0.15"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</row>
    <row r="382" spans="32:60" x14ac:dyDescent="0.15"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</row>
    <row r="383" spans="32:60" x14ac:dyDescent="0.15"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</row>
    <row r="384" spans="32:60" x14ac:dyDescent="0.15"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</row>
    <row r="385" spans="32:45" x14ac:dyDescent="0.15"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</row>
    <row r="386" spans="32:45" x14ac:dyDescent="0.15"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</row>
    <row r="387" spans="32:45" x14ac:dyDescent="0.15"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</row>
    <row r="388" spans="32:45" x14ac:dyDescent="0.15"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</row>
    <row r="389" spans="32:45" x14ac:dyDescent="0.15"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</row>
    <row r="390" spans="32:45" x14ac:dyDescent="0.15"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</row>
    <row r="391" spans="32:45" x14ac:dyDescent="0.15"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</row>
    <row r="392" spans="32:45" x14ac:dyDescent="0.15"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</row>
    <row r="393" spans="32:45" x14ac:dyDescent="0.15"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</row>
    <row r="394" spans="32:45" x14ac:dyDescent="0.15"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</row>
    <row r="395" spans="32:45" x14ac:dyDescent="0.15"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</row>
    <row r="396" spans="32:45" x14ac:dyDescent="0.15"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</row>
    <row r="397" spans="32:45" x14ac:dyDescent="0.15"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</row>
    <row r="398" spans="32:45" x14ac:dyDescent="0.15"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</row>
    <row r="399" spans="32:45" x14ac:dyDescent="0.15"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</row>
    <row r="400" spans="32:45" x14ac:dyDescent="0.15"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</row>
    <row r="401" spans="32:45" x14ac:dyDescent="0.15"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</row>
    <row r="402" spans="32:45" x14ac:dyDescent="0.15"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</row>
    <row r="403" spans="32:45" x14ac:dyDescent="0.15"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</row>
    <row r="404" spans="32:45" x14ac:dyDescent="0.15"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</row>
    <row r="405" spans="32:45" x14ac:dyDescent="0.15"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</row>
    <row r="406" spans="32:45" x14ac:dyDescent="0.15"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</row>
    <row r="407" spans="32:45" x14ac:dyDescent="0.15"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</row>
    <row r="408" spans="32:45" x14ac:dyDescent="0.15"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</row>
    <row r="409" spans="32:45" x14ac:dyDescent="0.15"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</row>
    <row r="410" spans="32:45" x14ac:dyDescent="0.15"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</row>
    <row r="411" spans="32:45" x14ac:dyDescent="0.15"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</row>
    <row r="412" spans="32:45" x14ac:dyDescent="0.15"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</row>
    <row r="413" spans="32:45" x14ac:dyDescent="0.15"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</row>
    <row r="414" spans="32:45" x14ac:dyDescent="0.15"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</row>
    <row r="415" spans="32:45" x14ac:dyDescent="0.15"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</row>
    <row r="416" spans="32:45" x14ac:dyDescent="0.15"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</row>
    <row r="417" spans="32:45" x14ac:dyDescent="0.15"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</row>
    <row r="418" spans="32:45" x14ac:dyDescent="0.15"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</row>
    <row r="419" spans="32:45" x14ac:dyDescent="0.15"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</row>
    <row r="420" spans="32:45" x14ac:dyDescent="0.15"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</row>
    <row r="421" spans="32:45" x14ac:dyDescent="0.15"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</row>
    <row r="422" spans="32:45" x14ac:dyDescent="0.15"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</row>
    <row r="423" spans="32:45" x14ac:dyDescent="0.15"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</row>
    <row r="424" spans="32:45" x14ac:dyDescent="0.15"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</row>
    <row r="425" spans="32:45" x14ac:dyDescent="0.15"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</row>
    <row r="426" spans="32:45" x14ac:dyDescent="0.15"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</row>
    <row r="427" spans="32:45" x14ac:dyDescent="0.15"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</row>
    <row r="428" spans="32:45" x14ac:dyDescent="0.15"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</row>
    <row r="429" spans="32:45" x14ac:dyDescent="0.15"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</row>
    <row r="430" spans="32:45" x14ac:dyDescent="0.15"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</row>
    <row r="431" spans="32:45" x14ac:dyDescent="0.15"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</row>
    <row r="432" spans="32:45" x14ac:dyDescent="0.15"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</row>
    <row r="433" spans="32:45" x14ac:dyDescent="0.15"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</row>
    <row r="434" spans="32:45" x14ac:dyDescent="0.15"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</row>
    <row r="435" spans="32:45" x14ac:dyDescent="0.15"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</row>
    <row r="436" spans="32:45" x14ac:dyDescent="0.15"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</row>
    <row r="437" spans="32:45" x14ac:dyDescent="0.15"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</row>
    <row r="438" spans="32:45" x14ac:dyDescent="0.15"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</row>
    <row r="439" spans="32:45" x14ac:dyDescent="0.15"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</row>
    <row r="440" spans="32:45" x14ac:dyDescent="0.15"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</row>
    <row r="441" spans="32:45" x14ac:dyDescent="0.15"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</row>
    <row r="442" spans="32:45" x14ac:dyDescent="0.15"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</row>
    <row r="443" spans="32:45" x14ac:dyDescent="0.15"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</row>
    <row r="444" spans="32:45" x14ac:dyDescent="0.15"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</row>
    <row r="445" spans="32:45" x14ac:dyDescent="0.15"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</row>
    <row r="446" spans="32:45" x14ac:dyDescent="0.15"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</row>
    <row r="447" spans="32:45" x14ac:dyDescent="0.15"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</row>
    <row r="448" spans="32:45" x14ac:dyDescent="0.15"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</row>
    <row r="449" spans="32:45" x14ac:dyDescent="0.15"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</row>
    <row r="450" spans="32:45" x14ac:dyDescent="0.15"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</row>
    <row r="451" spans="32:45" x14ac:dyDescent="0.15"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</row>
    <row r="452" spans="32:45" x14ac:dyDescent="0.15"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</row>
    <row r="453" spans="32:45" x14ac:dyDescent="0.15"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</row>
    <row r="454" spans="32:45" x14ac:dyDescent="0.15"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</row>
    <row r="455" spans="32:45" x14ac:dyDescent="0.15"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</row>
    <row r="456" spans="32:45" x14ac:dyDescent="0.15"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</row>
    <row r="457" spans="32:45" x14ac:dyDescent="0.15"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</row>
    <row r="458" spans="32:45" x14ac:dyDescent="0.15"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</row>
    <row r="459" spans="32:45" x14ac:dyDescent="0.15"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</row>
    <row r="460" spans="32:45" x14ac:dyDescent="0.15"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</row>
    <row r="461" spans="32:45" x14ac:dyDescent="0.15"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</row>
    <row r="462" spans="32:45" x14ac:dyDescent="0.15"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</row>
    <row r="463" spans="32:45" x14ac:dyDescent="0.15"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</row>
    <row r="464" spans="32:45" x14ac:dyDescent="0.15"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</row>
    <row r="465" spans="32:45" x14ac:dyDescent="0.15"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</row>
    <row r="466" spans="32:45" x14ac:dyDescent="0.15"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</row>
    <row r="467" spans="32:45" x14ac:dyDescent="0.15"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</row>
    <row r="468" spans="32:45" x14ac:dyDescent="0.15"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</row>
    <row r="469" spans="32:45" x14ac:dyDescent="0.15"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</row>
    <row r="470" spans="32:45" x14ac:dyDescent="0.15"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</row>
    <row r="471" spans="32:45" x14ac:dyDescent="0.15"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</row>
    <row r="472" spans="32:45" x14ac:dyDescent="0.15"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</row>
    <row r="473" spans="32:45" x14ac:dyDescent="0.15"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</row>
    <row r="474" spans="32:45" x14ac:dyDescent="0.15"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</row>
    <row r="475" spans="32:45" x14ac:dyDescent="0.15"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</row>
    <row r="476" spans="32:45" x14ac:dyDescent="0.15"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</row>
    <row r="477" spans="32:45" x14ac:dyDescent="0.15"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</row>
    <row r="478" spans="32:45" x14ac:dyDescent="0.15"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</row>
    <row r="479" spans="32:45" x14ac:dyDescent="0.15"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</row>
    <row r="480" spans="32:45" x14ac:dyDescent="0.15"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</row>
    <row r="481" spans="32:45" x14ac:dyDescent="0.15"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</row>
    <row r="482" spans="32:45" x14ac:dyDescent="0.15"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</row>
    <row r="483" spans="32:45" x14ac:dyDescent="0.15"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</row>
    <row r="484" spans="32:45" x14ac:dyDescent="0.15"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</row>
    <row r="485" spans="32:45" x14ac:dyDescent="0.15"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</row>
    <row r="486" spans="32:45" x14ac:dyDescent="0.15"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</row>
    <row r="487" spans="32:45" x14ac:dyDescent="0.15"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</row>
    <row r="488" spans="32:45" x14ac:dyDescent="0.15"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</row>
    <row r="489" spans="32:45" x14ac:dyDescent="0.15"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</row>
    <row r="490" spans="32:45" x14ac:dyDescent="0.15"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</row>
    <row r="491" spans="32:45" x14ac:dyDescent="0.15"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</row>
    <row r="492" spans="32:45" x14ac:dyDescent="0.15"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</row>
    <row r="493" spans="32:45" x14ac:dyDescent="0.15"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</row>
    <row r="494" spans="32:45" x14ac:dyDescent="0.15"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</row>
    <row r="495" spans="32:45" x14ac:dyDescent="0.15"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</row>
    <row r="496" spans="32:45" x14ac:dyDescent="0.15"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</row>
    <row r="497" spans="32:45" x14ac:dyDescent="0.15"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</row>
    <row r="498" spans="32:45" x14ac:dyDescent="0.15"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</row>
    <row r="499" spans="32:45" x14ac:dyDescent="0.15"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</row>
    <row r="500" spans="32:45" x14ac:dyDescent="0.15"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</row>
    <row r="501" spans="32:45" x14ac:dyDescent="0.15"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</row>
    <row r="502" spans="32:45" x14ac:dyDescent="0.15"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</row>
    <row r="503" spans="32:45" x14ac:dyDescent="0.15"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</row>
    <row r="504" spans="32:45" x14ac:dyDescent="0.15"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</row>
    <row r="505" spans="32:45" x14ac:dyDescent="0.15"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</row>
    <row r="506" spans="32:45" x14ac:dyDescent="0.15"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</row>
    <row r="507" spans="32:45" x14ac:dyDescent="0.15"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</row>
    <row r="508" spans="32:45" x14ac:dyDescent="0.15"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</row>
    <row r="509" spans="32:45" x14ac:dyDescent="0.15"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</row>
    <row r="510" spans="32:45" x14ac:dyDescent="0.15"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</row>
    <row r="511" spans="32:45" x14ac:dyDescent="0.15"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</row>
    <row r="512" spans="32:45" x14ac:dyDescent="0.15"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</row>
    <row r="513" spans="32:45" x14ac:dyDescent="0.15"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</row>
    <row r="514" spans="32:45" x14ac:dyDescent="0.15"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</row>
    <row r="515" spans="32:45" x14ac:dyDescent="0.15"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</row>
    <row r="516" spans="32:45" x14ac:dyDescent="0.15"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</row>
    <row r="517" spans="32:45" x14ac:dyDescent="0.15"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</row>
    <row r="518" spans="32:45" x14ac:dyDescent="0.15"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</row>
    <row r="519" spans="32:45" x14ac:dyDescent="0.15"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</row>
    <row r="520" spans="32:45" x14ac:dyDescent="0.15"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</row>
    <row r="521" spans="32:45" x14ac:dyDescent="0.15"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</row>
    <row r="522" spans="32:45" x14ac:dyDescent="0.15"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</row>
    <row r="523" spans="32:45" x14ac:dyDescent="0.15"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</row>
    <row r="524" spans="32:45" x14ac:dyDescent="0.15"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</row>
    <row r="525" spans="32:45" x14ac:dyDescent="0.15"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</row>
    <row r="526" spans="32:45" x14ac:dyDescent="0.15"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</row>
    <row r="527" spans="32:45" x14ac:dyDescent="0.15"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</row>
    <row r="528" spans="32:45" x14ac:dyDescent="0.15"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</row>
    <row r="529" spans="32:45" x14ac:dyDescent="0.15"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</row>
    <row r="530" spans="32:45" x14ac:dyDescent="0.15"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</row>
    <row r="531" spans="32:45" x14ac:dyDescent="0.15"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</row>
    <row r="532" spans="32:45" x14ac:dyDescent="0.15"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</row>
    <row r="533" spans="32:45" x14ac:dyDescent="0.15"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</row>
    <row r="534" spans="32:45" x14ac:dyDescent="0.15"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</row>
    <row r="535" spans="32:45" x14ac:dyDescent="0.15"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</row>
    <row r="536" spans="32:45" x14ac:dyDescent="0.15"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</row>
    <row r="537" spans="32:45" x14ac:dyDescent="0.15"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</row>
    <row r="538" spans="32:45" x14ac:dyDescent="0.15"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</row>
    <row r="539" spans="32:45" x14ac:dyDescent="0.15"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</row>
    <row r="540" spans="32:45" x14ac:dyDescent="0.15"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</row>
    <row r="541" spans="32:45" x14ac:dyDescent="0.15"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</row>
    <row r="542" spans="32:45" x14ac:dyDescent="0.15"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</row>
    <row r="543" spans="32:45" x14ac:dyDescent="0.15"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</row>
    <row r="544" spans="32:45" x14ac:dyDescent="0.15"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</row>
    <row r="545" spans="32:45" x14ac:dyDescent="0.15"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</row>
    <row r="546" spans="32:45" x14ac:dyDescent="0.15"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</row>
    <row r="547" spans="32:45" x14ac:dyDescent="0.15"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</row>
    <row r="548" spans="32:45" x14ac:dyDescent="0.15"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</row>
    <row r="549" spans="32:45" x14ac:dyDescent="0.15"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</row>
    <row r="550" spans="32:45" x14ac:dyDescent="0.15"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</row>
    <row r="551" spans="32:45" x14ac:dyDescent="0.15"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</row>
    <row r="552" spans="32:45" x14ac:dyDescent="0.15"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</row>
    <row r="553" spans="32:45" x14ac:dyDescent="0.15"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</row>
    <row r="554" spans="32:45" x14ac:dyDescent="0.15"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</row>
    <row r="555" spans="32:45" x14ac:dyDescent="0.15"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</row>
    <row r="556" spans="32:45" x14ac:dyDescent="0.15"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</row>
    <row r="557" spans="32:45" x14ac:dyDescent="0.15"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</row>
    <row r="558" spans="32:45" x14ac:dyDescent="0.15">
      <c r="AF558" s="119"/>
      <c r="AG558" s="119"/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  <c r="AR558" s="119"/>
      <c r="AS558" s="119"/>
    </row>
    <row r="559" spans="32:45" x14ac:dyDescent="0.15"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</row>
    <row r="560" spans="32:45" x14ac:dyDescent="0.15"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</row>
    <row r="561" spans="32:45" x14ac:dyDescent="0.15"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</row>
    <row r="562" spans="32:45" x14ac:dyDescent="0.15"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</row>
    <row r="563" spans="32:45" x14ac:dyDescent="0.15"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</row>
    <row r="564" spans="32:45" x14ac:dyDescent="0.15"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</row>
    <row r="565" spans="32:45" x14ac:dyDescent="0.15"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</row>
    <row r="566" spans="32:45" x14ac:dyDescent="0.15"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</row>
    <row r="567" spans="32:45" x14ac:dyDescent="0.15"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</row>
    <row r="568" spans="32:45" x14ac:dyDescent="0.15"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</row>
    <row r="569" spans="32:45" x14ac:dyDescent="0.15"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</row>
    <row r="570" spans="32:45" x14ac:dyDescent="0.15">
      <c r="AF570" s="119"/>
      <c r="AG570" s="119"/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  <c r="AR570" s="119"/>
      <c r="AS570" s="119"/>
    </row>
    <row r="571" spans="32:45" x14ac:dyDescent="0.15"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</row>
    <row r="572" spans="32:45" x14ac:dyDescent="0.15"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</row>
    <row r="573" spans="32:45" x14ac:dyDescent="0.15"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</row>
    <row r="574" spans="32:45" x14ac:dyDescent="0.15"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</row>
    <row r="575" spans="32:45" x14ac:dyDescent="0.15"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</row>
    <row r="576" spans="32:45" x14ac:dyDescent="0.15"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</row>
    <row r="577" spans="32:45" x14ac:dyDescent="0.15"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</row>
    <row r="578" spans="32:45" x14ac:dyDescent="0.15"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</row>
    <row r="579" spans="32:45" x14ac:dyDescent="0.15"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</row>
    <row r="580" spans="32:45" x14ac:dyDescent="0.15"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</row>
    <row r="581" spans="32:45" x14ac:dyDescent="0.15"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</row>
    <row r="582" spans="32:45" x14ac:dyDescent="0.15">
      <c r="AF582" s="119"/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</row>
    <row r="583" spans="32:45" x14ac:dyDescent="0.15"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</row>
    <row r="584" spans="32:45" x14ac:dyDescent="0.15"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</row>
    <row r="585" spans="32:45" x14ac:dyDescent="0.15"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</row>
    <row r="586" spans="32:45" x14ac:dyDescent="0.15"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</row>
    <row r="587" spans="32:45" x14ac:dyDescent="0.15"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</row>
    <row r="588" spans="32:45" x14ac:dyDescent="0.15"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</row>
    <row r="589" spans="32:45" x14ac:dyDescent="0.15"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</row>
    <row r="590" spans="32:45" x14ac:dyDescent="0.15"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</row>
    <row r="591" spans="32:45" x14ac:dyDescent="0.15"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</row>
    <row r="592" spans="32:45" x14ac:dyDescent="0.15"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</row>
    <row r="593" spans="32:45" x14ac:dyDescent="0.15"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</row>
    <row r="594" spans="32:45" x14ac:dyDescent="0.15">
      <c r="AF594" s="119"/>
      <c r="AG594" s="119"/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  <c r="AR594" s="119"/>
      <c r="AS594" s="119"/>
    </row>
    <row r="595" spans="32:45" x14ac:dyDescent="0.15"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</row>
    <row r="596" spans="32:45" x14ac:dyDescent="0.15"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</row>
    <row r="597" spans="32:45" x14ac:dyDescent="0.15"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</row>
    <row r="598" spans="32:45" x14ac:dyDescent="0.15"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</row>
    <row r="599" spans="32:45" x14ac:dyDescent="0.15"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</row>
    <row r="600" spans="32:45" x14ac:dyDescent="0.15"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</row>
    <row r="601" spans="32:45" x14ac:dyDescent="0.15"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</row>
    <row r="602" spans="32:45" x14ac:dyDescent="0.15"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</row>
    <row r="603" spans="32:45" x14ac:dyDescent="0.15"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</row>
    <row r="604" spans="32:45" x14ac:dyDescent="0.15"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</row>
    <row r="605" spans="32:45" x14ac:dyDescent="0.15"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</row>
    <row r="606" spans="32:45" x14ac:dyDescent="0.15">
      <c r="AF606" s="119"/>
      <c r="AG606" s="119"/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  <c r="AR606" s="119"/>
      <c r="AS606" s="119"/>
    </row>
    <row r="607" spans="32:45" x14ac:dyDescent="0.15"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</row>
    <row r="608" spans="32:45" x14ac:dyDescent="0.15"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</row>
    <row r="609" spans="32:45" x14ac:dyDescent="0.15"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</row>
    <row r="610" spans="32:45" x14ac:dyDescent="0.15"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</row>
    <row r="611" spans="32:45" x14ac:dyDescent="0.15"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</row>
    <row r="612" spans="32:45" x14ac:dyDescent="0.15"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</row>
    <row r="613" spans="32:45" x14ac:dyDescent="0.15"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</row>
    <row r="614" spans="32:45" x14ac:dyDescent="0.15"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</row>
    <row r="615" spans="32:45" x14ac:dyDescent="0.15"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</row>
    <row r="616" spans="32:45" x14ac:dyDescent="0.15"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</row>
    <row r="617" spans="32:45" x14ac:dyDescent="0.15"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</row>
    <row r="618" spans="32:45" x14ac:dyDescent="0.15">
      <c r="AF618" s="119"/>
      <c r="AG618" s="119"/>
      <c r="AH618" s="119"/>
      <c r="AI618" s="119"/>
      <c r="AJ618" s="119"/>
      <c r="AK618" s="119"/>
      <c r="AL618" s="119"/>
      <c r="AM618" s="119"/>
      <c r="AN618" s="119"/>
      <c r="AO618" s="119"/>
      <c r="AP618" s="119"/>
      <c r="AQ618" s="119"/>
      <c r="AR618" s="119"/>
      <c r="AS618" s="119"/>
    </row>
    <row r="619" spans="32:45" x14ac:dyDescent="0.15"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</row>
    <row r="620" spans="32:45" x14ac:dyDescent="0.15"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</row>
    <row r="621" spans="32:45" x14ac:dyDescent="0.15"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</row>
    <row r="622" spans="32:45" x14ac:dyDescent="0.15"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</row>
    <row r="623" spans="32:45" x14ac:dyDescent="0.15"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</row>
    <row r="624" spans="32:45" x14ac:dyDescent="0.15"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</row>
    <row r="625" spans="32:45" x14ac:dyDescent="0.15"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</row>
    <row r="626" spans="32:45" x14ac:dyDescent="0.15"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</row>
    <row r="627" spans="32:45" x14ac:dyDescent="0.15"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</row>
    <row r="628" spans="32:45" x14ac:dyDescent="0.15"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</row>
    <row r="629" spans="32:45" x14ac:dyDescent="0.15"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</row>
    <row r="630" spans="32:45" x14ac:dyDescent="0.15">
      <c r="AF630" s="119"/>
      <c r="AG630" s="119"/>
      <c r="AH630" s="119"/>
      <c r="AI630" s="119"/>
      <c r="AJ630" s="119"/>
      <c r="AK630" s="119"/>
      <c r="AL630" s="119"/>
      <c r="AM630" s="119"/>
      <c r="AN630" s="119"/>
      <c r="AO630" s="119"/>
      <c r="AP630" s="119"/>
      <c r="AQ630" s="119"/>
      <c r="AR630" s="119"/>
      <c r="AS630" s="119"/>
    </row>
    <row r="631" spans="32:45" x14ac:dyDescent="0.15"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</row>
    <row r="632" spans="32:45" x14ac:dyDescent="0.15"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</row>
    <row r="633" spans="32:45" x14ac:dyDescent="0.15"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</row>
    <row r="634" spans="32:45" x14ac:dyDescent="0.15"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</row>
    <row r="635" spans="32:45" x14ac:dyDescent="0.15"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</row>
    <row r="636" spans="32:45" x14ac:dyDescent="0.15"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</row>
    <row r="637" spans="32:45" x14ac:dyDescent="0.15"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</row>
    <row r="638" spans="32:45" x14ac:dyDescent="0.15"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</row>
    <row r="639" spans="32:45" x14ac:dyDescent="0.15"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</row>
    <row r="640" spans="32:45" x14ac:dyDescent="0.15"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</row>
    <row r="641" spans="32:45" x14ac:dyDescent="0.15"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</row>
    <row r="642" spans="32:45" x14ac:dyDescent="0.15">
      <c r="AF642" s="119"/>
      <c r="AG642" s="119"/>
      <c r="AH642" s="119"/>
      <c r="AI642" s="119"/>
      <c r="AJ642" s="119"/>
      <c r="AK642" s="119"/>
      <c r="AL642" s="119"/>
      <c r="AM642" s="119"/>
      <c r="AN642" s="119"/>
      <c r="AO642" s="119"/>
      <c r="AP642" s="119"/>
      <c r="AQ642" s="119"/>
      <c r="AR642" s="119"/>
      <c r="AS642" s="119"/>
    </row>
    <row r="643" spans="32:45" x14ac:dyDescent="0.15"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</row>
    <row r="644" spans="32:45" x14ac:dyDescent="0.15"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</row>
    <row r="645" spans="32:45" x14ac:dyDescent="0.15"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</row>
    <row r="646" spans="32:45" x14ac:dyDescent="0.15"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</row>
    <row r="647" spans="32:45" x14ac:dyDescent="0.15"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</row>
    <row r="648" spans="32:45" x14ac:dyDescent="0.15"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</row>
    <row r="649" spans="32:45" x14ac:dyDescent="0.15"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</row>
    <row r="650" spans="32:45" x14ac:dyDescent="0.15"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</row>
    <row r="651" spans="32:45" x14ac:dyDescent="0.15"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</row>
    <row r="652" spans="32:45" x14ac:dyDescent="0.15"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</row>
    <row r="653" spans="32:45" x14ac:dyDescent="0.15"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</row>
    <row r="654" spans="32:45" x14ac:dyDescent="0.15">
      <c r="AF654" s="119"/>
      <c r="AG654" s="119"/>
      <c r="AH654" s="119"/>
      <c r="AI654" s="119"/>
      <c r="AJ654" s="119"/>
      <c r="AK654" s="119"/>
      <c r="AL654" s="119"/>
      <c r="AM654" s="119"/>
      <c r="AN654" s="119"/>
      <c r="AO654" s="119"/>
      <c r="AP654" s="119"/>
      <c r="AQ654" s="119"/>
      <c r="AR654" s="119"/>
      <c r="AS654" s="119"/>
    </row>
    <row r="655" spans="32:45" x14ac:dyDescent="0.15"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</row>
    <row r="656" spans="32:45" x14ac:dyDescent="0.15"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</row>
    <row r="657" spans="32:45" x14ac:dyDescent="0.15"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</row>
    <row r="658" spans="32:45" x14ac:dyDescent="0.15"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</row>
    <row r="659" spans="32:45" x14ac:dyDescent="0.15"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</row>
    <row r="660" spans="32:45" x14ac:dyDescent="0.15"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</row>
    <row r="661" spans="32:45" x14ac:dyDescent="0.15"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</row>
    <row r="662" spans="32:45" x14ac:dyDescent="0.15"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</row>
    <row r="663" spans="32:45" x14ac:dyDescent="0.15"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</row>
    <row r="664" spans="32:45" x14ac:dyDescent="0.15"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</row>
    <row r="665" spans="32:45" x14ac:dyDescent="0.15"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</row>
    <row r="666" spans="32:45" x14ac:dyDescent="0.15">
      <c r="AF666" s="119"/>
      <c r="AG666" s="119"/>
      <c r="AH666" s="119"/>
      <c r="AI666" s="119"/>
      <c r="AJ666" s="119"/>
      <c r="AK666" s="119"/>
      <c r="AL666" s="119"/>
      <c r="AM666" s="119"/>
      <c r="AN666" s="119"/>
      <c r="AO666" s="119"/>
      <c r="AP666" s="119"/>
      <c r="AQ666" s="119"/>
      <c r="AR666" s="119"/>
      <c r="AS666" s="119"/>
    </row>
    <row r="667" spans="32:45" x14ac:dyDescent="0.15"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</row>
    <row r="668" spans="32:45" x14ac:dyDescent="0.15"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</row>
    <row r="669" spans="32:45" x14ac:dyDescent="0.15"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</row>
    <row r="670" spans="32:45" x14ac:dyDescent="0.15"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</row>
    <row r="671" spans="32:45" x14ac:dyDescent="0.15"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</row>
    <row r="672" spans="32:45" x14ac:dyDescent="0.15"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</row>
    <row r="673" spans="32:45" x14ac:dyDescent="0.15"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</row>
    <row r="674" spans="32:45" x14ac:dyDescent="0.15"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</row>
    <row r="675" spans="32:45" x14ac:dyDescent="0.15"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</row>
    <row r="676" spans="32:45" x14ac:dyDescent="0.15"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</row>
    <row r="677" spans="32:45" x14ac:dyDescent="0.15"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</row>
    <row r="678" spans="32:45" x14ac:dyDescent="0.15">
      <c r="AF678" s="119"/>
      <c r="AG678" s="119"/>
      <c r="AH678" s="119"/>
      <c r="AI678" s="119"/>
      <c r="AJ678" s="119"/>
      <c r="AK678" s="119"/>
      <c r="AL678" s="119"/>
      <c r="AM678" s="119"/>
      <c r="AN678" s="119"/>
      <c r="AO678" s="119"/>
      <c r="AP678" s="119"/>
      <c r="AQ678" s="119"/>
      <c r="AR678" s="119"/>
      <c r="AS678" s="119"/>
    </row>
    <row r="679" spans="32:45" x14ac:dyDescent="0.15"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</row>
    <row r="680" spans="32:45" x14ac:dyDescent="0.15"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</row>
    <row r="681" spans="32:45" x14ac:dyDescent="0.15"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</row>
    <row r="682" spans="32:45" x14ac:dyDescent="0.15"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</row>
    <row r="683" spans="32:45" x14ac:dyDescent="0.15"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</row>
    <row r="684" spans="32:45" x14ac:dyDescent="0.15"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</row>
    <row r="685" spans="32:45" x14ac:dyDescent="0.15"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</row>
    <row r="686" spans="32:45" x14ac:dyDescent="0.15"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</row>
    <row r="687" spans="32:45" x14ac:dyDescent="0.15"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</row>
    <row r="688" spans="32:45" x14ac:dyDescent="0.15"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</row>
    <row r="689" spans="32:45" x14ac:dyDescent="0.15"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</row>
    <row r="690" spans="32:45" x14ac:dyDescent="0.15">
      <c r="AF690" s="119"/>
      <c r="AG690" s="119"/>
      <c r="AH690" s="119"/>
      <c r="AI690" s="119"/>
      <c r="AJ690" s="119"/>
      <c r="AK690" s="119"/>
      <c r="AL690" s="119"/>
      <c r="AM690" s="119"/>
      <c r="AN690" s="119"/>
      <c r="AO690" s="119"/>
      <c r="AP690" s="119"/>
      <c r="AQ690" s="119"/>
      <c r="AR690" s="119"/>
      <c r="AS690" s="119"/>
    </row>
    <row r="691" spans="32:45" x14ac:dyDescent="0.15"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</row>
    <row r="692" spans="32:45" x14ac:dyDescent="0.15"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</row>
    <row r="693" spans="32:45" x14ac:dyDescent="0.15"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</row>
    <row r="694" spans="32:45" x14ac:dyDescent="0.15"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</row>
    <row r="695" spans="32:45" x14ac:dyDescent="0.15"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</row>
    <row r="696" spans="32:45" x14ac:dyDescent="0.15"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</row>
    <row r="697" spans="32:45" x14ac:dyDescent="0.15"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</row>
    <row r="698" spans="32:45" x14ac:dyDescent="0.15"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</row>
    <row r="699" spans="32:45" x14ac:dyDescent="0.15"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</row>
    <row r="700" spans="32:45" x14ac:dyDescent="0.15"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</row>
    <row r="701" spans="32:45" x14ac:dyDescent="0.15"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</row>
    <row r="702" spans="32:45" x14ac:dyDescent="0.15">
      <c r="AF702" s="119"/>
      <c r="AG702" s="119"/>
      <c r="AH702" s="119"/>
      <c r="AI702" s="119"/>
      <c r="AJ702" s="119"/>
      <c r="AK702" s="119"/>
      <c r="AL702" s="119"/>
      <c r="AM702" s="119"/>
      <c r="AN702" s="119"/>
      <c r="AO702" s="119"/>
      <c r="AP702" s="119"/>
      <c r="AQ702" s="119"/>
      <c r="AR702" s="119"/>
      <c r="AS702" s="119"/>
    </row>
    <row r="703" spans="32:45" x14ac:dyDescent="0.15"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</row>
    <row r="704" spans="32:45" x14ac:dyDescent="0.15"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</row>
    <row r="705" spans="32:45" x14ac:dyDescent="0.15"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</row>
    <row r="706" spans="32:45" x14ac:dyDescent="0.15"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</row>
    <row r="707" spans="32:45" x14ac:dyDescent="0.15"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</row>
    <row r="708" spans="32:45" x14ac:dyDescent="0.15"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</row>
    <row r="709" spans="32:45" x14ac:dyDescent="0.15"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</row>
    <row r="710" spans="32:45" x14ac:dyDescent="0.15"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</row>
    <row r="711" spans="32:45" x14ac:dyDescent="0.15"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</row>
    <row r="712" spans="32:45" x14ac:dyDescent="0.15"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</row>
    <row r="713" spans="32:45" x14ac:dyDescent="0.15"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</row>
    <row r="714" spans="32:45" x14ac:dyDescent="0.15">
      <c r="AF714" s="119"/>
      <c r="AG714" s="119"/>
      <c r="AH714" s="119"/>
      <c r="AI714" s="119"/>
      <c r="AJ714" s="119"/>
      <c r="AK714" s="119"/>
      <c r="AL714" s="119"/>
      <c r="AM714" s="119"/>
      <c r="AN714" s="119"/>
      <c r="AO714" s="119"/>
      <c r="AP714" s="119"/>
      <c r="AQ714" s="119"/>
      <c r="AR714" s="119"/>
      <c r="AS714" s="119"/>
    </row>
    <row r="715" spans="32:45" x14ac:dyDescent="0.15"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</row>
    <row r="716" spans="32:45" x14ac:dyDescent="0.15"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</row>
    <row r="717" spans="32:45" x14ac:dyDescent="0.15"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</row>
    <row r="718" spans="32:45" x14ac:dyDescent="0.15"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</row>
    <row r="719" spans="32:45" x14ac:dyDescent="0.15"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</row>
    <row r="720" spans="32:45" x14ac:dyDescent="0.15"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</row>
    <row r="721" spans="32:45" x14ac:dyDescent="0.15"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</row>
    <row r="722" spans="32:45" x14ac:dyDescent="0.15"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</row>
    <row r="723" spans="32:45" x14ac:dyDescent="0.15"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</row>
    <row r="724" spans="32:45" x14ac:dyDescent="0.15"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</row>
    <row r="725" spans="32:45" x14ac:dyDescent="0.15"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</row>
    <row r="726" spans="32:45" x14ac:dyDescent="0.15">
      <c r="AF726" s="119"/>
      <c r="AG726" s="119"/>
      <c r="AH726" s="119"/>
      <c r="AI726" s="119"/>
      <c r="AJ726" s="119"/>
      <c r="AK726" s="119"/>
      <c r="AL726" s="119"/>
      <c r="AM726" s="119"/>
      <c r="AN726" s="119"/>
      <c r="AO726" s="119"/>
      <c r="AP726" s="119"/>
      <c r="AQ726" s="119"/>
      <c r="AR726" s="119"/>
      <c r="AS726" s="119"/>
    </row>
    <row r="727" spans="32:45" x14ac:dyDescent="0.15"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</row>
    <row r="728" spans="32:45" x14ac:dyDescent="0.15"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</row>
    <row r="729" spans="32:45" x14ac:dyDescent="0.15"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</row>
    <row r="730" spans="32:45" x14ac:dyDescent="0.15"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</row>
    <row r="731" spans="32:45" x14ac:dyDescent="0.15"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</row>
    <row r="732" spans="32:45" x14ac:dyDescent="0.15"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</row>
    <row r="733" spans="32:45" x14ac:dyDescent="0.15"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</row>
    <row r="734" spans="32:45" x14ac:dyDescent="0.15"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</row>
    <row r="735" spans="32:45" x14ac:dyDescent="0.15"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</row>
    <row r="736" spans="32:45" x14ac:dyDescent="0.15"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</row>
    <row r="737" spans="32:45" x14ac:dyDescent="0.15"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</row>
    <row r="738" spans="32:45" x14ac:dyDescent="0.15">
      <c r="AF738" s="119"/>
      <c r="AG738" s="119"/>
      <c r="AH738" s="119"/>
      <c r="AI738" s="119"/>
      <c r="AJ738" s="119"/>
      <c r="AK738" s="119"/>
      <c r="AL738" s="119"/>
      <c r="AM738" s="119"/>
      <c r="AN738" s="119"/>
      <c r="AO738" s="119"/>
      <c r="AP738" s="119"/>
      <c r="AQ738" s="119"/>
      <c r="AR738" s="119"/>
      <c r="AS738" s="119"/>
    </row>
    <row r="739" spans="32:45" x14ac:dyDescent="0.15"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</row>
    <row r="740" spans="32:45" x14ac:dyDescent="0.15"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</row>
    <row r="741" spans="32:45" x14ac:dyDescent="0.15"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</row>
    <row r="742" spans="32:45" x14ac:dyDescent="0.15"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</row>
    <row r="743" spans="32:45" x14ac:dyDescent="0.15"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</row>
    <row r="744" spans="32:45" x14ac:dyDescent="0.15"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</row>
    <row r="745" spans="32:45" x14ac:dyDescent="0.15"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</row>
    <row r="746" spans="32:45" x14ac:dyDescent="0.15"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</row>
    <row r="747" spans="32:45" x14ac:dyDescent="0.15"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</row>
    <row r="748" spans="32:45" x14ac:dyDescent="0.15"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</row>
    <row r="749" spans="32:45" x14ac:dyDescent="0.15"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</row>
    <row r="750" spans="32:45" x14ac:dyDescent="0.15">
      <c r="AF750" s="119"/>
      <c r="AG750" s="119"/>
      <c r="AH750" s="119"/>
      <c r="AI750" s="119"/>
      <c r="AJ750" s="119"/>
      <c r="AK750" s="119"/>
      <c r="AL750" s="119"/>
      <c r="AM750" s="119"/>
      <c r="AN750" s="119"/>
      <c r="AO750" s="119"/>
      <c r="AP750" s="119"/>
      <c r="AQ750" s="119"/>
      <c r="AR750" s="119"/>
      <c r="AS750" s="119"/>
    </row>
    <row r="751" spans="32:45" x14ac:dyDescent="0.15"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</row>
    <row r="752" spans="32:45" x14ac:dyDescent="0.15"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</row>
    <row r="753" spans="32:45" x14ac:dyDescent="0.15"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</row>
    <row r="754" spans="32:45" x14ac:dyDescent="0.15"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</row>
    <row r="755" spans="32:45" x14ac:dyDescent="0.15"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</row>
    <row r="756" spans="32:45" x14ac:dyDescent="0.15"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</row>
    <row r="757" spans="32:45" x14ac:dyDescent="0.15"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</row>
    <row r="758" spans="32:45" x14ac:dyDescent="0.15"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</row>
    <row r="759" spans="32:45" x14ac:dyDescent="0.15"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</row>
    <row r="760" spans="32:45" x14ac:dyDescent="0.15"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</row>
    <row r="761" spans="32:45" x14ac:dyDescent="0.15"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</row>
    <row r="762" spans="32:45" x14ac:dyDescent="0.15">
      <c r="AF762" s="119"/>
      <c r="AG762" s="119"/>
      <c r="AH762" s="119"/>
      <c r="AI762" s="119"/>
      <c r="AJ762" s="119"/>
      <c r="AK762" s="119"/>
      <c r="AL762" s="119"/>
      <c r="AM762" s="119"/>
      <c r="AN762" s="119"/>
      <c r="AO762" s="119"/>
      <c r="AP762" s="119"/>
      <c r="AQ762" s="119"/>
      <c r="AR762" s="119"/>
      <c r="AS762" s="119"/>
    </row>
    <row r="763" spans="32:45" x14ac:dyDescent="0.15"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</row>
    <row r="764" spans="32:45" x14ac:dyDescent="0.15"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</row>
    <row r="765" spans="32:45" x14ac:dyDescent="0.15"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</row>
    <row r="766" spans="32:45" x14ac:dyDescent="0.15"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</row>
    <row r="767" spans="32:45" x14ac:dyDescent="0.15"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</row>
    <row r="768" spans="32:45" x14ac:dyDescent="0.15"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</row>
    <row r="769" spans="32:45" x14ac:dyDescent="0.15"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</row>
    <row r="770" spans="32:45" x14ac:dyDescent="0.15"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</row>
    <row r="771" spans="32:45" x14ac:dyDescent="0.15"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</row>
    <row r="772" spans="32:45" x14ac:dyDescent="0.15"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</row>
    <row r="773" spans="32:45" x14ac:dyDescent="0.15"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</row>
    <row r="774" spans="32:45" x14ac:dyDescent="0.15">
      <c r="AF774" s="119"/>
      <c r="AG774" s="119"/>
      <c r="AH774" s="119"/>
      <c r="AI774" s="119"/>
      <c r="AJ774" s="119"/>
      <c r="AK774" s="119"/>
      <c r="AL774" s="119"/>
      <c r="AM774" s="119"/>
      <c r="AN774" s="119"/>
      <c r="AO774" s="119"/>
      <c r="AP774" s="119"/>
      <c r="AQ774" s="119"/>
      <c r="AR774" s="119"/>
      <c r="AS774" s="119"/>
    </row>
    <row r="775" spans="32:45" x14ac:dyDescent="0.15"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</row>
    <row r="776" spans="32:45" x14ac:dyDescent="0.15"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</row>
    <row r="777" spans="32:45" x14ac:dyDescent="0.15"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</row>
    <row r="778" spans="32:45" x14ac:dyDescent="0.15"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</row>
    <row r="779" spans="32:45" x14ac:dyDescent="0.15"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</row>
    <row r="780" spans="32:45" x14ac:dyDescent="0.15"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</row>
    <row r="781" spans="32:45" x14ac:dyDescent="0.15"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</row>
    <row r="782" spans="32:45" x14ac:dyDescent="0.15"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</row>
    <row r="783" spans="32:45" x14ac:dyDescent="0.15"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</row>
    <row r="784" spans="32:45" x14ac:dyDescent="0.15"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</row>
    <row r="785" spans="32:45" x14ac:dyDescent="0.15"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</row>
    <row r="786" spans="32:45" x14ac:dyDescent="0.15">
      <c r="AF786" s="119"/>
      <c r="AG786" s="119"/>
      <c r="AH786" s="119"/>
      <c r="AI786" s="119"/>
      <c r="AJ786" s="119"/>
      <c r="AK786" s="119"/>
      <c r="AL786" s="119"/>
      <c r="AM786" s="119"/>
      <c r="AN786" s="119"/>
      <c r="AO786" s="119"/>
      <c r="AP786" s="119"/>
      <c r="AQ786" s="119"/>
      <c r="AR786" s="119"/>
      <c r="AS786" s="119"/>
    </row>
    <row r="787" spans="32:45" x14ac:dyDescent="0.15"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</row>
    <row r="788" spans="32:45" x14ac:dyDescent="0.15"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</row>
    <row r="789" spans="32:45" x14ac:dyDescent="0.15"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</row>
    <row r="790" spans="32:45" x14ac:dyDescent="0.15"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</row>
    <row r="791" spans="32:45" x14ac:dyDescent="0.15"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</row>
    <row r="792" spans="32:45" x14ac:dyDescent="0.15"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</row>
    <row r="793" spans="32:45" x14ac:dyDescent="0.15"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</row>
    <row r="794" spans="32:45" x14ac:dyDescent="0.15"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</row>
    <row r="795" spans="32:45" x14ac:dyDescent="0.15"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</row>
    <row r="796" spans="32:45" x14ac:dyDescent="0.15"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</row>
    <row r="797" spans="32:45" x14ac:dyDescent="0.15"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</row>
    <row r="798" spans="32:45" x14ac:dyDescent="0.15">
      <c r="AF798" s="119"/>
      <c r="AG798" s="119"/>
      <c r="AH798" s="119"/>
      <c r="AI798" s="119"/>
      <c r="AJ798" s="119"/>
      <c r="AK798" s="119"/>
      <c r="AL798" s="119"/>
      <c r="AM798" s="119"/>
      <c r="AN798" s="119"/>
      <c r="AO798" s="119"/>
      <c r="AP798" s="119"/>
      <c r="AQ798" s="119"/>
      <c r="AR798" s="119"/>
      <c r="AS798" s="119"/>
    </row>
    <row r="799" spans="32:45" x14ac:dyDescent="0.15"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</row>
    <row r="800" spans="32:45" x14ac:dyDescent="0.15"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</row>
    <row r="801" spans="32:45" x14ac:dyDescent="0.15"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</row>
    <row r="802" spans="32:45" x14ac:dyDescent="0.15"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</row>
    <row r="803" spans="32:45" x14ac:dyDescent="0.15"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</row>
    <row r="804" spans="32:45" x14ac:dyDescent="0.15"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</row>
    <row r="805" spans="32:45" x14ac:dyDescent="0.15"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</row>
    <row r="806" spans="32:45" x14ac:dyDescent="0.15"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</row>
    <row r="807" spans="32:45" x14ac:dyDescent="0.15"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</row>
    <row r="808" spans="32:45" x14ac:dyDescent="0.15"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</row>
    <row r="809" spans="32:45" x14ac:dyDescent="0.15"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</row>
    <row r="810" spans="32:45" x14ac:dyDescent="0.15">
      <c r="AF810" s="119"/>
      <c r="AG810" s="119"/>
      <c r="AH810" s="119"/>
      <c r="AI810" s="119"/>
      <c r="AJ810" s="119"/>
      <c r="AK810" s="119"/>
      <c r="AL810" s="119"/>
      <c r="AM810" s="119"/>
      <c r="AN810" s="119"/>
      <c r="AO810" s="119"/>
      <c r="AP810" s="119"/>
      <c r="AQ810" s="119"/>
      <c r="AR810" s="119"/>
      <c r="AS810" s="119"/>
    </row>
    <row r="811" spans="32:45" x14ac:dyDescent="0.15"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</row>
    <row r="812" spans="32:45" x14ac:dyDescent="0.15"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</row>
    <row r="813" spans="32:45" x14ac:dyDescent="0.15"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</row>
    <row r="814" spans="32:45" x14ac:dyDescent="0.15"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</row>
    <row r="815" spans="32:45" x14ac:dyDescent="0.15"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</row>
    <row r="816" spans="32:45" x14ac:dyDescent="0.15"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</row>
    <row r="817" spans="32:45" x14ac:dyDescent="0.15"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</row>
    <row r="818" spans="32:45" x14ac:dyDescent="0.15"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</row>
    <row r="819" spans="32:45" x14ac:dyDescent="0.15"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</row>
    <row r="820" spans="32:45" x14ac:dyDescent="0.15"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</row>
    <row r="821" spans="32:45" x14ac:dyDescent="0.15"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</row>
    <row r="822" spans="32:45" x14ac:dyDescent="0.15">
      <c r="AF822" s="119"/>
      <c r="AG822" s="119"/>
      <c r="AH822" s="119"/>
      <c r="AI822" s="119"/>
      <c r="AJ822" s="119"/>
      <c r="AK822" s="119"/>
      <c r="AL822" s="119"/>
      <c r="AM822" s="119"/>
      <c r="AN822" s="119"/>
      <c r="AO822" s="119"/>
      <c r="AP822" s="119"/>
      <c r="AQ822" s="119"/>
      <c r="AR822" s="119"/>
      <c r="AS822" s="119"/>
    </row>
    <row r="823" spans="32:45" x14ac:dyDescent="0.15"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</row>
    <row r="824" spans="32:45" x14ac:dyDescent="0.15"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</row>
    <row r="825" spans="32:45" x14ac:dyDescent="0.15"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</row>
    <row r="826" spans="32:45" x14ac:dyDescent="0.15"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</row>
    <row r="827" spans="32:45" x14ac:dyDescent="0.15"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</row>
    <row r="828" spans="32:45" x14ac:dyDescent="0.15"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</row>
    <row r="829" spans="32:45" x14ac:dyDescent="0.15"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</row>
    <row r="830" spans="32:45" x14ac:dyDescent="0.15"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</row>
    <row r="831" spans="32:45" x14ac:dyDescent="0.15"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</row>
    <row r="832" spans="32:45" x14ac:dyDescent="0.15"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</row>
    <row r="833" spans="32:45" x14ac:dyDescent="0.15"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</row>
    <row r="834" spans="32:45" x14ac:dyDescent="0.15">
      <c r="AF834" s="119"/>
      <c r="AG834" s="119"/>
      <c r="AH834" s="119"/>
      <c r="AI834" s="119"/>
      <c r="AJ834" s="119"/>
      <c r="AK834" s="119"/>
      <c r="AL834" s="119"/>
      <c r="AM834" s="119"/>
      <c r="AN834" s="119"/>
      <c r="AO834" s="119"/>
      <c r="AP834" s="119"/>
      <c r="AQ834" s="119"/>
      <c r="AR834" s="119"/>
      <c r="AS834" s="119"/>
    </row>
    <row r="835" spans="32:45" x14ac:dyDescent="0.15"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</row>
    <row r="836" spans="32:45" x14ac:dyDescent="0.15"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</row>
    <row r="837" spans="32:45" x14ac:dyDescent="0.15"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</row>
    <row r="838" spans="32:45" x14ac:dyDescent="0.15"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</row>
    <row r="839" spans="32:45" x14ac:dyDescent="0.15"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</row>
    <row r="840" spans="32:45" x14ac:dyDescent="0.15"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</row>
    <row r="841" spans="32:45" x14ac:dyDescent="0.15"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</row>
    <row r="842" spans="32:45" x14ac:dyDescent="0.15"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</row>
    <row r="843" spans="32:45" x14ac:dyDescent="0.15"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</row>
    <row r="844" spans="32:45" x14ac:dyDescent="0.15"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</row>
    <row r="845" spans="32:45" x14ac:dyDescent="0.15"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</row>
    <row r="846" spans="32:45" x14ac:dyDescent="0.15">
      <c r="AF846" s="119"/>
      <c r="AG846" s="119"/>
      <c r="AH846" s="119"/>
      <c r="AI846" s="119"/>
      <c r="AJ846" s="119"/>
      <c r="AK846" s="119"/>
      <c r="AL846" s="119"/>
      <c r="AM846" s="119"/>
      <c r="AN846" s="119"/>
      <c r="AO846" s="119"/>
      <c r="AP846" s="119"/>
      <c r="AQ846" s="119"/>
      <c r="AR846" s="119"/>
      <c r="AS846" s="119"/>
    </row>
    <row r="847" spans="32:45" x14ac:dyDescent="0.15"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</row>
    <row r="848" spans="32:45" x14ac:dyDescent="0.15"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</row>
    <row r="849" spans="32:45" x14ac:dyDescent="0.15"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</row>
    <row r="850" spans="32:45" x14ac:dyDescent="0.15"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</row>
    <row r="851" spans="32:45" x14ac:dyDescent="0.15"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</row>
    <row r="852" spans="32:45" x14ac:dyDescent="0.15"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</row>
    <row r="853" spans="32:45" x14ac:dyDescent="0.15"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</row>
    <row r="854" spans="32:45" x14ac:dyDescent="0.15"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</row>
    <row r="855" spans="32:45" x14ac:dyDescent="0.15"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</row>
    <row r="856" spans="32:45" x14ac:dyDescent="0.15"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</row>
    <row r="857" spans="32:45" x14ac:dyDescent="0.15"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</row>
    <row r="858" spans="32:45" x14ac:dyDescent="0.15">
      <c r="AF858" s="119"/>
      <c r="AG858" s="119"/>
      <c r="AH858" s="119"/>
      <c r="AI858" s="119"/>
      <c r="AJ858" s="119"/>
      <c r="AK858" s="119"/>
      <c r="AL858" s="119"/>
      <c r="AM858" s="119"/>
      <c r="AN858" s="119"/>
      <c r="AO858" s="119"/>
      <c r="AP858" s="119"/>
      <c r="AQ858" s="119"/>
      <c r="AR858" s="119"/>
      <c r="AS858" s="119"/>
    </row>
    <row r="859" spans="32:45" x14ac:dyDescent="0.15"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</row>
    <row r="860" spans="32:45" x14ac:dyDescent="0.15"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</row>
    <row r="861" spans="32:45" x14ac:dyDescent="0.15"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</row>
    <row r="862" spans="32:45" x14ac:dyDescent="0.15"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</row>
    <row r="863" spans="32:45" x14ac:dyDescent="0.15"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</row>
    <row r="864" spans="32:45" x14ac:dyDescent="0.15"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</row>
    <row r="865" spans="32:45" x14ac:dyDescent="0.15"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</row>
    <row r="866" spans="32:45" x14ac:dyDescent="0.15"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</row>
    <row r="867" spans="32:45" x14ac:dyDescent="0.15"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</row>
    <row r="868" spans="32:45" x14ac:dyDescent="0.15"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</row>
    <row r="869" spans="32:45" x14ac:dyDescent="0.15"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</row>
    <row r="870" spans="32:45" x14ac:dyDescent="0.15">
      <c r="AF870" s="119"/>
      <c r="AG870" s="119"/>
      <c r="AH870" s="119"/>
      <c r="AI870" s="119"/>
      <c r="AJ870" s="119"/>
      <c r="AK870" s="119"/>
      <c r="AL870" s="119"/>
      <c r="AM870" s="119"/>
      <c r="AN870" s="119"/>
      <c r="AO870" s="119"/>
      <c r="AP870" s="119"/>
      <c r="AQ870" s="119"/>
      <c r="AR870" s="119"/>
      <c r="AS870" s="119"/>
    </row>
    <row r="871" spans="32:45" x14ac:dyDescent="0.15"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</row>
    <row r="872" spans="32:45" x14ac:dyDescent="0.15"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</row>
    <row r="873" spans="32:45" x14ac:dyDescent="0.15"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</row>
    <row r="874" spans="32:45" x14ac:dyDescent="0.15"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</row>
    <row r="875" spans="32:45" x14ac:dyDescent="0.15"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</row>
    <row r="876" spans="32:45" x14ac:dyDescent="0.15"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</row>
    <row r="877" spans="32:45" x14ac:dyDescent="0.15"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</row>
    <row r="878" spans="32:45" x14ac:dyDescent="0.15"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</row>
    <row r="879" spans="32:45" x14ac:dyDescent="0.15"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</row>
    <row r="880" spans="32:45" x14ac:dyDescent="0.15"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</row>
    <row r="881" spans="32:45" x14ac:dyDescent="0.15"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</row>
    <row r="882" spans="32:45" x14ac:dyDescent="0.15"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</row>
    <row r="883" spans="32:45" x14ac:dyDescent="0.15"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</row>
    <row r="884" spans="32:45" x14ac:dyDescent="0.15"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</row>
    <row r="885" spans="32:45" x14ac:dyDescent="0.15"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</row>
    <row r="886" spans="32:45" x14ac:dyDescent="0.15"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</row>
    <row r="887" spans="32:45" x14ac:dyDescent="0.15"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</row>
    <row r="888" spans="32:45" x14ac:dyDescent="0.15"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</row>
    <row r="889" spans="32:45" x14ac:dyDescent="0.15"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</row>
    <row r="890" spans="32:45" x14ac:dyDescent="0.15"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</row>
    <row r="891" spans="32:45" x14ac:dyDescent="0.15"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</row>
    <row r="892" spans="32:45" x14ac:dyDescent="0.15"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</row>
    <row r="893" spans="32:45" x14ac:dyDescent="0.15"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</row>
    <row r="894" spans="32:45" x14ac:dyDescent="0.15">
      <c r="AF894" s="119"/>
      <c r="AG894" s="119"/>
      <c r="AH894" s="119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</row>
    <row r="895" spans="32:45" x14ac:dyDescent="0.15"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</row>
    <row r="896" spans="32:45" x14ac:dyDescent="0.15"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</row>
    <row r="897" spans="32:45" x14ac:dyDescent="0.15"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</row>
    <row r="898" spans="32:45" x14ac:dyDescent="0.15"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</row>
    <row r="899" spans="32:45" x14ac:dyDescent="0.15"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</row>
    <row r="900" spans="32:45" x14ac:dyDescent="0.15"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</row>
    <row r="901" spans="32:45" x14ac:dyDescent="0.15"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</row>
    <row r="902" spans="32:45" x14ac:dyDescent="0.15"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</row>
    <row r="903" spans="32:45" x14ac:dyDescent="0.15"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</row>
    <row r="904" spans="32:45" x14ac:dyDescent="0.15"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</row>
    <row r="905" spans="32:45" x14ac:dyDescent="0.15"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</row>
    <row r="906" spans="32:45" x14ac:dyDescent="0.15"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</row>
    <row r="907" spans="32:45" x14ac:dyDescent="0.15"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</row>
    <row r="908" spans="32:45" x14ac:dyDescent="0.15"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</row>
    <row r="909" spans="32:45" x14ac:dyDescent="0.15"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</row>
    <row r="910" spans="32:45" x14ac:dyDescent="0.15"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</row>
    <row r="911" spans="32:45" x14ac:dyDescent="0.15"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</row>
    <row r="912" spans="32:45" x14ac:dyDescent="0.15"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</row>
    <row r="913" spans="32:45" x14ac:dyDescent="0.15"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</row>
    <row r="914" spans="32:45" x14ac:dyDescent="0.15"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</row>
    <row r="915" spans="32:45" x14ac:dyDescent="0.15"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</row>
    <row r="916" spans="32:45" x14ac:dyDescent="0.15"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</row>
    <row r="917" spans="32:45" x14ac:dyDescent="0.15"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</row>
    <row r="918" spans="32:45" x14ac:dyDescent="0.15">
      <c r="AF918" s="119"/>
      <c r="AG918" s="119"/>
      <c r="AH918" s="119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</row>
    <row r="919" spans="32:45" x14ac:dyDescent="0.15"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</row>
    <row r="920" spans="32:45" x14ac:dyDescent="0.15"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</row>
    <row r="921" spans="32:45" x14ac:dyDescent="0.15"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</row>
    <row r="922" spans="32:45" x14ac:dyDescent="0.15"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</row>
    <row r="923" spans="32:45" x14ac:dyDescent="0.15"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</row>
    <row r="924" spans="32:45" x14ac:dyDescent="0.15"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</row>
    <row r="925" spans="32:45" x14ac:dyDescent="0.15"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</row>
    <row r="926" spans="32:45" x14ac:dyDescent="0.15"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</row>
    <row r="927" spans="32:45" x14ac:dyDescent="0.15"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</row>
    <row r="928" spans="32:45" x14ac:dyDescent="0.15"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</row>
    <row r="929" spans="32:45" x14ac:dyDescent="0.15"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</row>
    <row r="930" spans="32:45" x14ac:dyDescent="0.15">
      <c r="AF930" s="119"/>
      <c r="AG930" s="119"/>
      <c r="AH930" s="119"/>
      <c r="AI930" s="119"/>
      <c r="AJ930" s="119"/>
      <c r="AK930" s="119"/>
      <c r="AL930" s="119"/>
      <c r="AM930" s="119"/>
      <c r="AN930" s="119"/>
      <c r="AO930" s="119"/>
      <c r="AP930" s="119"/>
      <c r="AQ930" s="119"/>
      <c r="AR930" s="119"/>
      <c r="AS930" s="119"/>
    </row>
    <row r="931" spans="32:45" x14ac:dyDescent="0.15"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</row>
    <row r="932" spans="32:45" x14ac:dyDescent="0.15"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</row>
    <row r="933" spans="32:45" x14ac:dyDescent="0.15"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</row>
    <row r="934" spans="32:45" x14ac:dyDescent="0.15"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</row>
    <row r="935" spans="32:45" x14ac:dyDescent="0.15"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</row>
    <row r="936" spans="32:45" x14ac:dyDescent="0.15"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</row>
    <row r="937" spans="32:45" x14ac:dyDescent="0.15"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</row>
    <row r="938" spans="32:45" x14ac:dyDescent="0.15"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</row>
    <row r="939" spans="32:45" x14ac:dyDescent="0.15"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</row>
    <row r="940" spans="32:45" x14ac:dyDescent="0.15"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</row>
    <row r="941" spans="32:45" x14ac:dyDescent="0.15"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</row>
    <row r="942" spans="32:45" x14ac:dyDescent="0.15">
      <c r="AF942" s="119"/>
      <c r="AG942" s="119"/>
      <c r="AH942" s="119"/>
      <c r="AI942" s="119"/>
      <c r="AJ942" s="119"/>
      <c r="AK942" s="119"/>
      <c r="AL942" s="119"/>
      <c r="AM942" s="119"/>
      <c r="AN942" s="119"/>
      <c r="AO942" s="119"/>
      <c r="AP942" s="119"/>
      <c r="AQ942" s="119"/>
      <c r="AR942" s="119"/>
      <c r="AS942" s="119"/>
    </row>
    <row r="943" spans="32:45" x14ac:dyDescent="0.15"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</row>
    <row r="944" spans="32:45" x14ac:dyDescent="0.15"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</row>
    <row r="945" spans="32:45" x14ac:dyDescent="0.15"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</row>
    <row r="946" spans="32:45" x14ac:dyDescent="0.15"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</row>
    <row r="947" spans="32:45" x14ac:dyDescent="0.15"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</row>
    <row r="948" spans="32:45" x14ac:dyDescent="0.15"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</row>
    <row r="949" spans="32:45" x14ac:dyDescent="0.15"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</row>
    <row r="950" spans="32:45" x14ac:dyDescent="0.15"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</row>
    <row r="951" spans="32:45" x14ac:dyDescent="0.15"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</row>
    <row r="952" spans="32:45" x14ac:dyDescent="0.15"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</row>
    <row r="953" spans="32:45" x14ac:dyDescent="0.15"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</row>
    <row r="954" spans="32:45" x14ac:dyDescent="0.15">
      <c r="AF954" s="119"/>
      <c r="AG954" s="119"/>
      <c r="AH954" s="119"/>
      <c r="AI954" s="119"/>
      <c r="AJ954" s="119"/>
      <c r="AK954" s="119"/>
      <c r="AL954" s="119"/>
      <c r="AM954" s="119"/>
      <c r="AN954" s="119"/>
      <c r="AO954" s="119"/>
      <c r="AP954" s="119"/>
      <c r="AQ954" s="119"/>
      <c r="AR954" s="119"/>
      <c r="AS954" s="119"/>
    </row>
    <row r="955" spans="32:45" x14ac:dyDescent="0.15"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</row>
    <row r="956" spans="32:45" x14ac:dyDescent="0.15"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</row>
    <row r="957" spans="32:45" x14ac:dyDescent="0.15"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</row>
    <row r="958" spans="32:45" x14ac:dyDescent="0.15"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</row>
    <row r="959" spans="32:45" x14ac:dyDescent="0.15"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</row>
    <row r="960" spans="32:45" x14ac:dyDescent="0.15"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</row>
    <row r="961" spans="32:45" x14ac:dyDescent="0.15"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</row>
    <row r="962" spans="32:45" x14ac:dyDescent="0.15"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</row>
    <row r="963" spans="32:45" x14ac:dyDescent="0.15"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</row>
    <row r="964" spans="32:45" x14ac:dyDescent="0.15"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</row>
    <row r="965" spans="32:45" x14ac:dyDescent="0.15"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</row>
    <row r="966" spans="32:45" x14ac:dyDescent="0.15">
      <c r="AF966" s="119"/>
      <c r="AG966" s="119"/>
      <c r="AH966" s="119"/>
      <c r="AI966" s="119"/>
      <c r="AJ966" s="119"/>
      <c r="AK966" s="119"/>
      <c r="AL966" s="119"/>
      <c r="AM966" s="119"/>
      <c r="AN966" s="119"/>
      <c r="AO966" s="119"/>
      <c r="AP966" s="119"/>
      <c r="AQ966" s="119"/>
      <c r="AR966" s="119"/>
      <c r="AS966" s="119"/>
    </row>
    <row r="967" spans="32:45" x14ac:dyDescent="0.15"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</row>
    <row r="968" spans="32:45" x14ac:dyDescent="0.15"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</row>
    <row r="969" spans="32:45" x14ac:dyDescent="0.15"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</row>
    <row r="970" spans="32:45" x14ac:dyDescent="0.15"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</row>
    <row r="971" spans="32:45" x14ac:dyDescent="0.15"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</row>
    <row r="972" spans="32:45" x14ac:dyDescent="0.15"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</row>
    <row r="973" spans="32:45" x14ac:dyDescent="0.15"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</row>
    <row r="974" spans="32:45" x14ac:dyDescent="0.15"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</row>
    <row r="975" spans="32:45" x14ac:dyDescent="0.15"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</row>
    <row r="976" spans="32:45" x14ac:dyDescent="0.15"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</row>
    <row r="977" spans="32:45" x14ac:dyDescent="0.15"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</row>
    <row r="978" spans="32:45" x14ac:dyDescent="0.15"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</row>
    <row r="979" spans="32:45" x14ac:dyDescent="0.15"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</row>
    <row r="980" spans="32:45" x14ac:dyDescent="0.15"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</row>
    <row r="981" spans="32:45" x14ac:dyDescent="0.15"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</row>
    <row r="982" spans="32:45" x14ac:dyDescent="0.15"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</row>
    <row r="983" spans="32:45" x14ac:dyDescent="0.15"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</row>
    <row r="984" spans="32:45" x14ac:dyDescent="0.15"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</row>
    <row r="985" spans="32:45" x14ac:dyDescent="0.15"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</row>
    <row r="986" spans="32:45" x14ac:dyDescent="0.15"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</row>
    <row r="987" spans="32:45" x14ac:dyDescent="0.15"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</row>
    <row r="988" spans="32:45" x14ac:dyDescent="0.15"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</row>
    <row r="989" spans="32:45" x14ac:dyDescent="0.15"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</row>
    <row r="990" spans="32:45" x14ac:dyDescent="0.15">
      <c r="AF990" s="119"/>
      <c r="AG990" s="119"/>
      <c r="AH990" s="119"/>
      <c r="AI990" s="119"/>
      <c r="AJ990" s="119"/>
      <c r="AK990" s="119"/>
      <c r="AL990" s="119"/>
      <c r="AM990" s="119"/>
      <c r="AN990" s="119"/>
      <c r="AO990" s="119"/>
      <c r="AP990" s="119"/>
      <c r="AQ990" s="119"/>
      <c r="AR990" s="119"/>
      <c r="AS990" s="119"/>
    </row>
    <row r="991" spans="32:45" x14ac:dyDescent="0.15"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</row>
    <row r="992" spans="32:45" x14ac:dyDescent="0.15"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</row>
    <row r="993" spans="32:45" x14ac:dyDescent="0.15"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</row>
    <row r="994" spans="32:45" x14ac:dyDescent="0.15"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</row>
    <row r="995" spans="32:45" x14ac:dyDescent="0.15"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</row>
    <row r="996" spans="32:45" x14ac:dyDescent="0.15"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</row>
    <row r="997" spans="32:45" x14ac:dyDescent="0.15"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</row>
    <row r="998" spans="32:45" x14ac:dyDescent="0.15"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</row>
    <row r="999" spans="32:45" x14ac:dyDescent="0.15">
      <c r="AF999" s="121"/>
      <c r="AG999" s="121"/>
      <c r="AH999" s="121"/>
      <c r="AI999" s="121"/>
      <c r="AJ999" s="121"/>
      <c r="AK999" s="121"/>
      <c r="AL999" s="121"/>
      <c r="AM999" s="121"/>
      <c r="AN999" s="121"/>
      <c r="AO999" s="121"/>
      <c r="AP999" s="121"/>
      <c r="AQ999" s="121"/>
      <c r="AR999" s="121"/>
      <c r="AS999" s="121"/>
    </row>
    <row r="1000" spans="32:45" x14ac:dyDescent="0.15">
      <c r="AF1000" s="121"/>
      <c r="AG1000" s="121"/>
      <c r="AH1000" s="121"/>
      <c r="AI1000" s="121"/>
      <c r="AJ1000" s="121"/>
      <c r="AK1000" s="121"/>
      <c r="AL1000" s="121"/>
      <c r="AM1000" s="121"/>
      <c r="AN1000" s="121"/>
      <c r="AO1000" s="121"/>
      <c r="AP1000" s="121"/>
      <c r="AQ1000" s="121"/>
      <c r="AR1000" s="121"/>
      <c r="AS1000" s="121"/>
    </row>
    <row r="1001" spans="32:45" x14ac:dyDescent="0.15">
      <c r="AF1001" s="121"/>
      <c r="AG1001" s="121"/>
      <c r="AH1001" s="121"/>
      <c r="AI1001" s="121"/>
      <c r="AJ1001" s="121"/>
      <c r="AK1001" s="121"/>
      <c r="AL1001" s="121"/>
      <c r="AM1001" s="121"/>
      <c r="AN1001" s="121"/>
      <c r="AO1001" s="121"/>
      <c r="AP1001" s="121"/>
      <c r="AQ1001" s="121"/>
      <c r="AR1001" s="121"/>
      <c r="AS1001" s="121"/>
    </row>
    <row r="1002" spans="32:45" x14ac:dyDescent="0.15">
      <c r="AF1002" s="119"/>
      <c r="AG1002" s="119"/>
      <c r="AH1002" s="119"/>
      <c r="AI1002" s="119"/>
      <c r="AJ1002" s="119"/>
      <c r="AK1002" s="119"/>
      <c r="AL1002" s="119"/>
      <c r="AM1002" s="119"/>
      <c r="AN1002" s="119"/>
      <c r="AO1002" s="119"/>
      <c r="AP1002" s="119"/>
      <c r="AQ1002" s="119"/>
      <c r="AR1002" s="119"/>
      <c r="AS1002" s="119"/>
    </row>
    <row r="1003" spans="32:45" x14ac:dyDescent="0.15">
      <c r="AF1003" s="121"/>
      <c r="AG1003" s="121"/>
      <c r="AH1003" s="121"/>
      <c r="AI1003" s="121"/>
      <c r="AJ1003" s="121"/>
      <c r="AK1003" s="121"/>
      <c r="AL1003" s="121"/>
      <c r="AM1003" s="121"/>
      <c r="AN1003" s="121"/>
      <c r="AO1003" s="121"/>
      <c r="AP1003" s="121"/>
      <c r="AQ1003" s="121"/>
      <c r="AR1003" s="121"/>
      <c r="AS1003" s="121"/>
    </row>
    <row r="1004" spans="32:45" x14ac:dyDescent="0.15">
      <c r="AF1004" s="121"/>
      <c r="AG1004" s="121"/>
      <c r="AH1004" s="121"/>
      <c r="AI1004" s="121"/>
      <c r="AJ1004" s="121"/>
      <c r="AK1004" s="121"/>
      <c r="AL1004" s="121"/>
      <c r="AM1004" s="121"/>
      <c r="AN1004" s="121"/>
      <c r="AO1004" s="121"/>
      <c r="AP1004" s="121"/>
      <c r="AQ1004" s="121"/>
      <c r="AR1004" s="121"/>
      <c r="AS1004" s="121"/>
    </row>
    <row r="1005" spans="32:45" x14ac:dyDescent="0.15">
      <c r="AF1005" s="121"/>
      <c r="AG1005" s="121"/>
      <c r="AH1005" s="121"/>
      <c r="AI1005" s="121"/>
      <c r="AJ1005" s="121"/>
      <c r="AK1005" s="121"/>
      <c r="AL1005" s="121"/>
      <c r="AM1005" s="121"/>
      <c r="AN1005" s="121"/>
      <c r="AO1005" s="121"/>
      <c r="AP1005" s="121"/>
      <c r="AQ1005" s="121"/>
      <c r="AR1005" s="121"/>
      <c r="AS1005" s="121"/>
    </row>
    <row r="1006" spans="32:45" x14ac:dyDescent="0.15">
      <c r="AF1006" s="121"/>
      <c r="AG1006" s="121"/>
      <c r="AH1006" s="121"/>
      <c r="AI1006" s="121"/>
      <c r="AJ1006" s="121"/>
      <c r="AK1006" s="121"/>
      <c r="AL1006" s="121"/>
      <c r="AM1006" s="121"/>
      <c r="AN1006" s="121"/>
      <c r="AO1006" s="121"/>
      <c r="AP1006" s="121"/>
      <c r="AQ1006" s="121"/>
      <c r="AR1006" s="121"/>
      <c r="AS1006" s="121"/>
    </row>
    <row r="1007" spans="32:45" x14ac:dyDescent="0.15">
      <c r="AF1007" s="121"/>
      <c r="AG1007" s="121"/>
      <c r="AH1007" s="121"/>
      <c r="AI1007" s="121"/>
      <c r="AJ1007" s="121"/>
      <c r="AK1007" s="121"/>
      <c r="AL1007" s="121"/>
      <c r="AM1007" s="121"/>
      <c r="AN1007" s="121"/>
      <c r="AO1007" s="121"/>
      <c r="AP1007" s="121"/>
      <c r="AQ1007" s="121"/>
      <c r="AR1007" s="121"/>
      <c r="AS1007" s="121"/>
    </row>
    <row r="1008" spans="32:45" x14ac:dyDescent="0.15">
      <c r="AF1008" s="121"/>
      <c r="AG1008" s="121"/>
      <c r="AH1008" s="121"/>
      <c r="AI1008" s="121"/>
      <c r="AJ1008" s="121"/>
      <c r="AK1008" s="121"/>
      <c r="AL1008" s="121"/>
      <c r="AM1008" s="121"/>
      <c r="AN1008" s="121"/>
      <c r="AO1008" s="121"/>
      <c r="AP1008" s="121"/>
      <c r="AQ1008" s="121"/>
      <c r="AR1008" s="121"/>
      <c r="AS1008" s="121"/>
    </row>
    <row r="1009" spans="32:45" x14ac:dyDescent="0.15">
      <c r="AF1009" s="121"/>
      <c r="AG1009" s="121"/>
      <c r="AH1009" s="121"/>
      <c r="AI1009" s="121"/>
      <c r="AJ1009" s="121"/>
      <c r="AK1009" s="121"/>
      <c r="AL1009" s="121"/>
      <c r="AM1009" s="121"/>
      <c r="AN1009" s="121"/>
      <c r="AO1009" s="121"/>
      <c r="AP1009" s="121"/>
      <c r="AQ1009" s="121"/>
      <c r="AR1009" s="121"/>
      <c r="AS1009" s="121"/>
    </row>
    <row r="1010" spans="32:45" x14ac:dyDescent="0.15">
      <c r="AF1010" s="121"/>
      <c r="AG1010" s="121"/>
      <c r="AH1010" s="121"/>
      <c r="AI1010" s="121"/>
      <c r="AJ1010" s="121"/>
      <c r="AK1010" s="121"/>
      <c r="AL1010" s="121"/>
      <c r="AM1010" s="121"/>
      <c r="AN1010" s="121"/>
      <c r="AO1010" s="121"/>
      <c r="AP1010" s="121"/>
      <c r="AQ1010" s="121"/>
      <c r="AR1010" s="121"/>
      <c r="AS1010" s="121"/>
    </row>
    <row r="1011" spans="32:45" x14ac:dyDescent="0.15">
      <c r="AF1011" s="121"/>
      <c r="AG1011" s="121"/>
      <c r="AH1011" s="121"/>
      <c r="AI1011" s="121"/>
      <c r="AJ1011" s="121"/>
      <c r="AK1011" s="121"/>
      <c r="AL1011" s="121"/>
      <c r="AM1011" s="121"/>
      <c r="AN1011" s="121"/>
      <c r="AO1011" s="121"/>
      <c r="AP1011" s="121"/>
      <c r="AQ1011" s="121"/>
      <c r="AR1011" s="121"/>
      <c r="AS1011" s="121"/>
    </row>
    <row r="1012" spans="32:45" x14ac:dyDescent="0.15">
      <c r="AF1012" s="121"/>
      <c r="AG1012" s="121"/>
      <c r="AH1012" s="121"/>
      <c r="AI1012" s="121"/>
      <c r="AJ1012" s="121"/>
      <c r="AK1012" s="121"/>
      <c r="AL1012" s="121"/>
      <c r="AM1012" s="121"/>
      <c r="AN1012" s="121"/>
      <c r="AO1012" s="121"/>
      <c r="AP1012" s="121"/>
      <c r="AQ1012" s="121"/>
      <c r="AR1012" s="121"/>
      <c r="AS1012" s="121"/>
    </row>
    <row r="1013" spans="32:45" x14ac:dyDescent="0.15">
      <c r="AF1013" s="121"/>
      <c r="AG1013" s="121"/>
      <c r="AH1013" s="121"/>
      <c r="AI1013" s="121"/>
      <c r="AJ1013" s="121"/>
      <c r="AK1013" s="121"/>
      <c r="AL1013" s="121"/>
      <c r="AM1013" s="121"/>
      <c r="AN1013" s="121"/>
      <c r="AO1013" s="121"/>
      <c r="AP1013" s="121"/>
      <c r="AQ1013" s="121"/>
      <c r="AR1013" s="121"/>
      <c r="AS1013" s="121"/>
    </row>
    <row r="1014" spans="32:45" x14ac:dyDescent="0.15">
      <c r="AF1014" s="119"/>
      <c r="AG1014" s="119"/>
      <c r="AH1014" s="119"/>
      <c r="AI1014" s="119"/>
      <c r="AJ1014" s="119"/>
      <c r="AK1014" s="119"/>
      <c r="AL1014" s="119"/>
      <c r="AM1014" s="119"/>
      <c r="AN1014" s="119"/>
      <c r="AO1014" s="119"/>
      <c r="AP1014" s="119"/>
      <c r="AQ1014" s="119"/>
      <c r="AR1014" s="119"/>
      <c r="AS1014" s="119"/>
    </row>
    <row r="1015" spans="32:45" x14ac:dyDescent="0.15">
      <c r="AF1015" s="121"/>
      <c r="AG1015" s="121"/>
      <c r="AH1015" s="121"/>
      <c r="AI1015" s="121"/>
      <c r="AJ1015" s="121"/>
      <c r="AK1015" s="121"/>
      <c r="AL1015" s="121"/>
      <c r="AM1015" s="121"/>
      <c r="AN1015" s="121"/>
      <c r="AO1015" s="121"/>
      <c r="AP1015" s="121"/>
      <c r="AQ1015" s="121"/>
      <c r="AR1015" s="121"/>
      <c r="AS1015" s="121"/>
    </row>
    <row r="1016" spans="32:45" x14ac:dyDescent="0.15">
      <c r="AF1016" s="121"/>
      <c r="AG1016" s="121"/>
      <c r="AH1016" s="121"/>
      <c r="AI1016" s="121"/>
      <c r="AJ1016" s="121"/>
      <c r="AK1016" s="121"/>
      <c r="AL1016" s="121"/>
      <c r="AM1016" s="121"/>
      <c r="AN1016" s="121"/>
      <c r="AO1016" s="121"/>
      <c r="AP1016" s="121"/>
      <c r="AQ1016" s="121"/>
      <c r="AR1016" s="121"/>
      <c r="AS1016" s="121"/>
    </row>
    <row r="1017" spans="32:45" x14ac:dyDescent="0.15">
      <c r="AF1017" s="121"/>
      <c r="AG1017" s="121"/>
      <c r="AH1017" s="121"/>
      <c r="AI1017" s="121"/>
      <c r="AJ1017" s="121"/>
      <c r="AK1017" s="121"/>
      <c r="AL1017" s="121"/>
      <c r="AM1017" s="121"/>
      <c r="AN1017" s="121"/>
      <c r="AO1017" s="121"/>
      <c r="AP1017" s="121"/>
      <c r="AQ1017" s="121"/>
      <c r="AR1017" s="121"/>
      <c r="AS1017" s="121"/>
    </row>
    <row r="1018" spans="32:45" x14ac:dyDescent="0.15">
      <c r="AF1018" s="121"/>
      <c r="AG1018" s="121"/>
      <c r="AH1018" s="121"/>
      <c r="AI1018" s="121"/>
      <c r="AJ1018" s="121"/>
      <c r="AK1018" s="121"/>
      <c r="AL1018" s="121"/>
      <c r="AM1018" s="121"/>
      <c r="AN1018" s="121"/>
      <c r="AO1018" s="121"/>
      <c r="AP1018" s="121"/>
      <c r="AQ1018" s="121"/>
      <c r="AR1018" s="121"/>
      <c r="AS1018" s="121"/>
    </row>
    <row r="1019" spans="32:45" x14ac:dyDescent="0.15">
      <c r="AF1019" s="121"/>
      <c r="AG1019" s="121"/>
      <c r="AH1019" s="121"/>
      <c r="AI1019" s="121"/>
      <c r="AJ1019" s="121"/>
      <c r="AK1019" s="121"/>
      <c r="AL1019" s="121"/>
      <c r="AM1019" s="121"/>
      <c r="AN1019" s="121"/>
      <c r="AO1019" s="121"/>
      <c r="AP1019" s="121"/>
      <c r="AQ1019" s="121"/>
      <c r="AR1019" s="121"/>
      <c r="AS1019" s="121"/>
    </row>
    <row r="1020" spans="32:45" x14ac:dyDescent="0.15">
      <c r="AF1020" s="121"/>
      <c r="AG1020" s="121"/>
      <c r="AH1020" s="121"/>
      <c r="AI1020" s="121"/>
      <c r="AJ1020" s="121"/>
      <c r="AK1020" s="121"/>
      <c r="AL1020" s="121"/>
      <c r="AM1020" s="121"/>
      <c r="AN1020" s="121"/>
      <c r="AO1020" s="121"/>
      <c r="AP1020" s="121"/>
      <c r="AQ1020" s="121"/>
      <c r="AR1020" s="121"/>
      <c r="AS1020" s="121"/>
    </row>
    <row r="1021" spans="32:45" x14ac:dyDescent="0.15">
      <c r="AF1021" s="121"/>
      <c r="AG1021" s="121"/>
      <c r="AH1021" s="121"/>
      <c r="AI1021" s="121"/>
      <c r="AJ1021" s="121"/>
      <c r="AK1021" s="121"/>
      <c r="AL1021" s="121"/>
      <c r="AM1021" s="121"/>
      <c r="AN1021" s="121"/>
      <c r="AO1021" s="121"/>
      <c r="AP1021" s="121"/>
      <c r="AQ1021" s="121"/>
      <c r="AR1021" s="121"/>
      <c r="AS1021" s="121"/>
    </row>
    <row r="1022" spans="32:45" x14ac:dyDescent="0.15">
      <c r="AF1022" s="121"/>
      <c r="AG1022" s="121"/>
      <c r="AH1022" s="121"/>
      <c r="AI1022" s="121"/>
      <c r="AJ1022" s="121"/>
      <c r="AK1022" s="121"/>
      <c r="AL1022" s="121"/>
      <c r="AM1022" s="121"/>
      <c r="AN1022" s="121"/>
      <c r="AO1022" s="121"/>
      <c r="AP1022" s="121"/>
      <c r="AQ1022" s="121"/>
      <c r="AR1022" s="121"/>
      <c r="AS1022" s="121"/>
    </row>
    <row r="1023" spans="32:45" x14ac:dyDescent="0.15">
      <c r="AF1023" s="121"/>
      <c r="AG1023" s="121"/>
      <c r="AH1023" s="121"/>
      <c r="AI1023" s="121"/>
      <c r="AJ1023" s="121"/>
      <c r="AK1023" s="121"/>
      <c r="AL1023" s="121"/>
      <c r="AM1023" s="121"/>
      <c r="AN1023" s="121"/>
      <c r="AO1023" s="121"/>
      <c r="AP1023" s="121"/>
      <c r="AQ1023" s="121"/>
      <c r="AR1023" s="121"/>
      <c r="AS1023" s="121"/>
    </row>
    <row r="1024" spans="32:45" x14ac:dyDescent="0.15">
      <c r="AF1024" s="121"/>
      <c r="AG1024" s="121"/>
      <c r="AH1024" s="121"/>
      <c r="AI1024" s="121"/>
      <c r="AJ1024" s="121"/>
      <c r="AK1024" s="121"/>
      <c r="AL1024" s="121"/>
      <c r="AM1024" s="121"/>
      <c r="AN1024" s="121"/>
      <c r="AO1024" s="121"/>
      <c r="AP1024" s="121"/>
      <c r="AQ1024" s="121"/>
      <c r="AR1024" s="121"/>
      <c r="AS1024" s="121"/>
    </row>
    <row r="1025" spans="32:45" x14ac:dyDescent="0.15">
      <c r="AF1025" s="121"/>
      <c r="AG1025" s="121"/>
      <c r="AH1025" s="121"/>
      <c r="AI1025" s="121"/>
      <c r="AJ1025" s="121"/>
      <c r="AK1025" s="121"/>
      <c r="AL1025" s="121"/>
      <c r="AM1025" s="121"/>
      <c r="AN1025" s="121"/>
      <c r="AO1025" s="121"/>
      <c r="AP1025" s="121"/>
      <c r="AQ1025" s="121"/>
      <c r="AR1025" s="121"/>
      <c r="AS1025" s="121"/>
    </row>
    <row r="1026" spans="32:45" x14ac:dyDescent="0.15">
      <c r="AF1026" s="119"/>
      <c r="AG1026" s="119"/>
      <c r="AH1026" s="119"/>
      <c r="AI1026" s="119"/>
      <c r="AJ1026" s="119"/>
      <c r="AK1026" s="119"/>
      <c r="AL1026" s="119"/>
      <c r="AM1026" s="119"/>
      <c r="AN1026" s="119"/>
      <c r="AO1026" s="119"/>
      <c r="AP1026" s="119"/>
      <c r="AQ1026" s="119"/>
      <c r="AR1026" s="119"/>
      <c r="AS1026" s="119"/>
    </row>
    <row r="1027" spans="32:45" x14ac:dyDescent="0.15">
      <c r="AF1027" s="121"/>
      <c r="AG1027" s="121"/>
      <c r="AH1027" s="121"/>
      <c r="AI1027" s="121"/>
      <c r="AJ1027" s="121"/>
      <c r="AK1027" s="121"/>
      <c r="AL1027" s="121"/>
      <c r="AM1027" s="121"/>
      <c r="AN1027" s="121"/>
      <c r="AO1027" s="121"/>
      <c r="AP1027" s="121"/>
      <c r="AQ1027" s="121"/>
      <c r="AR1027" s="121"/>
      <c r="AS1027" s="121"/>
    </row>
    <row r="1028" spans="32:45" x14ac:dyDescent="0.15">
      <c r="AF1028" s="121"/>
      <c r="AG1028" s="121"/>
      <c r="AH1028" s="121"/>
      <c r="AI1028" s="121"/>
      <c r="AJ1028" s="121"/>
      <c r="AK1028" s="121"/>
      <c r="AL1028" s="121"/>
      <c r="AM1028" s="121"/>
      <c r="AN1028" s="121"/>
      <c r="AO1028" s="121"/>
      <c r="AP1028" s="121"/>
      <c r="AQ1028" s="121"/>
      <c r="AR1028" s="121"/>
      <c r="AS1028" s="121"/>
    </row>
    <row r="1029" spans="32:45" x14ac:dyDescent="0.15">
      <c r="AF1029" s="121"/>
      <c r="AG1029" s="121"/>
      <c r="AH1029" s="121"/>
      <c r="AI1029" s="121"/>
      <c r="AJ1029" s="121"/>
      <c r="AK1029" s="121"/>
      <c r="AL1029" s="121"/>
      <c r="AM1029" s="121"/>
      <c r="AN1029" s="121"/>
      <c r="AO1029" s="121"/>
      <c r="AP1029" s="121"/>
      <c r="AQ1029" s="121"/>
      <c r="AR1029" s="121"/>
      <c r="AS1029" s="121"/>
    </row>
    <row r="1030" spans="32:45" x14ac:dyDescent="0.15">
      <c r="AF1030" s="121"/>
      <c r="AG1030" s="121"/>
      <c r="AH1030" s="121"/>
      <c r="AI1030" s="121"/>
      <c r="AJ1030" s="121"/>
      <c r="AK1030" s="121"/>
      <c r="AL1030" s="121"/>
      <c r="AM1030" s="121"/>
      <c r="AN1030" s="121"/>
      <c r="AO1030" s="121"/>
      <c r="AP1030" s="121"/>
      <c r="AQ1030" s="121"/>
      <c r="AR1030" s="121"/>
      <c r="AS1030" s="121"/>
    </row>
    <row r="1031" spans="32:45" x14ac:dyDescent="0.15">
      <c r="AF1031" s="121"/>
      <c r="AG1031" s="121"/>
      <c r="AH1031" s="121"/>
      <c r="AI1031" s="121"/>
      <c r="AJ1031" s="121"/>
      <c r="AK1031" s="121"/>
      <c r="AL1031" s="121"/>
      <c r="AM1031" s="121"/>
      <c r="AN1031" s="121"/>
      <c r="AO1031" s="121"/>
      <c r="AP1031" s="121"/>
      <c r="AQ1031" s="121"/>
      <c r="AR1031" s="121"/>
      <c r="AS1031" s="121"/>
    </row>
    <row r="1032" spans="32:45" x14ac:dyDescent="0.15">
      <c r="AF1032" s="121"/>
      <c r="AG1032" s="121"/>
      <c r="AH1032" s="121"/>
      <c r="AI1032" s="121"/>
      <c r="AJ1032" s="121"/>
      <c r="AK1032" s="121"/>
      <c r="AL1032" s="121"/>
      <c r="AM1032" s="121"/>
      <c r="AN1032" s="121"/>
      <c r="AO1032" s="121"/>
      <c r="AP1032" s="121"/>
      <c r="AQ1032" s="121"/>
      <c r="AR1032" s="121"/>
      <c r="AS1032" s="121"/>
    </row>
    <row r="1033" spans="32:45" x14ac:dyDescent="0.15">
      <c r="AF1033" s="121"/>
      <c r="AG1033" s="121"/>
      <c r="AH1033" s="121"/>
      <c r="AI1033" s="121"/>
      <c r="AJ1033" s="121"/>
      <c r="AK1033" s="121"/>
      <c r="AL1033" s="121"/>
      <c r="AM1033" s="121"/>
      <c r="AN1033" s="121"/>
      <c r="AO1033" s="121"/>
      <c r="AP1033" s="121"/>
      <c r="AQ1033" s="121"/>
      <c r="AR1033" s="121"/>
      <c r="AS1033" s="121"/>
    </row>
    <row r="1034" spans="32:45" x14ac:dyDescent="0.15">
      <c r="AF1034" s="121"/>
      <c r="AG1034" s="121"/>
      <c r="AH1034" s="121"/>
      <c r="AI1034" s="121"/>
      <c r="AJ1034" s="121"/>
      <c r="AK1034" s="121"/>
      <c r="AL1034" s="121"/>
      <c r="AM1034" s="121"/>
      <c r="AN1034" s="121"/>
      <c r="AO1034" s="121"/>
      <c r="AP1034" s="121"/>
      <c r="AQ1034" s="121"/>
      <c r="AR1034" s="121"/>
      <c r="AS1034" s="121"/>
    </row>
    <row r="1035" spans="32:45" x14ac:dyDescent="0.15">
      <c r="AF1035" s="121"/>
      <c r="AG1035" s="121"/>
      <c r="AH1035" s="121"/>
      <c r="AI1035" s="121"/>
      <c r="AJ1035" s="121"/>
      <c r="AK1035" s="121"/>
      <c r="AL1035" s="121"/>
      <c r="AM1035" s="121"/>
      <c r="AN1035" s="121"/>
      <c r="AO1035" s="121"/>
      <c r="AP1035" s="121"/>
      <c r="AQ1035" s="121"/>
      <c r="AR1035" s="121"/>
      <c r="AS1035" s="121"/>
    </row>
    <row r="1036" spans="32:45" x14ac:dyDescent="0.15">
      <c r="AF1036" s="121"/>
      <c r="AG1036" s="121"/>
      <c r="AH1036" s="121"/>
      <c r="AI1036" s="121"/>
      <c r="AJ1036" s="121"/>
      <c r="AK1036" s="121"/>
      <c r="AL1036" s="121"/>
      <c r="AM1036" s="121"/>
      <c r="AN1036" s="121"/>
      <c r="AO1036" s="121"/>
      <c r="AP1036" s="121"/>
      <c r="AQ1036" s="121"/>
      <c r="AR1036" s="121"/>
      <c r="AS1036" s="121"/>
    </row>
    <row r="1037" spans="32:45" x14ac:dyDescent="0.15">
      <c r="AF1037" s="121"/>
      <c r="AG1037" s="121"/>
      <c r="AH1037" s="121"/>
      <c r="AI1037" s="121"/>
      <c r="AJ1037" s="121"/>
      <c r="AK1037" s="121"/>
      <c r="AL1037" s="121"/>
      <c r="AM1037" s="121"/>
      <c r="AN1037" s="121"/>
      <c r="AO1037" s="121"/>
      <c r="AP1037" s="121"/>
      <c r="AQ1037" s="121"/>
      <c r="AR1037" s="121"/>
      <c r="AS1037" s="121"/>
    </row>
    <row r="1038" spans="32:45" x14ac:dyDescent="0.15">
      <c r="AF1038" s="119"/>
      <c r="AG1038" s="119"/>
      <c r="AH1038" s="119"/>
      <c r="AI1038" s="119"/>
      <c r="AJ1038" s="119"/>
      <c r="AK1038" s="119"/>
      <c r="AL1038" s="119"/>
      <c r="AM1038" s="119"/>
      <c r="AN1038" s="119"/>
      <c r="AO1038" s="119"/>
      <c r="AP1038" s="119"/>
      <c r="AQ1038" s="119"/>
      <c r="AR1038" s="119"/>
      <c r="AS1038" s="119"/>
    </row>
    <row r="1039" spans="32:45" x14ac:dyDescent="0.15">
      <c r="AF1039" s="121"/>
      <c r="AG1039" s="121"/>
      <c r="AH1039" s="121"/>
      <c r="AI1039" s="121"/>
      <c r="AJ1039" s="121"/>
      <c r="AK1039" s="121"/>
      <c r="AL1039" s="121"/>
      <c r="AM1039" s="121"/>
      <c r="AN1039" s="121"/>
      <c r="AO1039" s="121"/>
      <c r="AP1039" s="121"/>
      <c r="AQ1039" s="121"/>
      <c r="AR1039" s="121"/>
      <c r="AS1039" s="121"/>
    </row>
    <row r="1040" spans="32:45" x14ac:dyDescent="0.15">
      <c r="AF1040" s="121"/>
      <c r="AG1040" s="121"/>
      <c r="AH1040" s="121"/>
      <c r="AI1040" s="121"/>
      <c r="AJ1040" s="121"/>
      <c r="AK1040" s="121"/>
      <c r="AL1040" s="121"/>
      <c r="AM1040" s="121"/>
      <c r="AN1040" s="121"/>
      <c r="AO1040" s="121"/>
      <c r="AP1040" s="121"/>
      <c r="AQ1040" s="121"/>
      <c r="AR1040" s="121"/>
      <c r="AS1040" s="121"/>
    </row>
    <row r="1041" spans="32:45" x14ac:dyDescent="0.15">
      <c r="AF1041" s="121"/>
      <c r="AG1041" s="121"/>
      <c r="AH1041" s="121"/>
      <c r="AI1041" s="121"/>
      <c r="AJ1041" s="121"/>
      <c r="AK1041" s="121"/>
      <c r="AL1041" s="121"/>
      <c r="AM1041" s="121"/>
      <c r="AN1041" s="121"/>
      <c r="AO1041" s="121"/>
      <c r="AP1041" s="121"/>
      <c r="AQ1041" s="121"/>
      <c r="AR1041" s="121"/>
      <c r="AS1041" s="121"/>
    </row>
    <row r="1042" spans="32:45" x14ac:dyDescent="0.15">
      <c r="AF1042" s="121"/>
      <c r="AG1042" s="121"/>
      <c r="AH1042" s="121"/>
      <c r="AI1042" s="121"/>
      <c r="AJ1042" s="121"/>
      <c r="AK1042" s="121"/>
      <c r="AL1042" s="121"/>
      <c r="AM1042" s="121"/>
      <c r="AN1042" s="121"/>
      <c r="AO1042" s="121"/>
      <c r="AP1042" s="121"/>
      <c r="AQ1042" s="121"/>
      <c r="AR1042" s="121"/>
      <c r="AS1042" s="121"/>
    </row>
    <row r="1043" spans="32:45" x14ac:dyDescent="0.15">
      <c r="AF1043" s="121"/>
      <c r="AG1043" s="121"/>
      <c r="AH1043" s="121"/>
      <c r="AI1043" s="121"/>
      <c r="AJ1043" s="121"/>
      <c r="AK1043" s="121"/>
      <c r="AL1043" s="121"/>
      <c r="AM1043" s="121"/>
      <c r="AN1043" s="121"/>
      <c r="AO1043" s="121"/>
      <c r="AP1043" s="121"/>
      <c r="AQ1043" s="121"/>
      <c r="AR1043" s="121"/>
      <c r="AS1043" s="121"/>
    </row>
    <row r="1044" spans="32:45" x14ac:dyDescent="0.15">
      <c r="AF1044" s="121"/>
      <c r="AG1044" s="121"/>
      <c r="AH1044" s="121"/>
      <c r="AI1044" s="121"/>
      <c r="AJ1044" s="121"/>
      <c r="AK1044" s="121"/>
      <c r="AL1044" s="121"/>
      <c r="AM1044" s="121"/>
      <c r="AN1044" s="121"/>
      <c r="AO1044" s="121"/>
      <c r="AP1044" s="121"/>
      <c r="AQ1044" s="121"/>
      <c r="AR1044" s="121"/>
      <c r="AS1044" s="121"/>
    </row>
    <row r="1045" spans="32:45" x14ac:dyDescent="0.15">
      <c r="AF1045" s="121"/>
      <c r="AG1045" s="121"/>
      <c r="AH1045" s="121"/>
      <c r="AI1045" s="121"/>
      <c r="AJ1045" s="121"/>
      <c r="AK1045" s="121"/>
      <c r="AL1045" s="121"/>
      <c r="AM1045" s="121"/>
      <c r="AN1045" s="121"/>
      <c r="AO1045" s="121"/>
      <c r="AP1045" s="121"/>
      <c r="AQ1045" s="121"/>
      <c r="AR1045" s="121"/>
      <c r="AS1045" s="121"/>
    </row>
    <row r="1046" spans="32:45" x14ac:dyDescent="0.15">
      <c r="AF1046" s="121"/>
      <c r="AG1046" s="121"/>
      <c r="AH1046" s="121"/>
      <c r="AI1046" s="121"/>
      <c r="AJ1046" s="121"/>
      <c r="AK1046" s="121"/>
      <c r="AL1046" s="121"/>
      <c r="AM1046" s="121"/>
      <c r="AN1046" s="121"/>
      <c r="AO1046" s="121"/>
      <c r="AP1046" s="121"/>
      <c r="AQ1046" s="121"/>
      <c r="AR1046" s="121"/>
      <c r="AS1046" s="121"/>
    </row>
    <row r="1047" spans="32:45" x14ac:dyDescent="0.15">
      <c r="AF1047" s="121"/>
      <c r="AG1047" s="121"/>
      <c r="AH1047" s="121"/>
      <c r="AI1047" s="121"/>
      <c r="AJ1047" s="121"/>
      <c r="AK1047" s="121"/>
      <c r="AL1047" s="121"/>
      <c r="AM1047" s="121"/>
      <c r="AN1047" s="121"/>
      <c r="AO1047" s="121"/>
      <c r="AP1047" s="121"/>
      <c r="AQ1047" s="121"/>
      <c r="AR1047" s="121"/>
      <c r="AS1047" s="121"/>
    </row>
    <row r="1048" spans="32:45" x14ac:dyDescent="0.15">
      <c r="AF1048" s="121"/>
      <c r="AG1048" s="121"/>
      <c r="AH1048" s="121"/>
      <c r="AI1048" s="121"/>
      <c r="AJ1048" s="121"/>
      <c r="AK1048" s="121"/>
      <c r="AL1048" s="121"/>
      <c r="AM1048" s="121"/>
      <c r="AN1048" s="121"/>
      <c r="AO1048" s="121"/>
      <c r="AP1048" s="121"/>
      <c r="AQ1048" s="121"/>
      <c r="AR1048" s="121"/>
      <c r="AS1048" s="121"/>
    </row>
    <row r="1049" spans="32:45" x14ac:dyDescent="0.15">
      <c r="AF1049" s="121"/>
      <c r="AG1049" s="121"/>
      <c r="AH1049" s="121"/>
      <c r="AI1049" s="121"/>
      <c r="AJ1049" s="121"/>
      <c r="AK1049" s="121"/>
      <c r="AL1049" s="121"/>
      <c r="AM1049" s="121"/>
      <c r="AN1049" s="121"/>
      <c r="AO1049" s="121"/>
      <c r="AP1049" s="121"/>
      <c r="AQ1049" s="121"/>
      <c r="AR1049" s="121"/>
      <c r="AS1049" s="121"/>
    </row>
    <row r="1050" spans="32:45" x14ac:dyDescent="0.15">
      <c r="AF1050" s="119"/>
      <c r="AG1050" s="119"/>
      <c r="AH1050" s="119"/>
      <c r="AI1050" s="119"/>
      <c r="AJ1050" s="119"/>
      <c r="AK1050" s="119"/>
      <c r="AL1050" s="119"/>
      <c r="AM1050" s="119"/>
      <c r="AN1050" s="119"/>
      <c r="AO1050" s="119"/>
      <c r="AP1050" s="119"/>
      <c r="AQ1050" s="119"/>
      <c r="AR1050" s="119"/>
      <c r="AS1050" s="119"/>
    </row>
    <row r="1051" spans="32:45" x14ac:dyDescent="0.15">
      <c r="AF1051" s="121"/>
      <c r="AG1051" s="121"/>
      <c r="AH1051" s="121"/>
      <c r="AI1051" s="121"/>
      <c r="AJ1051" s="121"/>
      <c r="AK1051" s="121"/>
      <c r="AL1051" s="121"/>
      <c r="AM1051" s="121"/>
      <c r="AN1051" s="121"/>
      <c r="AO1051" s="121"/>
      <c r="AP1051" s="121"/>
      <c r="AQ1051" s="121"/>
      <c r="AR1051" s="121"/>
      <c r="AS1051" s="121"/>
    </row>
    <row r="1052" spans="32:45" x14ac:dyDescent="0.15">
      <c r="AF1052" s="121"/>
      <c r="AG1052" s="121"/>
      <c r="AH1052" s="121"/>
      <c r="AI1052" s="121"/>
      <c r="AJ1052" s="121"/>
      <c r="AK1052" s="121"/>
      <c r="AL1052" s="121"/>
      <c r="AM1052" s="121"/>
      <c r="AN1052" s="121"/>
      <c r="AO1052" s="121"/>
      <c r="AP1052" s="121"/>
      <c r="AQ1052" s="121"/>
      <c r="AR1052" s="121"/>
      <c r="AS1052" s="121"/>
    </row>
    <row r="1053" spans="32:45" x14ac:dyDescent="0.15">
      <c r="AF1053" s="121"/>
      <c r="AG1053" s="121"/>
      <c r="AH1053" s="121"/>
      <c r="AI1053" s="121"/>
      <c r="AJ1053" s="121"/>
      <c r="AK1053" s="121"/>
      <c r="AL1053" s="121"/>
      <c r="AM1053" s="121"/>
      <c r="AN1053" s="121"/>
      <c r="AO1053" s="121"/>
      <c r="AP1053" s="121"/>
      <c r="AQ1053" s="121"/>
      <c r="AR1053" s="121"/>
      <c r="AS1053" s="121"/>
    </row>
    <row r="1054" spans="32:45" x14ac:dyDescent="0.15">
      <c r="AF1054" s="121"/>
      <c r="AG1054" s="121"/>
      <c r="AH1054" s="121"/>
      <c r="AI1054" s="121"/>
      <c r="AJ1054" s="121"/>
      <c r="AK1054" s="121"/>
      <c r="AL1054" s="121"/>
      <c r="AM1054" s="121"/>
      <c r="AN1054" s="121"/>
      <c r="AO1054" s="121"/>
      <c r="AP1054" s="121"/>
      <c r="AQ1054" s="121"/>
      <c r="AR1054" s="121"/>
      <c r="AS1054" s="121"/>
    </row>
    <row r="1055" spans="32:45" x14ac:dyDescent="0.15">
      <c r="AF1055" s="121"/>
      <c r="AG1055" s="121"/>
      <c r="AH1055" s="121"/>
      <c r="AI1055" s="121"/>
      <c r="AJ1055" s="121"/>
      <c r="AK1055" s="121"/>
      <c r="AL1055" s="121"/>
      <c r="AM1055" s="121"/>
      <c r="AN1055" s="121"/>
      <c r="AO1055" s="121"/>
      <c r="AP1055" s="121"/>
      <c r="AQ1055" s="121"/>
      <c r="AR1055" s="121"/>
      <c r="AS1055" s="121"/>
    </row>
    <row r="1056" spans="32:45" x14ac:dyDescent="0.15">
      <c r="AF1056" s="121"/>
      <c r="AG1056" s="121"/>
      <c r="AH1056" s="121"/>
      <c r="AI1056" s="121"/>
      <c r="AJ1056" s="121"/>
      <c r="AK1056" s="121"/>
      <c r="AL1056" s="121"/>
      <c r="AM1056" s="121"/>
      <c r="AN1056" s="121"/>
      <c r="AO1056" s="121"/>
      <c r="AP1056" s="121"/>
      <c r="AQ1056" s="121"/>
      <c r="AR1056" s="121"/>
      <c r="AS1056" s="121"/>
    </row>
    <row r="1057" spans="32:45" x14ac:dyDescent="0.15">
      <c r="AF1057" s="121"/>
      <c r="AG1057" s="121"/>
      <c r="AH1057" s="121"/>
      <c r="AI1057" s="121"/>
      <c r="AJ1057" s="121"/>
      <c r="AK1057" s="121"/>
      <c r="AL1057" s="121"/>
      <c r="AM1057" s="121"/>
      <c r="AN1057" s="121"/>
      <c r="AO1057" s="121"/>
      <c r="AP1057" s="121"/>
      <c r="AQ1057" s="121"/>
      <c r="AR1057" s="121"/>
      <c r="AS1057" s="121"/>
    </row>
    <row r="1058" spans="32:45" x14ac:dyDescent="0.15">
      <c r="AF1058" s="121"/>
      <c r="AG1058" s="121"/>
      <c r="AH1058" s="121"/>
      <c r="AI1058" s="121"/>
      <c r="AJ1058" s="121"/>
      <c r="AK1058" s="121"/>
      <c r="AL1058" s="121"/>
      <c r="AM1058" s="121"/>
      <c r="AN1058" s="121"/>
      <c r="AO1058" s="121"/>
      <c r="AP1058" s="121"/>
      <c r="AQ1058" s="121"/>
      <c r="AR1058" s="121"/>
      <c r="AS1058" s="121"/>
    </row>
    <row r="1059" spans="32:45" x14ac:dyDescent="0.15">
      <c r="AF1059" s="121"/>
      <c r="AG1059" s="121"/>
      <c r="AH1059" s="121"/>
      <c r="AI1059" s="121"/>
      <c r="AJ1059" s="121"/>
      <c r="AK1059" s="121"/>
      <c r="AL1059" s="121"/>
      <c r="AM1059" s="121"/>
      <c r="AN1059" s="121"/>
      <c r="AO1059" s="121"/>
      <c r="AP1059" s="121"/>
      <c r="AQ1059" s="121"/>
      <c r="AR1059" s="121"/>
      <c r="AS1059" s="121"/>
    </row>
    <row r="1060" spans="32:45" x14ac:dyDescent="0.15">
      <c r="AF1060" s="121"/>
      <c r="AG1060" s="121"/>
      <c r="AH1060" s="121"/>
      <c r="AI1060" s="121"/>
      <c r="AJ1060" s="121"/>
      <c r="AK1060" s="121"/>
      <c r="AL1060" s="121"/>
      <c r="AM1060" s="121"/>
      <c r="AN1060" s="121"/>
      <c r="AO1060" s="121"/>
      <c r="AP1060" s="121"/>
      <c r="AQ1060" s="121"/>
      <c r="AR1060" s="121"/>
      <c r="AS1060" s="121"/>
    </row>
    <row r="1061" spans="32:45" x14ac:dyDescent="0.15">
      <c r="AF1061" s="121"/>
      <c r="AG1061" s="121"/>
      <c r="AH1061" s="121"/>
      <c r="AI1061" s="121"/>
      <c r="AJ1061" s="121"/>
      <c r="AK1061" s="121"/>
      <c r="AL1061" s="121"/>
      <c r="AM1061" s="121"/>
      <c r="AN1061" s="121"/>
      <c r="AO1061" s="121"/>
      <c r="AP1061" s="121"/>
      <c r="AQ1061" s="121"/>
      <c r="AR1061" s="121"/>
      <c r="AS1061" s="121"/>
    </row>
    <row r="1062" spans="32:45" x14ac:dyDescent="0.15">
      <c r="AF1062" s="119"/>
      <c r="AG1062" s="119"/>
      <c r="AH1062" s="119"/>
      <c r="AI1062" s="119"/>
      <c r="AJ1062" s="119"/>
      <c r="AK1062" s="119"/>
      <c r="AL1062" s="119"/>
      <c r="AM1062" s="119"/>
      <c r="AN1062" s="119"/>
      <c r="AO1062" s="119"/>
      <c r="AP1062" s="119"/>
      <c r="AQ1062" s="119"/>
      <c r="AR1062" s="119"/>
      <c r="AS1062" s="119"/>
    </row>
    <row r="1063" spans="32:45" x14ac:dyDescent="0.15">
      <c r="AF1063" s="121"/>
      <c r="AG1063" s="121"/>
      <c r="AH1063" s="121"/>
      <c r="AI1063" s="121"/>
      <c r="AJ1063" s="121"/>
      <c r="AK1063" s="121"/>
      <c r="AL1063" s="121"/>
      <c r="AM1063" s="121"/>
      <c r="AN1063" s="121"/>
      <c r="AO1063" s="121"/>
      <c r="AP1063" s="121"/>
      <c r="AQ1063" s="121"/>
      <c r="AR1063" s="121"/>
      <c r="AS1063" s="121"/>
    </row>
    <row r="1064" spans="32:45" x14ac:dyDescent="0.15">
      <c r="AF1064" s="121"/>
      <c r="AG1064" s="121"/>
      <c r="AH1064" s="121"/>
      <c r="AI1064" s="121"/>
      <c r="AJ1064" s="121"/>
      <c r="AK1064" s="121"/>
      <c r="AL1064" s="121"/>
      <c r="AM1064" s="121"/>
      <c r="AN1064" s="121"/>
      <c r="AO1064" s="121"/>
      <c r="AP1064" s="121"/>
      <c r="AQ1064" s="121"/>
      <c r="AR1064" s="121"/>
      <c r="AS1064" s="121"/>
    </row>
    <row r="1065" spans="32:45" x14ac:dyDescent="0.15">
      <c r="AF1065" s="121"/>
      <c r="AG1065" s="121"/>
      <c r="AH1065" s="121"/>
      <c r="AI1065" s="121"/>
      <c r="AJ1065" s="121"/>
      <c r="AK1065" s="121"/>
      <c r="AL1065" s="121"/>
      <c r="AM1065" s="121"/>
      <c r="AN1065" s="121"/>
      <c r="AO1065" s="121"/>
      <c r="AP1065" s="121"/>
      <c r="AQ1065" s="121"/>
      <c r="AR1065" s="121"/>
      <c r="AS1065" s="121"/>
    </row>
    <row r="1066" spans="32:45" x14ac:dyDescent="0.15">
      <c r="AF1066" s="121"/>
      <c r="AG1066" s="121"/>
      <c r="AH1066" s="121"/>
      <c r="AI1066" s="121"/>
      <c r="AJ1066" s="121"/>
      <c r="AK1066" s="121"/>
      <c r="AL1066" s="121"/>
      <c r="AM1066" s="121"/>
      <c r="AN1066" s="121"/>
      <c r="AO1066" s="121"/>
      <c r="AP1066" s="121"/>
      <c r="AQ1066" s="121"/>
      <c r="AR1066" s="121"/>
      <c r="AS1066" s="121"/>
    </row>
    <row r="1067" spans="32:45" x14ac:dyDescent="0.15">
      <c r="AF1067" s="121"/>
      <c r="AG1067" s="121"/>
      <c r="AH1067" s="121"/>
      <c r="AI1067" s="121"/>
      <c r="AJ1067" s="121"/>
      <c r="AK1067" s="121"/>
      <c r="AL1067" s="121"/>
      <c r="AM1067" s="121"/>
      <c r="AN1067" s="121"/>
      <c r="AO1067" s="121"/>
      <c r="AP1067" s="121"/>
      <c r="AQ1067" s="121"/>
      <c r="AR1067" s="121"/>
      <c r="AS1067" s="121"/>
    </row>
    <row r="1068" spans="32:45" x14ac:dyDescent="0.15">
      <c r="AF1068" s="121"/>
      <c r="AG1068" s="121"/>
      <c r="AH1068" s="121"/>
      <c r="AI1068" s="121"/>
      <c r="AJ1068" s="121"/>
      <c r="AK1068" s="121"/>
      <c r="AL1068" s="121"/>
      <c r="AM1068" s="121"/>
      <c r="AN1068" s="121"/>
      <c r="AO1068" s="121"/>
      <c r="AP1068" s="121"/>
      <c r="AQ1068" s="121"/>
      <c r="AR1068" s="121"/>
      <c r="AS1068" s="121"/>
    </row>
    <row r="1069" spans="32:45" x14ac:dyDescent="0.15">
      <c r="AF1069" s="121"/>
      <c r="AG1069" s="121"/>
      <c r="AH1069" s="121"/>
      <c r="AI1069" s="121"/>
      <c r="AJ1069" s="121"/>
      <c r="AK1069" s="121"/>
      <c r="AL1069" s="121"/>
      <c r="AM1069" s="121"/>
      <c r="AN1069" s="121"/>
      <c r="AO1069" s="121"/>
      <c r="AP1069" s="121"/>
      <c r="AQ1069" s="121"/>
      <c r="AR1069" s="121"/>
      <c r="AS1069" s="121"/>
    </row>
    <row r="1070" spans="32:45" x14ac:dyDescent="0.15">
      <c r="AF1070" s="121"/>
      <c r="AG1070" s="121"/>
      <c r="AH1070" s="121"/>
      <c r="AI1070" s="121"/>
      <c r="AJ1070" s="121"/>
      <c r="AK1070" s="121"/>
      <c r="AL1070" s="121"/>
      <c r="AM1070" s="121"/>
      <c r="AN1070" s="121"/>
      <c r="AO1070" s="121"/>
      <c r="AP1070" s="121"/>
      <c r="AQ1070" s="121"/>
      <c r="AR1070" s="121"/>
      <c r="AS1070" s="121"/>
    </row>
    <row r="1071" spans="32:45" x14ac:dyDescent="0.15">
      <c r="AF1071" s="121"/>
      <c r="AG1071" s="121"/>
      <c r="AH1071" s="121"/>
      <c r="AI1071" s="121"/>
      <c r="AJ1071" s="121"/>
      <c r="AK1071" s="121"/>
      <c r="AL1071" s="121"/>
      <c r="AM1071" s="121"/>
      <c r="AN1071" s="121"/>
      <c r="AO1071" s="121"/>
      <c r="AP1071" s="121"/>
      <c r="AQ1071" s="121"/>
      <c r="AR1071" s="121"/>
      <c r="AS1071" s="121"/>
    </row>
    <row r="1072" spans="32:45" x14ac:dyDescent="0.15">
      <c r="AF1072" s="121"/>
      <c r="AG1072" s="121"/>
      <c r="AH1072" s="121"/>
      <c r="AI1072" s="121"/>
      <c r="AJ1072" s="121"/>
      <c r="AK1072" s="121"/>
      <c r="AL1072" s="121"/>
      <c r="AM1072" s="121"/>
      <c r="AN1072" s="121"/>
      <c r="AO1072" s="121"/>
      <c r="AP1072" s="121"/>
      <c r="AQ1072" s="121"/>
      <c r="AR1072" s="121"/>
      <c r="AS1072" s="121"/>
    </row>
    <row r="1073" spans="32:45" x14ac:dyDescent="0.15">
      <c r="AF1073" s="121"/>
      <c r="AG1073" s="121"/>
      <c r="AH1073" s="121"/>
      <c r="AI1073" s="121"/>
      <c r="AJ1073" s="121"/>
      <c r="AK1073" s="121"/>
      <c r="AL1073" s="121"/>
      <c r="AM1073" s="121"/>
      <c r="AN1073" s="121"/>
      <c r="AO1073" s="121"/>
      <c r="AP1073" s="121"/>
      <c r="AQ1073" s="121"/>
      <c r="AR1073" s="121"/>
      <c r="AS1073" s="121"/>
    </row>
    <row r="1074" spans="32:45" x14ac:dyDescent="0.15">
      <c r="AF1074" s="119"/>
      <c r="AG1074" s="119"/>
      <c r="AH1074" s="119"/>
      <c r="AI1074" s="119"/>
      <c r="AJ1074" s="119"/>
      <c r="AK1074" s="119"/>
      <c r="AL1074" s="119"/>
      <c r="AM1074" s="119"/>
      <c r="AN1074" s="119"/>
      <c r="AO1074" s="119"/>
      <c r="AP1074" s="119"/>
      <c r="AQ1074" s="119"/>
      <c r="AR1074" s="119"/>
      <c r="AS1074" s="119"/>
    </row>
    <row r="1075" spans="32:45" x14ac:dyDescent="0.15">
      <c r="AF1075" s="121"/>
      <c r="AG1075" s="121"/>
      <c r="AH1075" s="121"/>
      <c r="AI1075" s="121"/>
      <c r="AJ1075" s="121"/>
      <c r="AK1075" s="121"/>
      <c r="AL1075" s="121"/>
      <c r="AM1075" s="121"/>
      <c r="AN1075" s="121"/>
      <c r="AO1075" s="121"/>
      <c r="AP1075" s="121"/>
      <c r="AQ1075" s="121"/>
      <c r="AR1075" s="121"/>
      <c r="AS1075" s="121"/>
    </row>
    <row r="1076" spans="32:45" x14ac:dyDescent="0.15">
      <c r="AF1076" s="121"/>
      <c r="AG1076" s="121"/>
      <c r="AH1076" s="121"/>
      <c r="AI1076" s="121"/>
      <c r="AJ1076" s="121"/>
      <c r="AK1076" s="121"/>
      <c r="AL1076" s="121"/>
      <c r="AM1076" s="121"/>
      <c r="AN1076" s="121"/>
      <c r="AO1076" s="121"/>
      <c r="AP1076" s="121"/>
      <c r="AQ1076" s="121"/>
      <c r="AR1076" s="121"/>
      <c r="AS1076" s="121"/>
    </row>
    <row r="1077" spans="32:45" x14ac:dyDescent="0.15">
      <c r="AF1077" s="121"/>
      <c r="AG1077" s="121"/>
      <c r="AH1077" s="121"/>
      <c r="AI1077" s="121"/>
      <c r="AJ1077" s="121"/>
      <c r="AK1077" s="121"/>
      <c r="AL1077" s="121"/>
      <c r="AM1077" s="121"/>
      <c r="AN1077" s="121"/>
      <c r="AO1077" s="121"/>
      <c r="AP1077" s="121"/>
      <c r="AQ1077" s="121"/>
      <c r="AR1077" s="121"/>
      <c r="AS1077" s="121"/>
    </row>
    <row r="1078" spans="32:45" x14ac:dyDescent="0.15">
      <c r="AF1078" s="121"/>
      <c r="AG1078" s="121"/>
      <c r="AH1078" s="121"/>
      <c r="AI1078" s="121"/>
      <c r="AJ1078" s="121"/>
      <c r="AK1078" s="121"/>
      <c r="AL1078" s="121"/>
      <c r="AM1078" s="121"/>
      <c r="AN1078" s="121"/>
      <c r="AO1078" s="121"/>
      <c r="AP1078" s="121"/>
      <c r="AQ1078" s="121"/>
      <c r="AR1078" s="121"/>
      <c r="AS1078" s="121"/>
    </row>
    <row r="1079" spans="32:45" x14ac:dyDescent="0.15">
      <c r="AF1079" s="121"/>
      <c r="AG1079" s="121"/>
      <c r="AH1079" s="121"/>
      <c r="AI1079" s="121"/>
      <c r="AJ1079" s="121"/>
      <c r="AK1079" s="121"/>
      <c r="AL1079" s="121"/>
      <c r="AM1079" s="121"/>
      <c r="AN1079" s="121"/>
      <c r="AO1079" s="121"/>
      <c r="AP1079" s="121"/>
      <c r="AQ1079" s="121"/>
      <c r="AR1079" s="121"/>
      <c r="AS1079" s="121"/>
    </row>
    <row r="1080" spans="32:45" x14ac:dyDescent="0.15">
      <c r="AF1080" s="121"/>
      <c r="AG1080" s="121"/>
      <c r="AH1080" s="121"/>
      <c r="AI1080" s="121"/>
      <c r="AJ1080" s="121"/>
      <c r="AK1080" s="121"/>
      <c r="AL1080" s="121"/>
      <c r="AM1080" s="121"/>
      <c r="AN1080" s="121"/>
      <c r="AO1080" s="121"/>
      <c r="AP1080" s="121"/>
      <c r="AQ1080" s="121"/>
      <c r="AR1080" s="121"/>
      <c r="AS1080" s="121"/>
    </row>
    <row r="1081" spans="32:45" x14ac:dyDescent="0.15">
      <c r="AF1081" s="121"/>
      <c r="AG1081" s="121"/>
      <c r="AH1081" s="121"/>
      <c r="AI1081" s="121"/>
      <c r="AJ1081" s="121"/>
      <c r="AK1081" s="121"/>
      <c r="AL1081" s="121"/>
      <c r="AM1081" s="121"/>
      <c r="AN1081" s="121"/>
      <c r="AO1081" s="121"/>
      <c r="AP1081" s="121"/>
      <c r="AQ1081" s="121"/>
      <c r="AR1081" s="121"/>
      <c r="AS1081" s="121"/>
    </row>
    <row r="1082" spans="32:45" x14ac:dyDescent="0.15">
      <c r="AF1082" s="121"/>
      <c r="AG1082" s="121"/>
      <c r="AH1082" s="121"/>
      <c r="AI1082" s="121"/>
      <c r="AJ1082" s="121"/>
      <c r="AK1082" s="121"/>
      <c r="AL1082" s="121"/>
      <c r="AM1082" s="121"/>
      <c r="AN1082" s="121"/>
      <c r="AO1082" s="121"/>
      <c r="AP1082" s="121"/>
      <c r="AQ1082" s="121"/>
      <c r="AR1082" s="121"/>
      <c r="AS1082" s="121"/>
    </row>
    <row r="1083" spans="32:45" x14ac:dyDescent="0.15">
      <c r="AF1083" s="121"/>
      <c r="AG1083" s="121"/>
      <c r="AH1083" s="121"/>
      <c r="AI1083" s="121"/>
      <c r="AJ1083" s="121"/>
      <c r="AK1083" s="121"/>
      <c r="AL1083" s="121"/>
      <c r="AM1083" s="121"/>
      <c r="AN1083" s="121"/>
      <c r="AO1083" s="121"/>
      <c r="AP1083" s="121"/>
      <c r="AQ1083" s="121"/>
      <c r="AR1083" s="121"/>
      <c r="AS1083" s="121"/>
    </row>
    <row r="1084" spans="32:45" x14ac:dyDescent="0.15">
      <c r="AF1084" s="121"/>
      <c r="AG1084" s="121"/>
      <c r="AH1084" s="121"/>
      <c r="AI1084" s="121"/>
      <c r="AJ1084" s="121"/>
      <c r="AK1084" s="121"/>
      <c r="AL1084" s="121"/>
      <c r="AM1084" s="121"/>
      <c r="AN1084" s="121"/>
      <c r="AO1084" s="121"/>
      <c r="AP1084" s="121"/>
      <c r="AQ1084" s="121"/>
      <c r="AR1084" s="121"/>
      <c r="AS1084" s="121"/>
    </row>
    <row r="1085" spans="32:45" x14ac:dyDescent="0.15">
      <c r="AF1085" s="121"/>
      <c r="AG1085" s="121"/>
      <c r="AH1085" s="121"/>
      <c r="AI1085" s="121"/>
      <c r="AJ1085" s="121"/>
      <c r="AK1085" s="121"/>
      <c r="AL1085" s="121"/>
      <c r="AM1085" s="121"/>
      <c r="AN1085" s="121"/>
      <c r="AO1085" s="121"/>
      <c r="AP1085" s="121"/>
      <c r="AQ1085" s="121"/>
      <c r="AR1085" s="121"/>
      <c r="AS1085" s="121"/>
    </row>
    <row r="1086" spans="32:45" x14ac:dyDescent="0.15">
      <c r="AF1086" s="119"/>
      <c r="AG1086" s="119"/>
      <c r="AH1086" s="119"/>
      <c r="AI1086" s="119"/>
      <c r="AJ1086" s="119"/>
      <c r="AK1086" s="119"/>
      <c r="AL1086" s="119"/>
      <c r="AM1086" s="119"/>
      <c r="AN1086" s="119"/>
      <c r="AO1086" s="119"/>
      <c r="AP1086" s="119"/>
      <c r="AQ1086" s="119"/>
      <c r="AR1086" s="119"/>
      <c r="AS1086" s="119"/>
    </row>
    <row r="1087" spans="32:45" x14ac:dyDescent="0.15">
      <c r="AF1087" s="121"/>
      <c r="AG1087" s="121"/>
      <c r="AH1087" s="121"/>
      <c r="AI1087" s="121"/>
      <c r="AJ1087" s="121"/>
      <c r="AK1087" s="121"/>
      <c r="AL1087" s="121"/>
      <c r="AM1087" s="121"/>
      <c r="AN1087" s="121"/>
      <c r="AO1087" s="121"/>
      <c r="AP1087" s="121"/>
      <c r="AQ1087" s="121"/>
      <c r="AR1087" s="121"/>
      <c r="AS1087" s="121"/>
    </row>
    <row r="1088" spans="32:45" x14ac:dyDescent="0.15">
      <c r="AF1088" s="121"/>
      <c r="AG1088" s="121"/>
      <c r="AH1088" s="121"/>
      <c r="AI1088" s="121"/>
      <c r="AJ1088" s="121"/>
      <c r="AK1088" s="121"/>
      <c r="AL1088" s="121"/>
      <c r="AM1088" s="121"/>
      <c r="AN1088" s="121"/>
      <c r="AO1088" s="121"/>
      <c r="AP1088" s="121"/>
      <c r="AQ1088" s="121"/>
      <c r="AR1088" s="121"/>
      <c r="AS1088" s="121"/>
    </row>
    <row r="1089" spans="32:45" x14ac:dyDescent="0.15">
      <c r="AF1089" s="121"/>
      <c r="AG1089" s="121"/>
      <c r="AH1089" s="121"/>
      <c r="AI1089" s="121"/>
      <c r="AJ1089" s="121"/>
      <c r="AK1089" s="121"/>
      <c r="AL1089" s="121"/>
      <c r="AM1089" s="121"/>
      <c r="AN1089" s="121"/>
      <c r="AO1089" s="121"/>
      <c r="AP1089" s="121"/>
      <c r="AQ1089" s="121"/>
      <c r="AR1089" s="121"/>
      <c r="AS1089" s="121"/>
    </row>
    <row r="1090" spans="32:45" x14ac:dyDescent="0.15">
      <c r="AF1090" s="121"/>
      <c r="AG1090" s="121"/>
      <c r="AH1090" s="121"/>
      <c r="AI1090" s="121"/>
      <c r="AJ1090" s="121"/>
      <c r="AK1090" s="121"/>
      <c r="AL1090" s="121"/>
      <c r="AM1090" s="121"/>
      <c r="AN1090" s="121"/>
      <c r="AO1090" s="121"/>
      <c r="AP1090" s="121"/>
      <c r="AQ1090" s="121"/>
      <c r="AR1090" s="121"/>
      <c r="AS1090" s="121"/>
    </row>
    <row r="1091" spans="32:45" x14ac:dyDescent="0.15">
      <c r="AF1091" s="121"/>
      <c r="AG1091" s="121"/>
      <c r="AH1091" s="121"/>
      <c r="AI1091" s="121"/>
      <c r="AJ1091" s="121"/>
      <c r="AK1091" s="121"/>
      <c r="AL1091" s="121"/>
      <c r="AM1091" s="121"/>
      <c r="AN1091" s="121"/>
      <c r="AO1091" s="121"/>
      <c r="AP1091" s="121"/>
      <c r="AQ1091" s="121"/>
      <c r="AR1091" s="121"/>
      <c r="AS1091" s="121"/>
    </row>
    <row r="1092" spans="32:45" x14ac:dyDescent="0.15">
      <c r="AF1092" s="121"/>
      <c r="AG1092" s="121"/>
      <c r="AH1092" s="121"/>
      <c r="AI1092" s="121"/>
      <c r="AJ1092" s="121"/>
      <c r="AK1092" s="121"/>
      <c r="AL1092" s="121"/>
      <c r="AM1092" s="121"/>
      <c r="AN1092" s="121"/>
      <c r="AO1092" s="121"/>
      <c r="AP1092" s="121"/>
      <c r="AQ1092" s="121"/>
      <c r="AR1092" s="121"/>
      <c r="AS1092" s="121"/>
    </row>
    <row r="1093" spans="32:45" x14ac:dyDescent="0.15">
      <c r="AF1093" s="121"/>
      <c r="AG1093" s="121"/>
      <c r="AH1093" s="121"/>
      <c r="AI1093" s="121"/>
      <c r="AJ1093" s="121"/>
      <c r="AK1093" s="121"/>
      <c r="AL1093" s="121"/>
      <c r="AM1093" s="121"/>
      <c r="AN1093" s="121"/>
      <c r="AO1093" s="121"/>
      <c r="AP1093" s="121"/>
      <c r="AQ1093" s="121"/>
      <c r="AR1093" s="121"/>
      <c r="AS1093" s="121"/>
    </row>
    <row r="1094" spans="32:45" x14ac:dyDescent="0.15">
      <c r="AF1094" s="121"/>
      <c r="AG1094" s="121"/>
      <c r="AH1094" s="121"/>
      <c r="AI1094" s="121"/>
      <c r="AJ1094" s="121"/>
      <c r="AK1094" s="121"/>
      <c r="AL1094" s="121"/>
      <c r="AM1094" s="121"/>
      <c r="AN1094" s="121"/>
      <c r="AO1094" s="121"/>
      <c r="AP1094" s="121"/>
      <c r="AQ1094" s="121"/>
      <c r="AR1094" s="121"/>
      <c r="AS1094" s="121"/>
    </row>
    <row r="1095" spans="32:45" x14ac:dyDescent="0.15">
      <c r="AF1095" s="121"/>
      <c r="AG1095" s="121"/>
      <c r="AH1095" s="121"/>
      <c r="AI1095" s="121"/>
      <c r="AJ1095" s="121"/>
      <c r="AK1095" s="121"/>
      <c r="AL1095" s="121"/>
      <c r="AM1095" s="121"/>
      <c r="AN1095" s="121"/>
      <c r="AO1095" s="121"/>
      <c r="AP1095" s="121"/>
      <c r="AQ1095" s="121"/>
      <c r="AR1095" s="121"/>
      <c r="AS1095" s="121"/>
    </row>
    <row r="1096" spans="32:45" x14ac:dyDescent="0.15">
      <c r="AF1096" s="121"/>
      <c r="AG1096" s="121"/>
      <c r="AH1096" s="121"/>
      <c r="AI1096" s="121"/>
      <c r="AJ1096" s="121"/>
      <c r="AK1096" s="121"/>
      <c r="AL1096" s="121"/>
      <c r="AM1096" s="121"/>
      <c r="AN1096" s="121"/>
      <c r="AO1096" s="121"/>
      <c r="AP1096" s="121"/>
      <c r="AQ1096" s="121"/>
      <c r="AR1096" s="121"/>
      <c r="AS1096" s="121"/>
    </row>
    <row r="1097" spans="32:45" x14ac:dyDescent="0.15">
      <c r="AF1097" s="121"/>
      <c r="AG1097" s="121"/>
      <c r="AH1097" s="121"/>
      <c r="AI1097" s="121"/>
      <c r="AJ1097" s="121"/>
      <c r="AK1097" s="121"/>
      <c r="AL1097" s="121"/>
      <c r="AM1097" s="121"/>
      <c r="AN1097" s="121"/>
      <c r="AO1097" s="121"/>
      <c r="AP1097" s="121"/>
      <c r="AQ1097" s="121"/>
      <c r="AR1097" s="121"/>
      <c r="AS1097" s="121"/>
    </row>
    <row r="1098" spans="32:45" x14ac:dyDescent="0.15">
      <c r="AF1098" s="119"/>
      <c r="AG1098" s="119"/>
      <c r="AH1098" s="119"/>
      <c r="AI1098" s="119"/>
      <c r="AJ1098" s="119"/>
      <c r="AK1098" s="119"/>
      <c r="AL1098" s="119"/>
      <c r="AM1098" s="119"/>
      <c r="AN1098" s="119"/>
      <c r="AO1098" s="119"/>
      <c r="AP1098" s="119"/>
      <c r="AQ1098" s="119"/>
      <c r="AR1098" s="119"/>
      <c r="AS1098" s="119"/>
    </row>
    <row r="1099" spans="32:45" x14ac:dyDescent="0.15">
      <c r="AF1099" s="121"/>
      <c r="AG1099" s="121"/>
      <c r="AH1099" s="121"/>
      <c r="AI1099" s="121"/>
      <c r="AJ1099" s="121"/>
      <c r="AK1099" s="121"/>
      <c r="AL1099" s="121"/>
      <c r="AM1099" s="121"/>
      <c r="AN1099" s="121"/>
      <c r="AO1099" s="121"/>
      <c r="AP1099" s="121"/>
      <c r="AQ1099" s="121"/>
      <c r="AR1099" s="121"/>
      <c r="AS1099" s="121"/>
    </row>
    <row r="1100" spans="32:45" x14ac:dyDescent="0.15">
      <c r="AF1100" s="121"/>
      <c r="AG1100" s="121"/>
      <c r="AH1100" s="121"/>
      <c r="AI1100" s="121"/>
      <c r="AJ1100" s="121"/>
      <c r="AK1100" s="121"/>
      <c r="AL1100" s="121"/>
      <c r="AM1100" s="121"/>
      <c r="AN1100" s="121"/>
      <c r="AO1100" s="121"/>
      <c r="AP1100" s="121"/>
      <c r="AQ1100" s="121"/>
      <c r="AR1100" s="121"/>
      <c r="AS1100" s="121"/>
    </row>
    <row r="1101" spans="32:45" x14ac:dyDescent="0.15">
      <c r="AF1101" s="121"/>
      <c r="AG1101" s="121"/>
      <c r="AH1101" s="121"/>
      <c r="AI1101" s="121"/>
      <c r="AJ1101" s="121"/>
      <c r="AK1101" s="121"/>
      <c r="AL1101" s="121"/>
      <c r="AM1101" s="121"/>
      <c r="AN1101" s="121"/>
      <c r="AO1101" s="121"/>
      <c r="AP1101" s="121"/>
      <c r="AQ1101" s="121"/>
      <c r="AR1101" s="121"/>
      <c r="AS1101" s="121"/>
    </row>
    <row r="1102" spans="32:45" x14ac:dyDescent="0.15">
      <c r="AF1102" s="121"/>
      <c r="AG1102" s="121"/>
      <c r="AH1102" s="121"/>
      <c r="AI1102" s="121"/>
      <c r="AJ1102" s="121"/>
      <c r="AK1102" s="121"/>
      <c r="AL1102" s="121"/>
      <c r="AM1102" s="121"/>
      <c r="AN1102" s="121"/>
      <c r="AO1102" s="121"/>
      <c r="AP1102" s="121"/>
      <c r="AQ1102" s="121"/>
      <c r="AR1102" s="121"/>
      <c r="AS1102" s="121"/>
    </row>
    <row r="1103" spans="32:45" x14ac:dyDescent="0.15">
      <c r="AF1103" s="121"/>
      <c r="AG1103" s="121"/>
      <c r="AH1103" s="121"/>
      <c r="AI1103" s="121"/>
      <c r="AJ1103" s="121"/>
      <c r="AK1103" s="121"/>
      <c r="AL1103" s="121"/>
      <c r="AM1103" s="121"/>
      <c r="AN1103" s="121"/>
      <c r="AO1103" s="121"/>
      <c r="AP1103" s="121"/>
      <c r="AQ1103" s="121"/>
      <c r="AR1103" s="121"/>
      <c r="AS1103" s="121"/>
    </row>
    <row r="1104" spans="32:45" x14ac:dyDescent="0.15">
      <c r="AF1104" s="121"/>
      <c r="AG1104" s="121"/>
      <c r="AH1104" s="121"/>
      <c r="AI1104" s="121"/>
      <c r="AJ1104" s="121"/>
      <c r="AK1104" s="121"/>
      <c r="AL1104" s="121"/>
      <c r="AM1104" s="121"/>
      <c r="AN1104" s="121"/>
      <c r="AO1104" s="121"/>
      <c r="AP1104" s="121"/>
      <c r="AQ1104" s="121"/>
      <c r="AR1104" s="121"/>
      <c r="AS1104" s="121"/>
    </row>
    <row r="1105" spans="32:45" x14ac:dyDescent="0.15">
      <c r="AF1105" s="121"/>
      <c r="AG1105" s="121"/>
      <c r="AH1105" s="121"/>
      <c r="AI1105" s="121"/>
      <c r="AJ1105" s="121"/>
      <c r="AK1105" s="121"/>
      <c r="AL1105" s="121"/>
      <c r="AM1105" s="121"/>
      <c r="AN1105" s="121"/>
      <c r="AO1105" s="121"/>
      <c r="AP1105" s="121"/>
      <c r="AQ1105" s="121"/>
      <c r="AR1105" s="121"/>
      <c r="AS1105" s="121"/>
    </row>
    <row r="1106" spans="32:45" x14ac:dyDescent="0.15">
      <c r="AF1106" s="121"/>
      <c r="AG1106" s="121"/>
      <c r="AH1106" s="121"/>
      <c r="AI1106" s="121"/>
      <c r="AJ1106" s="121"/>
      <c r="AK1106" s="121"/>
      <c r="AL1106" s="121"/>
      <c r="AM1106" s="121"/>
      <c r="AN1106" s="121"/>
      <c r="AO1106" s="121"/>
      <c r="AP1106" s="121"/>
      <c r="AQ1106" s="121"/>
      <c r="AR1106" s="121"/>
      <c r="AS1106" s="121"/>
    </row>
    <row r="1107" spans="32:45" x14ac:dyDescent="0.15">
      <c r="AF1107" s="121"/>
      <c r="AG1107" s="121"/>
      <c r="AH1107" s="121"/>
      <c r="AI1107" s="121"/>
      <c r="AJ1107" s="121"/>
      <c r="AK1107" s="121"/>
      <c r="AL1107" s="121"/>
      <c r="AM1107" s="121"/>
      <c r="AN1107" s="121"/>
      <c r="AO1107" s="121"/>
      <c r="AP1107" s="121"/>
      <c r="AQ1107" s="121"/>
      <c r="AR1107" s="121"/>
      <c r="AS1107" s="121"/>
    </row>
    <row r="1108" spans="32:45" x14ac:dyDescent="0.15">
      <c r="AF1108" s="121"/>
      <c r="AG1108" s="121"/>
      <c r="AH1108" s="121"/>
      <c r="AI1108" s="121"/>
      <c r="AJ1108" s="121"/>
      <c r="AK1108" s="121"/>
      <c r="AL1108" s="121"/>
      <c r="AM1108" s="121"/>
      <c r="AN1108" s="121"/>
      <c r="AO1108" s="121"/>
      <c r="AP1108" s="121"/>
      <c r="AQ1108" s="121"/>
      <c r="AR1108" s="121"/>
      <c r="AS1108" s="121"/>
    </row>
    <row r="1109" spans="32:45" x14ac:dyDescent="0.15">
      <c r="AF1109" s="121"/>
      <c r="AG1109" s="121"/>
      <c r="AH1109" s="121"/>
      <c r="AI1109" s="121"/>
      <c r="AJ1109" s="121"/>
      <c r="AK1109" s="121"/>
      <c r="AL1109" s="121"/>
      <c r="AM1109" s="121"/>
      <c r="AN1109" s="121"/>
      <c r="AO1109" s="121"/>
      <c r="AP1109" s="121"/>
      <c r="AQ1109" s="121"/>
      <c r="AR1109" s="121"/>
      <c r="AS1109" s="121"/>
    </row>
    <row r="1110" spans="32:45" x14ac:dyDescent="0.15">
      <c r="AF1110" s="121"/>
      <c r="AG1110" s="121"/>
      <c r="AH1110" s="121"/>
      <c r="AI1110" s="121"/>
      <c r="AJ1110" s="121"/>
      <c r="AK1110" s="121"/>
      <c r="AL1110" s="121"/>
      <c r="AM1110" s="121"/>
      <c r="AN1110" s="121"/>
      <c r="AO1110" s="121"/>
      <c r="AP1110" s="121"/>
      <c r="AQ1110" s="121"/>
      <c r="AR1110" s="121"/>
      <c r="AS1110" s="121"/>
    </row>
    <row r="1111" spans="32:45" x14ac:dyDescent="0.15">
      <c r="AF1111" s="121"/>
      <c r="AG1111" s="121"/>
      <c r="AH1111" s="121"/>
      <c r="AI1111" s="121"/>
      <c r="AJ1111" s="121"/>
      <c r="AK1111" s="121"/>
      <c r="AL1111" s="121"/>
      <c r="AM1111" s="121"/>
      <c r="AN1111" s="121"/>
      <c r="AO1111" s="121"/>
      <c r="AP1111" s="121"/>
      <c r="AQ1111" s="121"/>
      <c r="AR1111" s="121"/>
      <c r="AS1111" s="121"/>
    </row>
    <row r="1112" spans="32:45" x14ac:dyDescent="0.15">
      <c r="AF1112" s="121"/>
      <c r="AG1112" s="121"/>
      <c r="AH1112" s="121"/>
      <c r="AI1112" s="121"/>
      <c r="AJ1112" s="121"/>
      <c r="AK1112" s="121"/>
      <c r="AL1112" s="121"/>
      <c r="AM1112" s="121"/>
      <c r="AN1112" s="121"/>
      <c r="AO1112" s="121"/>
      <c r="AP1112" s="121"/>
      <c r="AQ1112" s="121"/>
      <c r="AR1112" s="121"/>
      <c r="AS1112" s="121"/>
    </row>
    <row r="1113" spans="32:45" x14ac:dyDescent="0.15">
      <c r="AF1113" s="121"/>
      <c r="AG1113" s="121"/>
      <c r="AH1113" s="121"/>
      <c r="AI1113" s="121"/>
      <c r="AJ1113" s="121"/>
      <c r="AK1113" s="121"/>
      <c r="AL1113" s="121"/>
      <c r="AM1113" s="121"/>
      <c r="AN1113" s="121"/>
      <c r="AO1113" s="121"/>
      <c r="AP1113" s="121"/>
      <c r="AQ1113" s="121"/>
      <c r="AR1113" s="121"/>
      <c r="AS1113" s="121"/>
    </row>
    <row r="1114" spans="32:45" x14ac:dyDescent="0.15">
      <c r="AF1114" s="121"/>
      <c r="AG1114" s="121"/>
      <c r="AH1114" s="121"/>
      <c r="AI1114" s="121"/>
      <c r="AJ1114" s="121"/>
      <c r="AK1114" s="121"/>
      <c r="AL1114" s="121"/>
      <c r="AM1114" s="121"/>
      <c r="AN1114" s="121"/>
      <c r="AO1114" s="121"/>
      <c r="AP1114" s="121"/>
      <c r="AQ1114" s="121"/>
      <c r="AR1114" s="121"/>
      <c r="AS1114" s="121"/>
    </row>
    <row r="1115" spans="32:45" x14ac:dyDescent="0.15">
      <c r="AF1115" s="121"/>
      <c r="AG1115" s="121"/>
      <c r="AH1115" s="121"/>
      <c r="AI1115" s="121"/>
      <c r="AJ1115" s="121"/>
      <c r="AK1115" s="121"/>
      <c r="AL1115" s="121"/>
      <c r="AM1115" s="121"/>
      <c r="AN1115" s="121"/>
      <c r="AO1115" s="121"/>
      <c r="AP1115" s="121"/>
      <c r="AQ1115" s="121"/>
      <c r="AR1115" s="121"/>
      <c r="AS1115" s="121"/>
    </row>
    <row r="1116" spans="32:45" x14ac:dyDescent="0.15">
      <c r="AF1116" s="121"/>
      <c r="AG1116" s="121"/>
      <c r="AH1116" s="121"/>
      <c r="AI1116" s="121"/>
      <c r="AJ1116" s="121"/>
      <c r="AK1116" s="121"/>
      <c r="AL1116" s="121"/>
      <c r="AM1116" s="121"/>
      <c r="AN1116" s="121"/>
      <c r="AO1116" s="121"/>
      <c r="AP1116" s="121"/>
      <c r="AQ1116" s="121"/>
      <c r="AR1116" s="121"/>
      <c r="AS1116" s="121"/>
    </row>
    <row r="1117" spans="32:45" x14ac:dyDescent="0.15">
      <c r="AF1117" s="121"/>
      <c r="AG1117" s="121"/>
      <c r="AH1117" s="121"/>
      <c r="AI1117" s="121"/>
      <c r="AJ1117" s="121"/>
      <c r="AK1117" s="121"/>
      <c r="AL1117" s="121"/>
      <c r="AM1117" s="121"/>
      <c r="AN1117" s="121"/>
      <c r="AO1117" s="121"/>
      <c r="AP1117" s="121"/>
      <c r="AQ1117" s="121"/>
      <c r="AR1117" s="121"/>
      <c r="AS1117" s="121"/>
    </row>
    <row r="1118" spans="32:45" x14ac:dyDescent="0.15">
      <c r="AF1118" s="121"/>
      <c r="AG1118" s="121"/>
      <c r="AH1118" s="121"/>
      <c r="AI1118" s="121"/>
      <c r="AJ1118" s="121"/>
      <c r="AK1118" s="121"/>
      <c r="AL1118" s="121"/>
      <c r="AM1118" s="121"/>
      <c r="AN1118" s="121"/>
      <c r="AO1118" s="121"/>
      <c r="AP1118" s="121"/>
      <c r="AQ1118" s="121"/>
      <c r="AR1118" s="121"/>
      <c r="AS1118" s="121"/>
    </row>
  </sheetData>
  <protectedRanges>
    <protectedRange sqref="E5 F3:G5 F2:L2 C2:D5 J4:L6 H3:I6 D6:F6" name="区域1_3_1" securityDescriptor=""/>
    <protectedRange sqref="D7:I7 K7:L8" name="区域1_3_1_1" securityDescriptor=""/>
    <protectedRange sqref="E21:E22 H19:I23 J20:L21 F19:G21 D22:D23 F22:F23 K22:L22 F18:L18 C18:D21" name="区域1_3_1_2" securityDescriptor=""/>
  </protectedRanges>
  <dataConsolidate/>
  <mergeCells count="55">
    <mergeCell ref="A5:C5"/>
    <mergeCell ref="D5:F5"/>
    <mergeCell ref="H5:L5"/>
    <mergeCell ref="A6:C6"/>
    <mergeCell ref="D6:F6"/>
    <mergeCell ref="H6:L6"/>
    <mergeCell ref="M7:M8"/>
    <mergeCell ref="N7:N8"/>
    <mergeCell ref="H7:J7"/>
    <mergeCell ref="A7:A8"/>
    <mergeCell ref="B7:B8"/>
    <mergeCell ref="C7:E7"/>
    <mergeCell ref="F7:F8"/>
    <mergeCell ref="G7:G8"/>
    <mergeCell ref="K7:K8"/>
    <mergeCell ref="L7:L8"/>
    <mergeCell ref="A3:G3"/>
    <mergeCell ref="A1:N1"/>
    <mergeCell ref="A2:N2"/>
    <mergeCell ref="A4:C4"/>
    <mergeCell ref="D4:F4"/>
    <mergeCell ref="H4:L4"/>
    <mergeCell ref="H21:L21"/>
    <mergeCell ref="A22:C22"/>
    <mergeCell ref="D22:F22"/>
    <mergeCell ref="H22:L22"/>
    <mergeCell ref="A17:N17"/>
    <mergeCell ref="A18:N18"/>
    <mergeCell ref="A19:G19"/>
    <mergeCell ref="A20:C20"/>
    <mergeCell ref="D20:F20"/>
    <mergeCell ref="H20:L20"/>
    <mergeCell ref="M26:N26"/>
    <mergeCell ref="A25:B25"/>
    <mergeCell ref="A23:B24"/>
    <mergeCell ref="C23:D24"/>
    <mergeCell ref="E23:G24"/>
    <mergeCell ref="H23:J23"/>
    <mergeCell ref="K23:K24"/>
    <mergeCell ref="L23:L24"/>
    <mergeCell ref="M23:N24"/>
    <mergeCell ref="C25:D25"/>
    <mergeCell ref="E25:G25"/>
    <mergeCell ref="M25:N25"/>
    <mergeCell ref="C28:E28"/>
    <mergeCell ref="C29:E29"/>
    <mergeCell ref="A26:B26"/>
    <mergeCell ref="C12:E12"/>
    <mergeCell ref="C26:D26"/>
    <mergeCell ref="E26:G26"/>
    <mergeCell ref="A21:C21"/>
    <mergeCell ref="D21:F21"/>
    <mergeCell ref="C13:E13"/>
    <mergeCell ref="C14:E14"/>
    <mergeCell ref="C15:E15"/>
  </mergeCells>
  <phoneticPr fontId="6" type="noConversion"/>
  <dataValidations disablePrompts="1" count="1">
    <dataValidation type="list" allowBlank="1" showInputMessage="1" showErrorMessage="1" sqref="B16">
      <formula1>$Q$13:$Q$21</formula1>
    </dataValidation>
  </dataValidations>
  <pageMargins left="0.19685039370078741" right="0" top="0" bottom="0" header="0" footer="0"/>
  <pageSetup paperSize="9" orientation="landscape" r:id="rId1"/>
  <customProperties>
    <customPr name="BudgetSheetCodeName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I88"/>
  <sheetViews>
    <sheetView workbookViewId="0">
      <selection activeCell="J2" sqref="J2"/>
    </sheetView>
  </sheetViews>
  <sheetFormatPr defaultRowHeight="14.25" x14ac:dyDescent="0.15"/>
  <cols>
    <col min="1" max="1" width="25.625" customWidth="1"/>
    <col min="2" max="3" width="16.625" customWidth="1"/>
    <col min="4" max="6" width="8.625" customWidth="1"/>
    <col min="7" max="8" width="11.625" customWidth="1"/>
    <col min="9" max="9" width="16.625" customWidth="1"/>
  </cols>
  <sheetData>
    <row r="1" spans="1:35" s="138" customFormat="1" ht="25.5" x14ac:dyDescent="0.2">
      <c r="A1" s="280" t="s">
        <v>3</v>
      </c>
      <c r="B1" s="280"/>
      <c r="C1" s="280"/>
      <c r="D1" s="280"/>
      <c r="E1" s="280"/>
      <c r="F1" s="280"/>
      <c r="G1" s="280"/>
      <c r="H1" s="280"/>
      <c r="I1" s="280"/>
    </row>
    <row r="2" spans="1:35" s="138" customFormat="1" ht="20.25" x14ac:dyDescent="0.2">
      <c r="A2" s="281" t="s">
        <v>140</v>
      </c>
      <c r="B2" s="281"/>
      <c r="C2" s="281"/>
      <c r="D2" s="281"/>
      <c r="E2" s="281"/>
      <c r="F2" s="281"/>
      <c r="G2" s="281"/>
      <c r="H2" s="281"/>
      <c r="I2" s="281"/>
    </row>
    <row r="3" spans="1:35" s="138" customFormat="1" x14ac:dyDescent="0.2">
      <c r="A3" s="139"/>
      <c r="B3" s="139"/>
      <c r="C3" s="139"/>
      <c r="D3" s="139"/>
      <c r="E3" s="139"/>
      <c r="F3" s="139"/>
      <c r="G3" s="140"/>
      <c r="H3" s="140"/>
      <c r="I3" s="141">
        <v>43290</v>
      </c>
    </row>
    <row r="4" spans="1:35" s="138" customFormat="1" x14ac:dyDescent="0.2">
      <c r="A4" s="142" t="s">
        <v>112</v>
      </c>
      <c r="B4" s="143"/>
      <c r="C4" s="144" t="s">
        <v>113</v>
      </c>
      <c r="D4" s="282">
        <v>0</v>
      </c>
      <c r="E4" s="283"/>
      <c r="F4" s="283"/>
      <c r="G4" s="284"/>
      <c r="H4" s="145" t="s">
        <v>136</v>
      </c>
      <c r="I4" s="144">
        <v>0</v>
      </c>
    </row>
    <row r="5" spans="1:35" s="138" customFormat="1" x14ac:dyDescent="0.2">
      <c r="A5" s="142" t="s">
        <v>52</v>
      </c>
      <c r="B5" s="146">
        <v>0</v>
      </c>
      <c r="C5" s="146" t="s">
        <v>102</v>
      </c>
      <c r="D5" s="282">
        <v>0</v>
      </c>
      <c r="E5" s="283"/>
      <c r="F5" s="283"/>
      <c r="G5" s="284"/>
      <c r="H5" s="145" t="s">
        <v>137</v>
      </c>
      <c r="I5" s="144">
        <v>0</v>
      </c>
    </row>
    <row r="6" spans="1:35" s="138" customFormat="1" x14ac:dyDescent="0.2">
      <c r="A6" s="146" t="s">
        <v>48</v>
      </c>
      <c r="B6" s="146">
        <v>0</v>
      </c>
      <c r="C6" s="146" t="s">
        <v>118</v>
      </c>
      <c r="D6" s="282">
        <v>0</v>
      </c>
      <c r="E6" s="283"/>
      <c r="F6" s="283"/>
      <c r="G6" s="284"/>
      <c r="H6" s="144" t="s">
        <v>1</v>
      </c>
      <c r="I6" s="144"/>
    </row>
    <row r="7" spans="1:35" s="138" customFormat="1" x14ac:dyDescent="0.2">
      <c r="A7" s="265" t="s">
        <v>123</v>
      </c>
      <c r="B7" s="221" t="s">
        <v>1</v>
      </c>
      <c r="C7" s="221" t="s">
        <v>6</v>
      </c>
      <c r="D7" s="221" t="s">
        <v>115</v>
      </c>
      <c r="E7" s="221"/>
      <c r="F7" s="221"/>
      <c r="G7" s="278" t="s">
        <v>124</v>
      </c>
      <c r="H7" s="278" t="s">
        <v>121</v>
      </c>
      <c r="I7" s="221" t="s">
        <v>125</v>
      </c>
    </row>
    <row r="8" spans="1:35" s="138" customFormat="1" x14ac:dyDescent="0.2">
      <c r="A8" s="267"/>
      <c r="B8" s="221"/>
      <c r="C8" s="221"/>
      <c r="D8" s="137" t="s">
        <v>138</v>
      </c>
      <c r="E8" s="137" t="s">
        <v>9</v>
      </c>
      <c r="F8" s="137" t="s">
        <v>10</v>
      </c>
      <c r="G8" s="279"/>
      <c r="H8" s="279"/>
      <c r="I8" s="221"/>
    </row>
    <row r="9" spans="1:35" s="138" customFormat="1" x14ac:dyDescent="0.2">
      <c r="A9" s="152"/>
      <c r="B9" s="147"/>
      <c r="C9" s="147"/>
      <c r="D9" s="147"/>
      <c r="E9" s="147"/>
      <c r="F9" s="147"/>
      <c r="G9" s="147"/>
      <c r="H9" s="148"/>
      <c r="I9" s="149"/>
    </row>
    <row r="10" spans="1:35" s="138" customFormat="1" x14ac:dyDescent="0.2">
      <c r="A10" s="152"/>
      <c r="B10" s="147"/>
      <c r="C10" s="147"/>
      <c r="D10" s="147"/>
      <c r="E10" s="147"/>
      <c r="F10" s="147"/>
      <c r="G10" s="147"/>
      <c r="H10" s="148"/>
      <c r="I10" s="149"/>
    </row>
    <row r="11" spans="1:35" s="111" customFormat="1" x14ac:dyDescent="0.2">
      <c r="AA11" s="138"/>
      <c r="AB11" s="138"/>
      <c r="AC11" s="138"/>
      <c r="AD11" s="138"/>
      <c r="AE11" s="138"/>
      <c r="AF11" s="138"/>
      <c r="AG11" s="138"/>
      <c r="AH11" s="138"/>
      <c r="AI11" s="138"/>
    </row>
    <row r="12" spans="1:35" s="111" customFormat="1" x14ac:dyDescent="0.2">
      <c r="AA12" s="138"/>
      <c r="AB12" s="138"/>
      <c r="AC12" s="138"/>
      <c r="AD12" s="138"/>
      <c r="AE12" s="138"/>
      <c r="AF12" s="138"/>
      <c r="AG12" s="138"/>
      <c r="AH12" s="138"/>
      <c r="AI12" s="138"/>
    </row>
    <row r="13" spans="1:35" s="111" customFormat="1" x14ac:dyDescent="0.2">
      <c r="A13" s="150" t="s">
        <v>127</v>
      </c>
      <c r="B13" s="150" t="s">
        <v>126</v>
      </c>
      <c r="C13" s="150" t="s">
        <v>116</v>
      </c>
      <c r="D13" s="150" t="s">
        <v>128</v>
      </c>
      <c r="AA13" s="138"/>
      <c r="AB13" s="138"/>
      <c r="AC13" s="138"/>
      <c r="AD13" s="138"/>
      <c r="AE13" s="138"/>
      <c r="AF13" s="138"/>
      <c r="AG13" s="138"/>
      <c r="AH13" s="138"/>
      <c r="AI13" s="138"/>
    </row>
    <row r="14" spans="1:35" s="111" customFormat="1" x14ac:dyDescent="0.2">
      <c r="A14" s="150" t="s">
        <v>139</v>
      </c>
      <c r="B14" s="150"/>
      <c r="C14" s="151"/>
      <c r="D14" s="150"/>
      <c r="AA14" s="138"/>
      <c r="AB14" s="138"/>
      <c r="AC14" s="138"/>
      <c r="AD14" s="138"/>
      <c r="AE14" s="138"/>
      <c r="AF14" s="138"/>
      <c r="AG14" s="138"/>
      <c r="AH14" s="138"/>
      <c r="AI14" s="138"/>
    </row>
    <row r="15" spans="1:35" x14ac:dyDescent="0.2">
      <c r="P15" s="119"/>
      <c r="Q15" s="119"/>
      <c r="R15" s="119"/>
      <c r="S15" s="119"/>
      <c r="T15" s="119"/>
      <c r="U15" s="119"/>
      <c r="V15" s="119"/>
      <c r="W15" s="119"/>
      <c r="X15" s="119"/>
      <c r="AA15" s="138"/>
      <c r="AB15" s="138"/>
      <c r="AC15" s="138"/>
      <c r="AD15" s="138"/>
      <c r="AE15" s="138"/>
      <c r="AF15" s="138"/>
      <c r="AG15" s="138"/>
      <c r="AH15" s="138"/>
      <c r="AI15" s="138"/>
    </row>
    <row r="16" spans="1:35" x14ac:dyDescent="0.2">
      <c r="P16" s="121"/>
      <c r="Q16" s="121"/>
      <c r="R16" s="121"/>
      <c r="S16" s="121"/>
      <c r="T16" s="121"/>
      <c r="U16" s="121"/>
      <c r="V16" s="121"/>
      <c r="W16" s="121"/>
      <c r="X16" s="121"/>
      <c r="AA16" s="138"/>
      <c r="AB16" s="138"/>
      <c r="AC16" s="138"/>
      <c r="AD16" s="138"/>
      <c r="AE16" s="138"/>
      <c r="AF16" s="138"/>
      <c r="AG16" s="138"/>
      <c r="AH16" s="138"/>
      <c r="AI16" s="138"/>
    </row>
    <row r="17" spans="16:35" x14ac:dyDescent="0.2">
      <c r="P17" s="121"/>
      <c r="Q17" s="121"/>
      <c r="R17" s="121"/>
      <c r="S17" s="121"/>
      <c r="T17" s="121"/>
      <c r="U17" s="121"/>
      <c r="V17" s="121"/>
      <c r="W17" s="121"/>
      <c r="X17" s="121"/>
      <c r="AA17" s="138"/>
      <c r="AB17" s="138"/>
      <c r="AC17" s="138"/>
      <c r="AD17" s="138"/>
      <c r="AE17" s="138"/>
      <c r="AF17" s="138"/>
      <c r="AG17" s="138"/>
      <c r="AH17" s="138"/>
      <c r="AI17" s="138"/>
    </row>
    <row r="18" spans="16:35" x14ac:dyDescent="0.2">
      <c r="P18" s="121"/>
      <c r="Q18" s="121"/>
      <c r="R18" s="121"/>
      <c r="S18" s="121"/>
      <c r="T18" s="121"/>
      <c r="U18" s="121"/>
      <c r="V18" s="121"/>
      <c r="W18" s="121"/>
      <c r="X18" s="121"/>
      <c r="AA18" s="138"/>
      <c r="AB18" s="138"/>
      <c r="AC18" s="138"/>
      <c r="AD18" s="138"/>
      <c r="AE18" s="138"/>
      <c r="AF18" s="138"/>
      <c r="AG18" s="138"/>
      <c r="AH18" s="138"/>
      <c r="AI18" s="138"/>
    </row>
    <row r="19" spans="16:35" x14ac:dyDescent="0.2">
      <c r="P19" s="121"/>
      <c r="Q19" s="121"/>
      <c r="R19" s="121"/>
      <c r="S19" s="121"/>
      <c r="T19" s="121"/>
      <c r="U19" s="121"/>
      <c r="V19" s="121"/>
      <c r="W19" s="121"/>
      <c r="X19" s="121"/>
      <c r="AA19" s="138"/>
      <c r="AB19" s="138"/>
      <c r="AC19" s="138"/>
      <c r="AD19" s="138"/>
      <c r="AE19" s="138"/>
      <c r="AF19" s="138"/>
      <c r="AG19" s="138"/>
      <c r="AH19" s="138"/>
      <c r="AI19" s="138"/>
    </row>
    <row r="20" spans="16:35" x14ac:dyDescent="0.2">
      <c r="P20" s="119"/>
      <c r="Q20" s="119"/>
      <c r="R20" s="119"/>
      <c r="S20" s="119"/>
      <c r="T20" s="119"/>
      <c r="U20" s="119"/>
      <c r="V20" s="119"/>
      <c r="W20" s="119"/>
      <c r="X20" s="119"/>
      <c r="AA20" s="138"/>
      <c r="AB20" s="138"/>
      <c r="AC20" s="138"/>
      <c r="AD20" s="138"/>
      <c r="AE20" s="138"/>
      <c r="AF20" s="138"/>
      <c r="AG20" s="138"/>
      <c r="AH20" s="138"/>
      <c r="AI20" s="138"/>
    </row>
    <row r="21" spans="16:35" x14ac:dyDescent="0.2">
      <c r="P21" s="121"/>
      <c r="Q21" s="121"/>
      <c r="R21" s="121"/>
      <c r="S21" s="121"/>
      <c r="T21" s="121"/>
      <c r="U21" s="121"/>
      <c r="V21" s="121"/>
      <c r="W21" s="121"/>
      <c r="X21" s="121"/>
      <c r="AA21" s="138"/>
      <c r="AB21" s="138"/>
      <c r="AC21" s="138"/>
      <c r="AD21" s="138"/>
      <c r="AE21" s="138"/>
      <c r="AF21" s="138"/>
      <c r="AG21" s="138"/>
      <c r="AH21" s="138"/>
      <c r="AI21" s="138"/>
    </row>
    <row r="22" spans="16:35" x14ac:dyDescent="0.2">
      <c r="P22" s="121"/>
      <c r="Q22" s="121"/>
      <c r="R22" s="121"/>
      <c r="S22" s="121"/>
      <c r="T22" s="121"/>
      <c r="U22" s="121"/>
      <c r="V22" s="121"/>
      <c r="W22" s="121"/>
      <c r="X22" s="121"/>
      <c r="AA22" s="138"/>
      <c r="AB22" s="138"/>
      <c r="AC22" s="138"/>
      <c r="AD22" s="138"/>
      <c r="AE22" s="138"/>
      <c r="AF22" s="138"/>
      <c r="AG22" s="138"/>
      <c r="AH22" s="138"/>
      <c r="AI22" s="138"/>
    </row>
    <row r="23" spans="16:35" x14ac:dyDescent="0.2">
      <c r="P23" s="111"/>
      <c r="Q23" s="121"/>
      <c r="R23" s="121"/>
      <c r="S23" s="121"/>
      <c r="T23" s="121"/>
      <c r="U23" s="121"/>
      <c r="V23" s="121"/>
      <c r="W23" s="121"/>
      <c r="X23" s="121"/>
      <c r="AA23" s="138"/>
      <c r="AB23" s="138"/>
      <c r="AC23" s="138"/>
      <c r="AD23" s="138"/>
      <c r="AE23" s="138"/>
      <c r="AF23" s="138"/>
      <c r="AG23" s="138"/>
      <c r="AH23" s="138"/>
      <c r="AI23" s="138"/>
    </row>
    <row r="24" spans="16:35" x14ac:dyDescent="0.2">
      <c r="P24" s="111"/>
      <c r="Q24" s="121"/>
      <c r="R24" s="121"/>
      <c r="S24" s="121"/>
      <c r="T24" s="121"/>
      <c r="U24" s="121"/>
      <c r="V24" s="121"/>
      <c r="W24" s="121"/>
      <c r="X24" s="121"/>
      <c r="AA24" s="138"/>
      <c r="AB24" s="138"/>
      <c r="AC24" s="138"/>
      <c r="AD24" s="138"/>
      <c r="AE24" s="138"/>
      <c r="AF24" s="138"/>
      <c r="AG24" s="138"/>
      <c r="AH24" s="138"/>
      <c r="AI24" s="138"/>
    </row>
    <row r="25" spans="16:35" x14ac:dyDescent="0.2">
      <c r="P25" s="111"/>
      <c r="Q25" s="121"/>
      <c r="R25" s="121"/>
      <c r="S25" s="121"/>
      <c r="T25" s="121"/>
      <c r="U25" s="121"/>
      <c r="V25" s="121"/>
      <c r="W25" s="121"/>
      <c r="X25" s="121"/>
      <c r="AA25" s="138"/>
      <c r="AB25" s="138"/>
      <c r="AC25" s="138"/>
      <c r="AD25" s="138"/>
      <c r="AE25" s="138"/>
      <c r="AF25" s="138"/>
      <c r="AG25" s="138"/>
      <c r="AH25" s="138"/>
      <c r="AI25" s="138"/>
    </row>
    <row r="26" spans="16:35" x14ac:dyDescent="0.2">
      <c r="P26" s="111"/>
      <c r="Q26" s="121"/>
      <c r="R26" s="121"/>
      <c r="S26" s="121"/>
      <c r="T26" s="121"/>
      <c r="U26" s="121"/>
      <c r="V26" s="121"/>
      <c r="W26" s="121"/>
      <c r="X26" s="121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spans="16:35" x14ac:dyDescent="0.2">
      <c r="P27" s="111"/>
      <c r="Q27" s="121"/>
      <c r="R27" s="121"/>
      <c r="S27" s="121"/>
      <c r="T27" s="121"/>
      <c r="U27" s="121"/>
      <c r="V27" s="121"/>
      <c r="W27" s="121"/>
      <c r="X27" s="121"/>
      <c r="AA27" s="138"/>
      <c r="AB27" s="138"/>
      <c r="AC27" s="138"/>
      <c r="AD27" s="138"/>
      <c r="AE27" s="138"/>
      <c r="AF27" s="138"/>
      <c r="AG27" s="138"/>
      <c r="AH27" s="138"/>
      <c r="AI27" s="138"/>
    </row>
    <row r="28" spans="16:35" x14ac:dyDescent="0.2">
      <c r="P28" s="111"/>
      <c r="Q28" s="121"/>
      <c r="R28" s="121"/>
      <c r="S28" s="121"/>
      <c r="T28" s="121"/>
      <c r="U28" s="121"/>
      <c r="V28" s="121"/>
      <c r="W28" s="121"/>
      <c r="X28" s="121"/>
      <c r="AA28" s="138"/>
      <c r="AB28" s="138"/>
      <c r="AC28" s="138"/>
      <c r="AD28" s="138"/>
      <c r="AE28" s="138"/>
      <c r="AF28" s="138"/>
      <c r="AG28" s="138"/>
      <c r="AH28" s="138"/>
      <c r="AI28" s="138"/>
    </row>
    <row r="29" spans="16:35" x14ac:dyDescent="0.2">
      <c r="P29" s="111"/>
      <c r="Q29" s="121"/>
      <c r="R29" s="121"/>
      <c r="S29" s="121"/>
      <c r="T29" s="121"/>
      <c r="U29" s="121"/>
      <c r="V29" s="121"/>
      <c r="W29" s="121"/>
      <c r="X29" s="121"/>
      <c r="AA29" s="138"/>
      <c r="AB29" s="138"/>
      <c r="AC29" s="138"/>
      <c r="AD29" s="138"/>
      <c r="AE29" s="138"/>
      <c r="AF29" s="138"/>
      <c r="AG29" s="138"/>
      <c r="AH29" s="138"/>
      <c r="AI29" s="138"/>
    </row>
    <row r="30" spans="16:35" x14ac:dyDescent="0.2">
      <c r="P30" s="111"/>
      <c r="Q30" s="121"/>
      <c r="R30" s="121"/>
      <c r="S30" s="121"/>
      <c r="T30" s="121"/>
      <c r="U30" s="121"/>
      <c r="V30" s="121"/>
      <c r="W30" s="121"/>
      <c r="X30" s="121"/>
      <c r="AA30" s="138"/>
      <c r="AB30" s="138"/>
      <c r="AC30" s="138"/>
      <c r="AD30" s="138"/>
      <c r="AE30" s="138"/>
      <c r="AF30" s="138"/>
      <c r="AG30" s="138"/>
      <c r="AH30" s="138"/>
      <c r="AI30" s="138"/>
    </row>
    <row r="31" spans="16:35" x14ac:dyDescent="0.2">
      <c r="P31" s="111"/>
      <c r="Q31" s="121"/>
      <c r="R31" s="121"/>
      <c r="S31" s="121"/>
      <c r="T31" s="121"/>
      <c r="U31" s="121"/>
      <c r="V31" s="121"/>
      <c r="W31" s="121"/>
      <c r="X31" s="121"/>
      <c r="AA31" s="138"/>
      <c r="AB31" s="138"/>
      <c r="AC31" s="138"/>
      <c r="AD31" s="138"/>
      <c r="AE31" s="138"/>
      <c r="AF31" s="138"/>
      <c r="AG31" s="138"/>
      <c r="AH31" s="138"/>
      <c r="AI31" s="138"/>
    </row>
    <row r="32" spans="16:35" x14ac:dyDescent="0.2">
      <c r="P32" s="111"/>
      <c r="Q32" s="121"/>
      <c r="R32" s="121"/>
      <c r="S32" s="121"/>
      <c r="T32" s="121"/>
      <c r="U32" s="121"/>
      <c r="V32" s="121"/>
      <c r="W32" s="121"/>
      <c r="X32" s="121"/>
      <c r="AA32" s="138"/>
      <c r="AB32" s="138"/>
      <c r="AC32" s="138"/>
      <c r="AD32" s="138"/>
      <c r="AE32" s="138"/>
      <c r="AF32" s="138"/>
      <c r="AG32" s="138"/>
      <c r="AH32" s="138"/>
      <c r="AI32" s="138"/>
    </row>
    <row r="33" spans="16:35" x14ac:dyDescent="0.2">
      <c r="P33" s="111"/>
      <c r="Q33" s="121"/>
      <c r="R33" s="121"/>
      <c r="S33" s="121"/>
      <c r="T33" s="121"/>
      <c r="U33" s="121"/>
      <c r="V33" s="121"/>
      <c r="W33" s="121"/>
      <c r="X33" s="121"/>
      <c r="AA33" s="138"/>
      <c r="AB33" s="138"/>
      <c r="AC33" s="138"/>
      <c r="AD33" s="138"/>
      <c r="AE33" s="138"/>
      <c r="AF33" s="138"/>
      <c r="AG33" s="138"/>
      <c r="AH33" s="138"/>
      <c r="AI33" s="138"/>
    </row>
    <row r="34" spans="16:35" x14ac:dyDescent="0.2">
      <c r="P34" s="111"/>
      <c r="Q34" s="121"/>
      <c r="R34" s="121"/>
      <c r="S34" s="121"/>
      <c r="T34" s="121"/>
      <c r="U34" s="121"/>
      <c r="V34" s="121"/>
      <c r="W34" s="121"/>
      <c r="X34" s="121"/>
      <c r="AA34" s="138"/>
      <c r="AB34" s="138"/>
      <c r="AC34" s="138"/>
      <c r="AD34" s="138"/>
      <c r="AE34" s="138"/>
      <c r="AF34" s="138"/>
      <c r="AG34" s="138"/>
      <c r="AH34" s="138"/>
      <c r="AI34" s="138"/>
    </row>
    <row r="35" spans="16:35" x14ac:dyDescent="0.2">
      <c r="AA35" s="138"/>
      <c r="AB35" s="138"/>
      <c r="AC35" s="138"/>
      <c r="AD35" s="138"/>
      <c r="AE35" s="138"/>
      <c r="AF35" s="138"/>
      <c r="AG35" s="138"/>
      <c r="AH35" s="138"/>
      <c r="AI35" s="138"/>
    </row>
    <row r="36" spans="16:35" x14ac:dyDescent="0.2">
      <c r="AA36" s="138"/>
      <c r="AB36" s="138"/>
      <c r="AC36" s="138"/>
      <c r="AD36" s="138"/>
      <c r="AE36" s="138"/>
      <c r="AF36" s="138"/>
      <c r="AG36" s="138"/>
      <c r="AH36" s="138"/>
      <c r="AI36" s="138"/>
    </row>
    <row r="37" spans="16:35" x14ac:dyDescent="0.2">
      <c r="AA37" s="138"/>
      <c r="AB37" s="138"/>
      <c r="AC37" s="138"/>
      <c r="AD37" s="138"/>
      <c r="AE37" s="138"/>
      <c r="AF37" s="138"/>
      <c r="AG37" s="138"/>
      <c r="AH37" s="138"/>
      <c r="AI37" s="138"/>
    </row>
    <row r="38" spans="16:35" x14ac:dyDescent="0.2">
      <c r="AA38" s="138"/>
      <c r="AB38" s="138"/>
      <c r="AC38" s="138"/>
      <c r="AD38" s="138"/>
      <c r="AE38" s="138"/>
      <c r="AF38" s="138"/>
      <c r="AG38" s="138"/>
      <c r="AH38" s="138"/>
      <c r="AI38" s="138"/>
    </row>
    <row r="39" spans="16:35" x14ac:dyDescent="0.2">
      <c r="AA39" s="138"/>
      <c r="AB39" s="138"/>
      <c r="AC39" s="138"/>
      <c r="AD39" s="138"/>
      <c r="AE39" s="138"/>
      <c r="AF39" s="138"/>
      <c r="AG39" s="138"/>
      <c r="AH39" s="138"/>
      <c r="AI39" s="138"/>
    </row>
    <row r="40" spans="16:35" x14ac:dyDescent="0.2">
      <c r="AA40" s="138"/>
      <c r="AB40" s="138"/>
      <c r="AC40" s="138"/>
      <c r="AD40" s="138"/>
      <c r="AE40" s="138"/>
      <c r="AF40" s="138"/>
      <c r="AG40" s="138"/>
      <c r="AH40" s="138"/>
      <c r="AI40" s="138"/>
    </row>
    <row r="41" spans="16:35" x14ac:dyDescent="0.2">
      <c r="AA41" s="138"/>
      <c r="AB41" s="138"/>
      <c r="AC41" s="138"/>
      <c r="AD41" s="138"/>
      <c r="AE41" s="138"/>
      <c r="AF41" s="138"/>
      <c r="AG41" s="138"/>
      <c r="AH41" s="138"/>
      <c r="AI41" s="138"/>
    </row>
    <row r="42" spans="16:35" x14ac:dyDescent="0.2">
      <c r="AA42" s="138"/>
      <c r="AB42" s="138"/>
      <c r="AC42" s="138"/>
      <c r="AD42" s="138"/>
      <c r="AE42" s="138"/>
      <c r="AF42" s="138"/>
      <c r="AG42" s="138"/>
      <c r="AH42" s="138"/>
      <c r="AI42" s="138"/>
    </row>
    <row r="43" spans="16:35" x14ac:dyDescent="0.2">
      <c r="AA43" s="138"/>
      <c r="AB43" s="138"/>
      <c r="AC43" s="138"/>
      <c r="AD43" s="138"/>
      <c r="AE43" s="138"/>
      <c r="AF43" s="138"/>
      <c r="AG43" s="138"/>
      <c r="AH43" s="138"/>
      <c r="AI43" s="138"/>
    </row>
    <row r="44" spans="16:35" x14ac:dyDescent="0.2">
      <c r="AA44" s="138"/>
      <c r="AB44" s="138"/>
      <c r="AC44" s="138"/>
      <c r="AD44" s="138"/>
      <c r="AE44" s="138"/>
      <c r="AF44" s="138"/>
      <c r="AG44" s="138"/>
      <c r="AH44" s="138"/>
      <c r="AI44" s="138"/>
    </row>
    <row r="45" spans="16:35" x14ac:dyDescent="0.2">
      <c r="AA45" s="138"/>
      <c r="AB45" s="138"/>
      <c r="AC45" s="138"/>
      <c r="AD45" s="138"/>
      <c r="AE45" s="138"/>
      <c r="AF45" s="138"/>
      <c r="AG45" s="138"/>
      <c r="AH45" s="138"/>
      <c r="AI45" s="138"/>
    </row>
    <row r="46" spans="16:35" x14ac:dyDescent="0.2">
      <c r="AA46" s="138"/>
      <c r="AB46" s="138"/>
      <c r="AC46" s="138"/>
      <c r="AD46" s="138"/>
      <c r="AE46" s="138"/>
      <c r="AF46" s="138"/>
      <c r="AG46" s="138"/>
      <c r="AH46" s="138"/>
      <c r="AI46" s="138"/>
    </row>
    <row r="47" spans="16:35" x14ac:dyDescent="0.2">
      <c r="AA47" s="138"/>
      <c r="AB47" s="138"/>
      <c r="AC47" s="138"/>
      <c r="AD47" s="138"/>
      <c r="AE47" s="138"/>
      <c r="AF47" s="138"/>
      <c r="AG47" s="138"/>
      <c r="AH47" s="138"/>
      <c r="AI47" s="138"/>
    </row>
    <row r="48" spans="16:35" x14ac:dyDescent="0.2">
      <c r="AA48" s="138"/>
      <c r="AB48" s="138"/>
      <c r="AC48" s="138"/>
      <c r="AD48" s="138"/>
      <c r="AE48" s="138"/>
      <c r="AF48" s="138"/>
      <c r="AG48" s="138"/>
      <c r="AH48" s="138"/>
      <c r="AI48" s="138"/>
    </row>
    <row r="49" spans="27:35" x14ac:dyDescent="0.2">
      <c r="AA49" s="138"/>
      <c r="AB49" s="138"/>
      <c r="AC49" s="138"/>
      <c r="AD49" s="138"/>
      <c r="AE49" s="138"/>
      <c r="AF49" s="138"/>
      <c r="AG49" s="138"/>
      <c r="AH49" s="138"/>
      <c r="AI49" s="138"/>
    </row>
    <row r="50" spans="27:35" x14ac:dyDescent="0.2">
      <c r="AA50" s="138"/>
      <c r="AB50" s="138"/>
      <c r="AC50" s="138"/>
      <c r="AD50" s="138"/>
      <c r="AE50" s="138"/>
      <c r="AF50" s="138"/>
      <c r="AG50" s="138"/>
      <c r="AH50" s="138"/>
      <c r="AI50" s="138"/>
    </row>
    <row r="51" spans="27:35" x14ac:dyDescent="0.2">
      <c r="AA51" s="138"/>
      <c r="AB51" s="138"/>
      <c r="AC51" s="138"/>
      <c r="AD51" s="138"/>
      <c r="AE51" s="138"/>
      <c r="AF51" s="138"/>
      <c r="AG51" s="138"/>
      <c r="AH51" s="138"/>
      <c r="AI51" s="138"/>
    </row>
    <row r="52" spans="27:35" x14ac:dyDescent="0.2">
      <c r="AA52" s="138"/>
      <c r="AB52" s="138"/>
      <c r="AC52" s="138"/>
      <c r="AD52" s="138"/>
      <c r="AE52" s="138"/>
      <c r="AF52" s="138"/>
      <c r="AG52" s="138"/>
      <c r="AH52" s="138"/>
      <c r="AI52" s="138"/>
    </row>
    <row r="53" spans="27:35" x14ac:dyDescent="0.2">
      <c r="AA53" s="138"/>
      <c r="AB53" s="138"/>
      <c r="AC53" s="138"/>
      <c r="AD53" s="138"/>
      <c r="AE53" s="138"/>
      <c r="AF53" s="138"/>
      <c r="AG53" s="138"/>
      <c r="AH53" s="138"/>
      <c r="AI53" s="138"/>
    </row>
    <row r="54" spans="27:35" x14ac:dyDescent="0.2">
      <c r="AA54" s="138"/>
      <c r="AB54" s="138"/>
      <c r="AC54" s="138"/>
      <c r="AD54" s="138"/>
      <c r="AE54" s="138"/>
      <c r="AF54" s="138"/>
      <c r="AG54" s="138"/>
      <c r="AH54" s="138"/>
      <c r="AI54" s="138"/>
    </row>
    <row r="55" spans="27:35" x14ac:dyDescent="0.2">
      <c r="AA55" s="138"/>
      <c r="AB55" s="138"/>
      <c r="AC55" s="138"/>
      <c r="AD55" s="138"/>
      <c r="AE55" s="138"/>
      <c r="AF55" s="138"/>
      <c r="AG55" s="138"/>
      <c r="AH55" s="138"/>
      <c r="AI55" s="138"/>
    </row>
    <row r="56" spans="27:35" x14ac:dyDescent="0.2">
      <c r="AA56" s="138"/>
      <c r="AB56" s="138"/>
      <c r="AC56" s="138"/>
      <c r="AD56" s="138"/>
      <c r="AE56" s="138"/>
      <c r="AF56" s="138"/>
      <c r="AG56" s="138"/>
      <c r="AH56" s="138"/>
      <c r="AI56" s="138"/>
    </row>
    <row r="57" spans="27:35" x14ac:dyDescent="0.2">
      <c r="AA57" s="138"/>
      <c r="AB57" s="138"/>
      <c r="AC57" s="138"/>
      <c r="AD57" s="138"/>
      <c r="AE57" s="138"/>
      <c r="AF57" s="138"/>
      <c r="AG57" s="138"/>
      <c r="AH57" s="138"/>
      <c r="AI57" s="138"/>
    </row>
    <row r="58" spans="27:35" x14ac:dyDescent="0.15">
      <c r="AA58" s="111"/>
      <c r="AB58" s="111"/>
      <c r="AC58" s="111"/>
      <c r="AD58" s="111"/>
      <c r="AE58" s="111"/>
      <c r="AF58" s="111"/>
      <c r="AG58" s="111"/>
      <c r="AH58" s="111"/>
      <c r="AI58" s="111"/>
    </row>
    <row r="59" spans="27:35" x14ac:dyDescent="0.15">
      <c r="AA59" s="111"/>
      <c r="AB59" s="111"/>
      <c r="AC59" s="111"/>
      <c r="AD59" s="111"/>
      <c r="AE59" s="111"/>
      <c r="AF59" s="111"/>
      <c r="AG59" s="111"/>
      <c r="AH59" s="111"/>
      <c r="AI59" s="111"/>
    </row>
    <row r="60" spans="27:35" x14ac:dyDescent="0.15">
      <c r="AA60" s="111"/>
      <c r="AB60" s="111"/>
      <c r="AC60" s="111"/>
      <c r="AD60" s="111"/>
      <c r="AE60" s="111"/>
      <c r="AF60" s="111"/>
      <c r="AG60" s="111"/>
      <c r="AH60" s="111"/>
      <c r="AI60" s="111"/>
    </row>
    <row r="61" spans="27:35" x14ac:dyDescent="0.2">
      <c r="AA61" s="138"/>
      <c r="AB61" s="138"/>
      <c r="AC61" s="138"/>
      <c r="AD61" s="138"/>
      <c r="AE61" s="138"/>
      <c r="AF61" s="138"/>
      <c r="AG61" s="138"/>
      <c r="AH61" s="138"/>
      <c r="AI61" s="138"/>
    </row>
    <row r="62" spans="27:35" x14ac:dyDescent="0.2">
      <c r="AA62" s="138"/>
      <c r="AB62" s="138"/>
      <c r="AC62" s="138"/>
      <c r="AD62" s="138"/>
      <c r="AE62" s="138"/>
      <c r="AF62" s="138"/>
      <c r="AG62" s="138"/>
      <c r="AH62" s="138"/>
      <c r="AI62" s="138"/>
    </row>
    <row r="63" spans="27:35" x14ac:dyDescent="0.15">
      <c r="AA63" s="111"/>
      <c r="AB63" s="111"/>
      <c r="AC63" s="111"/>
      <c r="AD63" s="111"/>
      <c r="AE63" s="111"/>
      <c r="AF63" s="111"/>
      <c r="AG63" s="111"/>
      <c r="AH63" s="111"/>
      <c r="AI63" s="111"/>
    </row>
    <row r="64" spans="27:35" x14ac:dyDescent="0.15">
      <c r="AA64" s="111"/>
      <c r="AB64" s="111"/>
      <c r="AC64" s="111"/>
      <c r="AD64" s="111"/>
      <c r="AE64" s="111"/>
      <c r="AF64" s="111"/>
      <c r="AG64" s="111"/>
      <c r="AH64" s="111"/>
      <c r="AI64" s="111"/>
    </row>
    <row r="65" spans="27:35" x14ac:dyDescent="0.15">
      <c r="AA65" s="111"/>
      <c r="AB65" s="111"/>
      <c r="AC65" s="111"/>
      <c r="AD65" s="111"/>
      <c r="AE65" s="111"/>
      <c r="AF65" s="111"/>
      <c r="AG65" s="111"/>
      <c r="AH65" s="111"/>
      <c r="AI65" s="111"/>
    </row>
    <row r="66" spans="27:35" x14ac:dyDescent="0.2">
      <c r="AA66" s="138"/>
      <c r="AB66" s="138"/>
      <c r="AC66" s="138"/>
      <c r="AD66" s="138"/>
      <c r="AE66" s="138"/>
      <c r="AF66" s="138"/>
      <c r="AG66" s="138"/>
      <c r="AH66" s="138"/>
      <c r="AI66" s="138"/>
    </row>
    <row r="67" spans="27:35" x14ac:dyDescent="0.2">
      <c r="AA67" s="138"/>
      <c r="AB67" s="138"/>
      <c r="AC67" s="138"/>
      <c r="AD67" s="138"/>
      <c r="AE67" s="138"/>
      <c r="AF67" s="138"/>
      <c r="AG67" s="138"/>
      <c r="AH67" s="138"/>
      <c r="AI67" s="138"/>
    </row>
    <row r="68" spans="27:35" x14ac:dyDescent="0.15">
      <c r="AA68" s="111"/>
      <c r="AB68" s="111"/>
      <c r="AC68" s="111"/>
      <c r="AD68" s="111"/>
      <c r="AE68" s="111"/>
      <c r="AF68" s="111"/>
      <c r="AG68" s="111"/>
      <c r="AH68" s="111"/>
      <c r="AI68" s="111"/>
    </row>
    <row r="69" spans="27:35" x14ac:dyDescent="0.15">
      <c r="AA69" s="111"/>
      <c r="AB69" s="111"/>
      <c r="AC69" s="111"/>
      <c r="AD69" s="111"/>
      <c r="AE69" s="111"/>
      <c r="AF69" s="111"/>
      <c r="AG69" s="111"/>
      <c r="AH69" s="111"/>
      <c r="AI69" s="111"/>
    </row>
    <row r="70" spans="27:35" x14ac:dyDescent="0.15">
      <c r="AA70" s="111"/>
      <c r="AB70" s="111"/>
      <c r="AC70" s="111"/>
      <c r="AD70" s="111"/>
      <c r="AE70" s="111"/>
      <c r="AF70" s="111"/>
      <c r="AG70" s="111"/>
      <c r="AH70" s="111"/>
      <c r="AI70" s="111"/>
    </row>
    <row r="71" spans="27:35" x14ac:dyDescent="0.2">
      <c r="AA71" s="138"/>
      <c r="AB71" s="138"/>
      <c r="AC71" s="138"/>
      <c r="AD71" s="138"/>
      <c r="AE71" s="138"/>
      <c r="AF71" s="138"/>
      <c r="AG71" s="138"/>
      <c r="AH71" s="138"/>
      <c r="AI71" s="138"/>
    </row>
    <row r="72" spans="27:35" x14ac:dyDescent="0.2">
      <c r="AA72" s="138"/>
      <c r="AB72" s="138"/>
      <c r="AC72" s="138"/>
      <c r="AD72" s="138"/>
      <c r="AE72" s="138"/>
      <c r="AF72" s="138"/>
      <c r="AG72" s="138"/>
      <c r="AH72" s="138"/>
      <c r="AI72" s="138"/>
    </row>
    <row r="73" spans="27:35" x14ac:dyDescent="0.15">
      <c r="AA73" s="111"/>
      <c r="AB73" s="111"/>
      <c r="AC73" s="111"/>
      <c r="AD73" s="111"/>
      <c r="AE73" s="111"/>
      <c r="AF73" s="111"/>
      <c r="AG73" s="111"/>
      <c r="AH73" s="111"/>
      <c r="AI73" s="111"/>
    </row>
    <row r="74" spans="27:35" x14ac:dyDescent="0.15">
      <c r="AA74" s="111"/>
      <c r="AB74" s="111"/>
      <c r="AC74" s="111"/>
      <c r="AD74" s="111"/>
      <c r="AE74" s="111"/>
      <c r="AF74" s="111"/>
      <c r="AG74" s="111"/>
      <c r="AH74" s="111"/>
      <c r="AI74" s="111"/>
    </row>
    <row r="75" spans="27:35" x14ac:dyDescent="0.15">
      <c r="AA75" s="111"/>
      <c r="AB75" s="111"/>
      <c r="AC75" s="111"/>
      <c r="AD75" s="111"/>
      <c r="AE75" s="111"/>
      <c r="AF75" s="111"/>
      <c r="AG75" s="111"/>
      <c r="AH75" s="111"/>
      <c r="AI75" s="111"/>
    </row>
    <row r="76" spans="27:35" x14ac:dyDescent="0.2">
      <c r="AA76" s="138"/>
      <c r="AB76" s="138"/>
      <c r="AC76" s="138"/>
      <c r="AD76" s="138"/>
      <c r="AE76" s="138"/>
      <c r="AF76" s="138"/>
      <c r="AG76" s="138"/>
      <c r="AH76" s="138"/>
      <c r="AI76" s="138"/>
    </row>
    <row r="77" spans="27:35" x14ac:dyDescent="0.2">
      <c r="AA77" s="138"/>
      <c r="AB77" s="138"/>
      <c r="AC77" s="138"/>
      <c r="AD77" s="138"/>
      <c r="AE77" s="138"/>
      <c r="AF77" s="138"/>
      <c r="AG77" s="138"/>
      <c r="AH77" s="138"/>
      <c r="AI77" s="138"/>
    </row>
    <row r="78" spans="27:35" x14ac:dyDescent="0.2">
      <c r="AA78" s="138"/>
      <c r="AB78" s="138"/>
      <c r="AC78" s="138"/>
      <c r="AD78" s="138"/>
      <c r="AE78" s="138"/>
      <c r="AF78" s="138"/>
      <c r="AG78" s="138"/>
      <c r="AH78" s="138"/>
      <c r="AI78" s="138"/>
    </row>
    <row r="79" spans="27:35" x14ac:dyDescent="0.2">
      <c r="AA79" s="138"/>
      <c r="AB79" s="138"/>
      <c r="AC79" s="138"/>
      <c r="AD79" s="138"/>
      <c r="AE79" s="138"/>
      <c r="AF79" s="138"/>
      <c r="AG79" s="138"/>
      <c r="AH79" s="138"/>
      <c r="AI79" s="138"/>
    </row>
    <row r="80" spans="27:35" x14ac:dyDescent="0.2">
      <c r="AA80" s="138"/>
      <c r="AB80" s="138"/>
      <c r="AC80" s="138"/>
      <c r="AD80" s="138"/>
      <c r="AE80" s="138"/>
      <c r="AF80" s="138"/>
      <c r="AG80" s="138"/>
      <c r="AH80" s="138"/>
      <c r="AI80" s="138"/>
    </row>
    <row r="81" spans="27:35" x14ac:dyDescent="0.2">
      <c r="AA81" s="138"/>
      <c r="AB81" s="138"/>
      <c r="AC81" s="138"/>
      <c r="AD81" s="138"/>
      <c r="AE81" s="138"/>
      <c r="AF81" s="138"/>
      <c r="AG81" s="138"/>
      <c r="AH81" s="138"/>
      <c r="AI81" s="138"/>
    </row>
    <row r="82" spans="27:35" x14ac:dyDescent="0.2">
      <c r="AA82" s="138"/>
      <c r="AB82" s="138"/>
      <c r="AC82" s="138"/>
      <c r="AD82" s="138"/>
      <c r="AE82" s="138"/>
      <c r="AF82" s="138"/>
      <c r="AG82" s="138"/>
      <c r="AH82" s="138"/>
      <c r="AI82" s="138"/>
    </row>
    <row r="83" spans="27:35" x14ac:dyDescent="0.2">
      <c r="AA83" s="138"/>
      <c r="AB83" s="138"/>
      <c r="AC83" s="138"/>
      <c r="AD83" s="138"/>
      <c r="AE83" s="138"/>
      <c r="AF83" s="138"/>
      <c r="AG83" s="138"/>
      <c r="AH83" s="138"/>
      <c r="AI83" s="138"/>
    </row>
    <row r="84" spans="27:35" x14ac:dyDescent="0.2">
      <c r="AA84" s="138"/>
      <c r="AB84" s="138"/>
      <c r="AC84" s="138"/>
      <c r="AD84" s="138"/>
      <c r="AE84" s="138"/>
      <c r="AF84" s="138"/>
      <c r="AG84" s="138"/>
      <c r="AH84" s="138"/>
      <c r="AI84" s="138"/>
    </row>
    <row r="85" spans="27:35" x14ac:dyDescent="0.15">
      <c r="AA85" s="111"/>
      <c r="AB85" s="111"/>
      <c r="AC85" s="111"/>
      <c r="AD85" s="111"/>
      <c r="AE85" s="111"/>
      <c r="AF85" s="111"/>
      <c r="AG85" s="111"/>
      <c r="AH85" s="111"/>
      <c r="AI85" s="111"/>
    </row>
    <row r="86" spans="27:35" x14ac:dyDescent="0.15">
      <c r="AA86" s="111"/>
      <c r="AB86" s="111"/>
      <c r="AC86" s="111"/>
      <c r="AD86" s="111"/>
      <c r="AE86" s="111"/>
      <c r="AF86" s="111"/>
      <c r="AG86" s="111"/>
      <c r="AH86" s="111"/>
      <c r="AI86" s="111"/>
    </row>
    <row r="87" spans="27:35" x14ac:dyDescent="0.15">
      <c r="AA87" s="111"/>
      <c r="AB87" s="111"/>
      <c r="AC87" s="111"/>
      <c r="AD87" s="111"/>
      <c r="AE87" s="111"/>
      <c r="AF87" s="111"/>
      <c r="AG87" s="111"/>
      <c r="AH87" s="111"/>
      <c r="AI87" s="111"/>
    </row>
    <row r="88" spans="27:35" x14ac:dyDescent="0.15">
      <c r="AA88" s="111"/>
      <c r="AB88" s="111"/>
      <c r="AC88" s="111"/>
      <c r="AD88" s="111"/>
      <c r="AE88" s="111"/>
      <c r="AF88" s="111"/>
      <c r="AG88" s="111"/>
      <c r="AH88" s="111"/>
      <c r="AI88" s="111"/>
    </row>
  </sheetData>
  <mergeCells count="12">
    <mergeCell ref="H7:H8"/>
    <mergeCell ref="I7:I8"/>
    <mergeCell ref="A1:I1"/>
    <mergeCell ref="A2:I2"/>
    <mergeCell ref="D4:G4"/>
    <mergeCell ref="D5:G5"/>
    <mergeCell ref="D6:G6"/>
    <mergeCell ref="A7:A8"/>
    <mergeCell ref="B7:B8"/>
    <mergeCell ref="C7:C8"/>
    <mergeCell ref="D7:F7"/>
    <mergeCell ref="G7:G8"/>
  </mergeCells>
  <phoneticPr fontId="6" type="noConversion"/>
  <dataValidations count="1">
    <dataValidation type="list" allowBlank="1" showInputMessage="1" showErrorMessage="1" sqref="A14">
      <formula1>#REF!</formula1>
    </dataValidation>
  </dataValidation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0000"/>
  </sheetPr>
  <dimension ref="A1:AQ718"/>
  <sheetViews>
    <sheetView workbookViewId="0">
      <selection activeCell="H29" sqref="H29"/>
    </sheetView>
  </sheetViews>
  <sheetFormatPr defaultRowHeight="14.25" x14ac:dyDescent="0.15"/>
  <cols>
    <col min="1" max="1" width="12.75" customWidth="1"/>
    <col min="2" max="2" width="16.625" customWidth="1"/>
    <col min="4" max="4" width="10" customWidth="1"/>
    <col min="5" max="5" width="10.25" bestFit="1" customWidth="1"/>
    <col min="6" max="6" width="11.125" customWidth="1"/>
    <col min="7" max="7" width="26.875" customWidth="1"/>
    <col min="8" max="8" width="20.5" customWidth="1"/>
    <col min="9" max="9" width="10.25" customWidth="1"/>
    <col min="12" max="12" width="13" bestFit="1" customWidth="1"/>
    <col min="22" max="22" width="12" bestFit="1" customWidth="1"/>
    <col min="28" max="28" width="14.125" bestFit="1" customWidth="1"/>
    <col min="37" max="37" width="12" bestFit="1" customWidth="1"/>
  </cols>
  <sheetData>
    <row r="1" spans="1:43" s="153" customFormat="1" ht="22.5" x14ac:dyDescent="0.25">
      <c r="A1" s="285" t="s">
        <v>3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</row>
    <row r="2" spans="1:43" s="155" customFormat="1" ht="20.25" x14ac:dyDescent="0.25">
      <c r="A2" s="286" t="s">
        <v>152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154"/>
      <c r="N2" s="154"/>
      <c r="O2" s="154"/>
      <c r="P2" s="154"/>
      <c r="Q2" s="154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</row>
    <row r="3" spans="1:43" s="161" customFormat="1" ht="22.5" x14ac:dyDescent="0.25">
      <c r="A3" s="156" t="s">
        <v>141</v>
      </c>
      <c r="B3" s="185"/>
      <c r="C3" s="157"/>
      <c r="D3" s="157"/>
      <c r="E3" s="158"/>
      <c r="F3" s="159"/>
      <c r="G3" s="160"/>
      <c r="H3" s="159"/>
      <c r="I3" s="159"/>
      <c r="J3" s="159"/>
      <c r="M3" s="162"/>
      <c r="N3" s="162"/>
      <c r="O3" s="162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</row>
    <row r="4" spans="1:43" s="161" customFormat="1" ht="22.5" x14ac:dyDescent="0.15">
      <c r="A4" s="156" t="s">
        <v>142</v>
      </c>
      <c r="B4" s="185"/>
      <c r="C4" s="157"/>
      <c r="D4" s="157"/>
      <c r="E4" s="158"/>
      <c r="F4" s="159"/>
      <c r="G4" s="160"/>
      <c r="H4" s="159"/>
      <c r="I4" s="159"/>
      <c r="J4" s="159"/>
      <c r="K4" s="182" t="s">
        <v>122</v>
      </c>
      <c r="L4" s="183">
        <v>43290</v>
      </c>
      <c r="M4" s="162"/>
      <c r="N4" s="162"/>
      <c r="O4" s="162"/>
      <c r="AF4"/>
      <c r="AG4"/>
      <c r="AH4"/>
      <c r="AI4"/>
      <c r="AJ4"/>
      <c r="AK4"/>
      <c r="AL4"/>
      <c r="AM4"/>
      <c r="AN4"/>
      <c r="AO4"/>
      <c r="AP4"/>
      <c r="AQ4"/>
    </row>
    <row r="5" spans="1:43" s="166" customFormat="1" x14ac:dyDescent="0.15">
      <c r="A5" s="163" t="s">
        <v>112</v>
      </c>
      <c r="B5" s="164"/>
      <c r="C5" s="164"/>
      <c r="D5" s="164"/>
      <c r="E5" s="164" t="s">
        <v>113</v>
      </c>
      <c r="F5" s="287">
        <v>0</v>
      </c>
      <c r="G5" s="288"/>
      <c r="H5" s="288"/>
      <c r="I5" s="289"/>
      <c r="J5" s="165"/>
      <c r="K5" s="163" t="s">
        <v>136</v>
      </c>
      <c r="L5" s="163">
        <v>0</v>
      </c>
      <c r="M5" s="162"/>
      <c r="N5" s="162"/>
      <c r="O5" s="162"/>
      <c r="AF5"/>
      <c r="AG5"/>
      <c r="AH5"/>
      <c r="AI5"/>
      <c r="AJ5"/>
      <c r="AK5"/>
      <c r="AL5"/>
      <c r="AM5"/>
      <c r="AN5"/>
      <c r="AO5"/>
      <c r="AP5"/>
      <c r="AQ5"/>
    </row>
    <row r="6" spans="1:43" s="166" customFormat="1" x14ac:dyDescent="0.15">
      <c r="A6" s="163" t="s">
        <v>143</v>
      </c>
      <c r="B6" s="167">
        <v>0</v>
      </c>
      <c r="C6" s="164"/>
      <c r="D6" s="164"/>
      <c r="E6" s="164" t="s">
        <v>102</v>
      </c>
      <c r="F6" s="287">
        <v>0</v>
      </c>
      <c r="G6" s="288"/>
      <c r="H6" s="288"/>
      <c r="I6" s="289"/>
      <c r="J6" s="165"/>
      <c r="K6" s="168" t="s">
        <v>137</v>
      </c>
      <c r="L6" s="163">
        <v>0</v>
      </c>
      <c r="M6" s="162"/>
      <c r="N6" s="162"/>
      <c r="O6" s="162"/>
      <c r="AF6"/>
      <c r="AG6"/>
      <c r="AH6"/>
      <c r="AI6"/>
      <c r="AJ6"/>
      <c r="AK6"/>
      <c r="AL6"/>
      <c r="AM6"/>
      <c r="AN6"/>
      <c r="AO6"/>
      <c r="AP6"/>
      <c r="AQ6"/>
    </row>
    <row r="7" spans="1:43" s="166" customFormat="1" x14ac:dyDescent="0.15">
      <c r="A7" s="169" t="s">
        <v>48</v>
      </c>
      <c r="B7" s="167">
        <v>0</v>
      </c>
      <c r="C7" s="167"/>
      <c r="D7" s="167"/>
      <c r="E7" s="167" t="s">
        <v>118</v>
      </c>
      <c r="F7" s="287">
        <v>0</v>
      </c>
      <c r="G7" s="288"/>
      <c r="H7" s="288"/>
      <c r="I7" s="289"/>
      <c r="J7" s="165"/>
      <c r="K7" s="168"/>
      <c r="L7" s="163"/>
      <c r="M7" s="162"/>
      <c r="N7" s="162"/>
      <c r="O7" s="162"/>
      <c r="AF7"/>
      <c r="AG7"/>
      <c r="AH7"/>
      <c r="AI7"/>
      <c r="AJ7"/>
      <c r="AK7"/>
      <c r="AL7"/>
      <c r="AM7"/>
      <c r="AN7"/>
      <c r="AO7"/>
      <c r="AP7"/>
      <c r="AQ7"/>
    </row>
    <row r="8" spans="1:43" s="175" customFormat="1" ht="27" x14ac:dyDescent="0.25">
      <c r="A8" s="170" t="s">
        <v>144</v>
      </c>
      <c r="B8" s="170" t="s">
        <v>145</v>
      </c>
      <c r="C8" s="170" t="s">
        <v>146</v>
      </c>
      <c r="D8" s="171" t="s">
        <v>147</v>
      </c>
      <c r="E8" s="171" t="s">
        <v>148</v>
      </c>
      <c r="F8" s="172" t="s">
        <v>149</v>
      </c>
      <c r="G8" s="172" t="s">
        <v>4</v>
      </c>
      <c r="H8" s="172" t="s">
        <v>150</v>
      </c>
      <c r="I8" s="173" t="s">
        <v>151</v>
      </c>
      <c r="J8" s="172" t="s">
        <v>116</v>
      </c>
      <c r="K8" s="172" t="s">
        <v>128</v>
      </c>
      <c r="L8" s="172" t="s">
        <v>123</v>
      </c>
      <c r="M8" s="174"/>
      <c r="AF8"/>
      <c r="AG8"/>
      <c r="AH8"/>
      <c r="AI8"/>
      <c r="AJ8"/>
      <c r="AK8"/>
      <c r="AL8"/>
      <c r="AM8"/>
      <c r="AN8"/>
      <c r="AO8"/>
      <c r="AP8"/>
      <c r="AQ8"/>
    </row>
    <row r="9" spans="1:43" s="175" customFormat="1" ht="15.75" x14ac:dyDescent="0.25">
      <c r="A9" s="186"/>
      <c r="B9" s="179"/>
      <c r="C9" s="180"/>
      <c r="D9" s="180"/>
      <c r="E9" s="8"/>
      <c r="F9" s="178"/>
      <c r="G9" s="179"/>
      <c r="H9" s="179"/>
      <c r="I9" s="8"/>
      <c r="J9" s="8"/>
      <c r="K9" s="8"/>
      <c r="L9" s="180"/>
      <c r="M9" s="181"/>
      <c r="AF9"/>
      <c r="AG9"/>
      <c r="AH9"/>
      <c r="AI9"/>
      <c r="AJ9"/>
      <c r="AK9"/>
      <c r="AL9"/>
      <c r="AM9"/>
      <c r="AN9"/>
      <c r="AO9"/>
      <c r="AP9"/>
      <c r="AQ9"/>
    </row>
    <row r="10" spans="1:43" s="175" customFormat="1" ht="15.75" x14ac:dyDescent="0.25">
      <c r="A10" s="187"/>
      <c r="B10" s="179"/>
      <c r="C10" s="180"/>
      <c r="D10" s="180"/>
      <c r="E10" s="8"/>
      <c r="F10" s="176"/>
      <c r="G10" s="177"/>
      <c r="H10" s="179"/>
      <c r="I10" s="8"/>
      <c r="J10" s="8"/>
      <c r="K10" s="8"/>
      <c r="L10" s="180"/>
      <c r="M10" s="181"/>
      <c r="AF10"/>
      <c r="AG10"/>
      <c r="AH10"/>
      <c r="AI10"/>
      <c r="AJ10"/>
      <c r="AK10"/>
      <c r="AL10"/>
      <c r="AM10"/>
      <c r="AN10"/>
      <c r="AO10"/>
      <c r="AP10"/>
      <c r="AQ10"/>
    </row>
    <row r="56" spans="32:43" ht="15.75" x14ac:dyDescent="0.25"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</row>
    <row r="57" spans="32:43" ht="15.75" x14ac:dyDescent="0.25"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</row>
    <row r="110" spans="32:43" ht="15.75" x14ac:dyDescent="0.25"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</row>
    <row r="111" spans="32:43" ht="15.75" x14ac:dyDescent="0.25"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</row>
    <row r="164" spans="32:43" ht="15.75" x14ac:dyDescent="0.25">
      <c r="AF164" s="175"/>
      <c r="AG164" s="175"/>
      <c r="AH164" s="175"/>
      <c r="AI164" s="175"/>
      <c r="AJ164" s="175"/>
      <c r="AK164" s="175"/>
      <c r="AL164" s="175"/>
      <c r="AM164" s="175"/>
      <c r="AN164" s="175"/>
      <c r="AO164" s="175"/>
      <c r="AP164" s="175"/>
      <c r="AQ164" s="175"/>
    </row>
    <row r="165" spans="32:43" ht="15.75" x14ac:dyDescent="0.25">
      <c r="AF165" s="175"/>
      <c r="AG165" s="175"/>
      <c r="AH165" s="175"/>
      <c r="AI165" s="175"/>
      <c r="AJ165" s="175"/>
      <c r="AK165" s="175"/>
      <c r="AL165" s="175"/>
      <c r="AM165" s="175"/>
      <c r="AN165" s="175"/>
      <c r="AO165" s="175"/>
      <c r="AP165" s="175"/>
      <c r="AQ165" s="175"/>
    </row>
    <row r="218" spans="32:43" ht="15.75" x14ac:dyDescent="0.25"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</row>
    <row r="219" spans="32:43" ht="15.75" x14ac:dyDescent="0.25">
      <c r="AF219" s="175"/>
      <c r="AG219" s="175"/>
      <c r="AH219" s="175"/>
      <c r="AI219" s="175"/>
      <c r="AJ219" s="175"/>
      <c r="AK219" s="175"/>
      <c r="AL219" s="175"/>
      <c r="AM219" s="175"/>
      <c r="AN219" s="175"/>
      <c r="AO219" s="175"/>
      <c r="AP219" s="175"/>
      <c r="AQ219" s="175"/>
    </row>
    <row r="272" spans="32:43" ht="15.75" x14ac:dyDescent="0.25">
      <c r="AF272" s="175"/>
      <c r="AG272" s="175"/>
      <c r="AH272" s="175"/>
      <c r="AI272" s="175"/>
      <c r="AJ272" s="175"/>
      <c r="AK272" s="175"/>
      <c r="AL272" s="175"/>
      <c r="AM272" s="175"/>
      <c r="AN272" s="175"/>
      <c r="AO272" s="175"/>
      <c r="AP272" s="175"/>
      <c r="AQ272" s="175"/>
    </row>
    <row r="273" spans="32:43" ht="15.75" x14ac:dyDescent="0.25"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</row>
    <row r="326" spans="32:43" ht="15.75" x14ac:dyDescent="0.25">
      <c r="AF326" s="175"/>
      <c r="AG326" s="175"/>
      <c r="AH326" s="175"/>
      <c r="AI326" s="175"/>
      <c r="AJ326" s="175"/>
      <c r="AK326" s="175"/>
      <c r="AL326" s="175"/>
      <c r="AM326" s="175"/>
      <c r="AN326" s="175"/>
      <c r="AO326" s="175"/>
      <c r="AP326" s="175"/>
      <c r="AQ326" s="175"/>
    </row>
    <row r="327" spans="32:43" ht="15.75" x14ac:dyDescent="0.25">
      <c r="AF327" s="175"/>
      <c r="AG327" s="175"/>
      <c r="AH327" s="175"/>
      <c r="AI327" s="175"/>
      <c r="AJ327" s="175"/>
      <c r="AK327" s="175"/>
      <c r="AL327" s="175"/>
      <c r="AM327" s="175"/>
      <c r="AN327" s="175"/>
      <c r="AO327" s="175"/>
      <c r="AP327" s="175"/>
      <c r="AQ327" s="175"/>
    </row>
    <row r="380" spans="32:43" ht="15.75" x14ac:dyDescent="0.25">
      <c r="AF380" s="175"/>
      <c r="AG380" s="175"/>
      <c r="AH380" s="175"/>
      <c r="AI380" s="175"/>
      <c r="AJ380" s="175"/>
      <c r="AK380" s="175"/>
      <c r="AL380" s="175"/>
      <c r="AM380" s="175"/>
      <c r="AN380" s="175"/>
      <c r="AO380" s="175"/>
      <c r="AP380" s="175"/>
      <c r="AQ380" s="175"/>
    </row>
    <row r="381" spans="32:43" ht="15.75" x14ac:dyDescent="0.25">
      <c r="AF381" s="175"/>
      <c r="AG381" s="175"/>
      <c r="AH381" s="175"/>
      <c r="AI381" s="175"/>
      <c r="AJ381" s="175"/>
      <c r="AK381" s="175"/>
      <c r="AL381" s="175"/>
      <c r="AM381" s="175"/>
      <c r="AN381" s="175"/>
      <c r="AO381" s="175"/>
      <c r="AP381" s="175"/>
      <c r="AQ381" s="175"/>
    </row>
    <row r="434" spans="32:43" ht="15.75" x14ac:dyDescent="0.25">
      <c r="AF434" s="175"/>
      <c r="AG434" s="175"/>
      <c r="AH434" s="175"/>
      <c r="AI434" s="175"/>
      <c r="AJ434" s="175"/>
      <c r="AK434" s="175"/>
      <c r="AL434" s="175"/>
      <c r="AM434" s="175"/>
      <c r="AN434" s="175"/>
      <c r="AO434" s="175"/>
      <c r="AP434" s="175"/>
      <c r="AQ434" s="175"/>
    </row>
    <row r="435" spans="32:43" ht="15.75" x14ac:dyDescent="0.25">
      <c r="AF435" s="175"/>
      <c r="AG435" s="175"/>
      <c r="AH435" s="175"/>
      <c r="AI435" s="175"/>
      <c r="AJ435" s="175"/>
      <c r="AK435" s="175"/>
      <c r="AL435" s="175"/>
      <c r="AM435" s="175"/>
      <c r="AN435" s="175"/>
      <c r="AO435" s="175"/>
      <c r="AP435" s="175"/>
      <c r="AQ435" s="175"/>
    </row>
    <row r="436" spans="32:43" ht="15.75" x14ac:dyDescent="0.25">
      <c r="AF436" s="175"/>
      <c r="AG436" s="175"/>
      <c r="AH436" s="175"/>
      <c r="AI436" s="175"/>
      <c r="AJ436" s="175"/>
      <c r="AK436" s="175"/>
      <c r="AL436" s="175"/>
      <c r="AM436" s="175"/>
      <c r="AN436" s="175"/>
      <c r="AO436" s="175"/>
      <c r="AP436" s="175"/>
      <c r="AQ436" s="175"/>
    </row>
    <row r="437" spans="32:43" ht="15.75" x14ac:dyDescent="0.25">
      <c r="AF437" s="175"/>
      <c r="AG437" s="175"/>
      <c r="AH437" s="175"/>
      <c r="AI437" s="175"/>
      <c r="AJ437" s="175"/>
      <c r="AK437" s="175"/>
      <c r="AL437" s="175"/>
      <c r="AM437" s="175"/>
      <c r="AN437" s="175"/>
      <c r="AO437" s="175"/>
      <c r="AP437" s="175"/>
      <c r="AQ437" s="175"/>
    </row>
    <row r="438" spans="32:43" ht="15.75" x14ac:dyDescent="0.25">
      <c r="AF438" s="175"/>
      <c r="AG438" s="175"/>
      <c r="AH438" s="175"/>
      <c r="AI438" s="175"/>
      <c r="AJ438" s="175"/>
      <c r="AK438" s="184"/>
      <c r="AL438" s="175"/>
      <c r="AM438" s="175"/>
      <c r="AN438" s="175"/>
      <c r="AO438" s="175"/>
      <c r="AP438" s="175"/>
      <c r="AQ438" s="175"/>
    </row>
    <row r="485" spans="32:43" ht="15.75" x14ac:dyDescent="0.25">
      <c r="AF485" s="175"/>
      <c r="AG485" s="175"/>
      <c r="AH485" s="175"/>
      <c r="AI485" s="175"/>
      <c r="AJ485" s="175"/>
      <c r="AK485" s="175"/>
      <c r="AL485" s="175"/>
      <c r="AM485" s="175"/>
      <c r="AN485" s="175"/>
      <c r="AO485" s="175"/>
      <c r="AP485" s="175"/>
      <c r="AQ485" s="175"/>
    </row>
    <row r="486" spans="32:43" ht="15.75" x14ac:dyDescent="0.25">
      <c r="AF486" s="175"/>
      <c r="AG486" s="175"/>
      <c r="AH486" s="175"/>
      <c r="AI486" s="175"/>
      <c r="AJ486" s="175"/>
      <c r="AK486" s="175"/>
      <c r="AL486" s="175"/>
      <c r="AM486" s="175"/>
      <c r="AN486" s="175"/>
      <c r="AO486" s="175"/>
      <c r="AP486" s="175"/>
      <c r="AQ486" s="175"/>
    </row>
    <row r="487" spans="32:43" ht="15.75" x14ac:dyDescent="0.25">
      <c r="AF487" s="175"/>
      <c r="AG487" s="175"/>
      <c r="AH487" s="175"/>
      <c r="AI487" s="175"/>
      <c r="AJ487" s="175"/>
      <c r="AK487" s="175"/>
      <c r="AL487" s="175"/>
      <c r="AM487" s="175"/>
      <c r="AN487" s="175"/>
      <c r="AO487" s="175"/>
      <c r="AP487" s="175"/>
      <c r="AQ487" s="175"/>
    </row>
    <row r="488" spans="32:43" ht="15.75" x14ac:dyDescent="0.25">
      <c r="AF488" s="175"/>
      <c r="AG488" s="175"/>
      <c r="AH488" s="175"/>
      <c r="AI488" s="175"/>
      <c r="AJ488" s="175"/>
      <c r="AK488" s="175"/>
      <c r="AL488" s="175"/>
      <c r="AM488" s="175"/>
      <c r="AN488" s="175"/>
      <c r="AO488" s="175"/>
      <c r="AP488" s="175"/>
      <c r="AQ488" s="175"/>
    </row>
    <row r="489" spans="32:43" ht="15.75" x14ac:dyDescent="0.25">
      <c r="AF489" s="175"/>
      <c r="AG489" s="175"/>
      <c r="AH489" s="175"/>
      <c r="AI489" s="175"/>
      <c r="AJ489" s="175"/>
      <c r="AK489" s="184"/>
      <c r="AL489" s="175"/>
      <c r="AM489" s="175"/>
      <c r="AN489" s="175"/>
      <c r="AO489" s="175"/>
      <c r="AP489" s="175"/>
      <c r="AQ489" s="175"/>
    </row>
    <row r="539" spans="32:43" ht="15.75" x14ac:dyDescent="0.25">
      <c r="AF539" s="175"/>
      <c r="AG539" s="175"/>
      <c r="AH539" s="175"/>
      <c r="AI539" s="175"/>
      <c r="AJ539" s="175"/>
      <c r="AK539" s="175"/>
      <c r="AL539" s="175"/>
      <c r="AM539" s="175"/>
      <c r="AN539" s="175"/>
      <c r="AO539" s="175"/>
      <c r="AP539" s="175"/>
      <c r="AQ539" s="175"/>
    </row>
    <row r="540" spans="32:43" ht="15.75" x14ac:dyDescent="0.25">
      <c r="AF540" s="175"/>
      <c r="AG540" s="175"/>
      <c r="AH540" s="175"/>
      <c r="AI540" s="175"/>
      <c r="AJ540" s="175"/>
      <c r="AK540" s="175"/>
      <c r="AL540" s="175"/>
      <c r="AM540" s="175"/>
      <c r="AN540" s="175"/>
      <c r="AO540" s="175"/>
      <c r="AP540" s="175"/>
      <c r="AQ540" s="175"/>
    </row>
    <row r="541" spans="32:43" ht="15.75" x14ac:dyDescent="0.25">
      <c r="AF541" s="175"/>
      <c r="AG541" s="175"/>
      <c r="AH541" s="175"/>
      <c r="AI541" s="175"/>
      <c r="AJ541" s="175"/>
      <c r="AK541" s="175"/>
      <c r="AL541" s="175"/>
      <c r="AM541" s="175"/>
      <c r="AN541" s="175"/>
      <c r="AO541" s="175"/>
      <c r="AP541" s="175"/>
      <c r="AQ541" s="175"/>
    </row>
    <row r="542" spans="32:43" ht="15.75" x14ac:dyDescent="0.25">
      <c r="AF542" s="175"/>
      <c r="AG542" s="175"/>
      <c r="AH542" s="175"/>
      <c r="AI542" s="175"/>
      <c r="AJ542" s="175"/>
      <c r="AK542" s="175"/>
      <c r="AL542" s="175"/>
      <c r="AM542" s="175"/>
      <c r="AN542" s="175"/>
      <c r="AO542" s="175"/>
      <c r="AP542" s="175"/>
      <c r="AQ542" s="175"/>
    </row>
    <row r="543" spans="32:43" ht="15.75" x14ac:dyDescent="0.25">
      <c r="AF543" s="175"/>
      <c r="AG543" s="175"/>
      <c r="AH543" s="175"/>
      <c r="AI543" s="175"/>
      <c r="AJ543" s="175"/>
      <c r="AK543" s="184"/>
      <c r="AL543" s="175"/>
      <c r="AM543" s="175"/>
      <c r="AN543" s="175"/>
      <c r="AO543" s="175"/>
      <c r="AP543" s="175"/>
      <c r="AQ543" s="175"/>
    </row>
    <row r="593" spans="32:43" ht="15.75" x14ac:dyDescent="0.25">
      <c r="AF593" s="175"/>
      <c r="AG593" s="175"/>
      <c r="AH593" s="175"/>
      <c r="AI593" s="175"/>
      <c r="AJ593" s="175"/>
      <c r="AK593" s="175"/>
      <c r="AL593" s="175"/>
      <c r="AM593" s="175"/>
      <c r="AN593" s="175"/>
      <c r="AO593" s="175"/>
      <c r="AP593" s="175"/>
      <c r="AQ593" s="175"/>
    </row>
    <row r="594" spans="32:43" ht="15.75" x14ac:dyDescent="0.25">
      <c r="AF594" s="175"/>
      <c r="AG594" s="175"/>
      <c r="AH594" s="175"/>
      <c r="AI594" s="175"/>
      <c r="AJ594" s="175"/>
      <c r="AK594" s="175"/>
      <c r="AL594" s="175"/>
      <c r="AM594" s="175"/>
      <c r="AN594" s="175"/>
      <c r="AO594" s="175"/>
      <c r="AP594" s="175"/>
      <c r="AQ594" s="175"/>
    </row>
    <row r="595" spans="32:43" ht="15.75" x14ac:dyDescent="0.25">
      <c r="AF595" s="175"/>
      <c r="AG595" s="175"/>
      <c r="AH595" s="175"/>
      <c r="AI595" s="175"/>
      <c r="AJ595" s="175"/>
      <c r="AK595" s="175"/>
      <c r="AL595" s="175"/>
      <c r="AM595" s="175"/>
      <c r="AN595" s="175"/>
      <c r="AO595" s="175"/>
      <c r="AP595" s="175"/>
      <c r="AQ595" s="175"/>
    </row>
    <row r="596" spans="32:43" ht="15.75" x14ac:dyDescent="0.25">
      <c r="AF596" s="175"/>
      <c r="AG596" s="175"/>
      <c r="AH596" s="175"/>
      <c r="AI596" s="175"/>
      <c r="AJ596" s="175"/>
      <c r="AK596" s="175"/>
      <c r="AL596" s="175"/>
      <c r="AM596" s="175"/>
      <c r="AN596" s="175"/>
      <c r="AO596" s="175"/>
      <c r="AP596" s="175"/>
      <c r="AQ596" s="175"/>
    </row>
    <row r="597" spans="32:43" ht="15.75" x14ac:dyDescent="0.25">
      <c r="AF597" s="175"/>
      <c r="AG597" s="175"/>
      <c r="AH597" s="175"/>
      <c r="AI597" s="175"/>
      <c r="AJ597" s="175"/>
      <c r="AK597" s="184"/>
      <c r="AL597" s="175"/>
      <c r="AM597" s="175"/>
      <c r="AN597" s="175"/>
      <c r="AO597" s="175"/>
      <c r="AP597" s="175"/>
      <c r="AQ597" s="175"/>
    </row>
    <row r="647" spans="32:43" ht="15.75" x14ac:dyDescent="0.25">
      <c r="AF647" s="175"/>
      <c r="AG647" s="175"/>
      <c r="AH647" s="175"/>
      <c r="AI647" s="175"/>
      <c r="AJ647" s="175"/>
      <c r="AK647" s="175"/>
      <c r="AL647" s="175"/>
      <c r="AM647" s="175"/>
      <c r="AN647" s="175"/>
      <c r="AO647" s="175"/>
      <c r="AP647" s="175"/>
      <c r="AQ647" s="175"/>
    </row>
    <row r="648" spans="32:43" ht="15.75" x14ac:dyDescent="0.25">
      <c r="AF648" s="175"/>
      <c r="AG648" s="175"/>
      <c r="AH648" s="175"/>
      <c r="AI648" s="175"/>
      <c r="AJ648" s="175"/>
      <c r="AK648" s="175"/>
      <c r="AL648" s="175"/>
      <c r="AM648" s="175"/>
      <c r="AN648" s="175"/>
      <c r="AO648" s="175"/>
      <c r="AP648" s="175"/>
      <c r="AQ648" s="175"/>
    </row>
    <row r="649" spans="32:43" ht="15.75" x14ac:dyDescent="0.25">
      <c r="AF649" s="175"/>
      <c r="AG649" s="175"/>
      <c r="AH649" s="175"/>
      <c r="AI649" s="175"/>
      <c r="AJ649" s="175"/>
      <c r="AK649" s="175"/>
      <c r="AL649" s="175"/>
      <c r="AM649" s="175"/>
      <c r="AN649" s="175"/>
      <c r="AO649" s="175"/>
      <c r="AP649" s="175"/>
      <c r="AQ649" s="175"/>
    </row>
    <row r="650" spans="32:43" ht="15.75" x14ac:dyDescent="0.25">
      <c r="AF650" s="175"/>
      <c r="AG650" s="175"/>
      <c r="AH650" s="175"/>
      <c r="AI650" s="175"/>
      <c r="AJ650" s="175"/>
      <c r="AK650" s="175"/>
      <c r="AL650" s="175"/>
      <c r="AM650" s="175"/>
      <c r="AN650" s="175"/>
      <c r="AO650" s="175"/>
      <c r="AP650" s="175"/>
      <c r="AQ650" s="175"/>
    </row>
    <row r="651" spans="32:43" ht="15.75" x14ac:dyDescent="0.25">
      <c r="AF651" s="175"/>
      <c r="AG651" s="175"/>
      <c r="AH651" s="175"/>
      <c r="AI651" s="175"/>
      <c r="AJ651" s="175"/>
      <c r="AK651" s="184"/>
      <c r="AL651" s="175"/>
      <c r="AM651" s="175"/>
      <c r="AN651" s="175"/>
      <c r="AO651" s="175"/>
      <c r="AP651" s="175"/>
      <c r="AQ651" s="175"/>
    </row>
    <row r="652" spans="32:43" ht="15.75" x14ac:dyDescent="0.25">
      <c r="AF652" s="175"/>
      <c r="AG652" s="175"/>
      <c r="AH652" s="175"/>
      <c r="AI652" s="175"/>
      <c r="AJ652" s="175"/>
      <c r="AK652" s="175"/>
      <c r="AL652" s="175"/>
      <c r="AM652" s="175"/>
      <c r="AN652" s="175"/>
      <c r="AO652" s="175"/>
      <c r="AP652" s="175"/>
      <c r="AQ652" s="175"/>
    </row>
    <row r="653" spans="32:43" ht="15.75" x14ac:dyDescent="0.25">
      <c r="AF653" s="175"/>
      <c r="AG653" s="175"/>
      <c r="AH653" s="175"/>
      <c r="AI653" s="175"/>
      <c r="AJ653" s="175"/>
      <c r="AK653" s="175"/>
      <c r="AL653" s="175"/>
      <c r="AM653" s="175"/>
      <c r="AN653" s="175"/>
      <c r="AO653" s="175"/>
      <c r="AP653" s="175"/>
      <c r="AQ653" s="175"/>
    </row>
    <row r="654" spans="32:43" ht="15.75" x14ac:dyDescent="0.25">
      <c r="AF654" s="175"/>
      <c r="AG654" s="175"/>
      <c r="AH654" s="175"/>
      <c r="AI654" s="175"/>
      <c r="AJ654" s="175"/>
      <c r="AK654" s="175"/>
      <c r="AL654" s="175"/>
      <c r="AM654" s="175"/>
      <c r="AN654" s="175"/>
      <c r="AO654" s="175"/>
      <c r="AP654" s="175"/>
      <c r="AQ654" s="175"/>
    </row>
    <row r="655" spans="32:43" ht="15.75" x14ac:dyDescent="0.25">
      <c r="AF655" s="175"/>
      <c r="AG655" s="175"/>
      <c r="AH655" s="175"/>
      <c r="AI655" s="175"/>
      <c r="AJ655" s="175"/>
      <c r="AK655" s="175"/>
      <c r="AL655" s="175"/>
      <c r="AM655" s="175"/>
      <c r="AN655" s="175"/>
      <c r="AO655" s="175"/>
      <c r="AP655" s="175"/>
      <c r="AQ655" s="175"/>
    </row>
    <row r="656" spans="32:43" ht="15.75" x14ac:dyDescent="0.25">
      <c r="AF656" s="175"/>
      <c r="AG656" s="175"/>
      <c r="AH656" s="175"/>
      <c r="AI656" s="175"/>
      <c r="AJ656" s="175"/>
      <c r="AK656" s="184"/>
      <c r="AL656" s="175"/>
      <c r="AM656" s="175"/>
      <c r="AN656" s="175"/>
      <c r="AO656" s="175"/>
      <c r="AP656" s="175"/>
      <c r="AQ656" s="175"/>
    </row>
    <row r="657" spans="32:43" ht="15.75" x14ac:dyDescent="0.25">
      <c r="AF657" s="175"/>
      <c r="AG657" s="175"/>
      <c r="AH657" s="175"/>
      <c r="AI657" s="175"/>
      <c r="AJ657" s="175"/>
      <c r="AK657" s="175"/>
      <c r="AL657" s="175"/>
      <c r="AM657" s="175"/>
      <c r="AN657" s="175"/>
      <c r="AO657" s="175"/>
      <c r="AP657" s="175"/>
      <c r="AQ657" s="175"/>
    </row>
    <row r="658" spans="32:43" ht="15.75" x14ac:dyDescent="0.25">
      <c r="AF658" s="175"/>
      <c r="AG658" s="175"/>
      <c r="AH658" s="175"/>
      <c r="AI658" s="175"/>
      <c r="AJ658" s="175"/>
      <c r="AK658" s="175"/>
      <c r="AL658" s="175"/>
      <c r="AM658" s="175"/>
      <c r="AN658" s="175"/>
      <c r="AO658" s="175"/>
      <c r="AP658" s="175"/>
      <c r="AQ658" s="175"/>
    </row>
    <row r="659" spans="32:43" ht="15.75" x14ac:dyDescent="0.25">
      <c r="AF659" s="175"/>
      <c r="AG659" s="175"/>
      <c r="AH659" s="175"/>
      <c r="AI659" s="175"/>
      <c r="AJ659" s="175"/>
      <c r="AK659" s="175"/>
      <c r="AL659" s="175"/>
      <c r="AM659" s="175"/>
      <c r="AN659" s="175"/>
      <c r="AO659" s="175"/>
      <c r="AP659" s="175"/>
      <c r="AQ659" s="175"/>
    </row>
    <row r="660" spans="32:43" ht="15.75" x14ac:dyDescent="0.25">
      <c r="AF660" s="175"/>
      <c r="AG660" s="175"/>
      <c r="AH660" s="175"/>
      <c r="AI660" s="175"/>
      <c r="AJ660" s="175"/>
      <c r="AK660" s="175"/>
      <c r="AL660" s="175"/>
      <c r="AM660" s="175"/>
      <c r="AN660" s="175"/>
      <c r="AO660" s="175"/>
      <c r="AP660" s="175"/>
      <c r="AQ660" s="175"/>
    </row>
    <row r="661" spans="32:43" ht="15.75" x14ac:dyDescent="0.25">
      <c r="AF661" s="175"/>
      <c r="AG661" s="175"/>
      <c r="AH661" s="175"/>
      <c r="AI661" s="175"/>
      <c r="AJ661" s="175"/>
      <c r="AK661" s="184"/>
      <c r="AL661" s="175"/>
      <c r="AM661" s="175"/>
      <c r="AN661" s="175"/>
      <c r="AO661" s="175"/>
      <c r="AP661" s="175"/>
      <c r="AQ661" s="175"/>
    </row>
    <row r="662" spans="32:43" ht="15.75" x14ac:dyDescent="0.25">
      <c r="AF662" s="175"/>
      <c r="AG662" s="175"/>
      <c r="AH662" s="175"/>
      <c r="AI662" s="175"/>
      <c r="AJ662" s="175"/>
      <c r="AK662" s="175"/>
      <c r="AL662" s="175"/>
      <c r="AM662" s="175"/>
      <c r="AN662" s="175"/>
      <c r="AO662" s="175"/>
      <c r="AP662" s="175"/>
      <c r="AQ662" s="175"/>
    </row>
    <row r="663" spans="32:43" ht="15.75" x14ac:dyDescent="0.25">
      <c r="AF663" s="175"/>
      <c r="AG663" s="175"/>
      <c r="AH663" s="175"/>
      <c r="AI663" s="175"/>
      <c r="AJ663" s="175"/>
      <c r="AK663" s="175"/>
      <c r="AL663" s="175"/>
      <c r="AM663" s="175"/>
      <c r="AN663" s="175"/>
      <c r="AO663" s="175"/>
      <c r="AP663" s="175"/>
      <c r="AQ663" s="175"/>
    </row>
    <row r="664" spans="32:43" ht="15.75" x14ac:dyDescent="0.25">
      <c r="AF664" s="175"/>
      <c r="AG664" s="175"/>
      <c r="AH664" s="175"/>
      <c r="AI664" s="175"/>
      <c r="AJ664" s="175"/>
      <c r="AK664" s="175"/>
      <c r="AL664" s="175"/>
      <c r="AM664" s="175"/>
      <c r="AN664" s="175"/>
      <c r="AO664" s="175"/>
      <c r="AP664" s="175"/>
      <c r="AQ664" s="175"/>
    </row>
    <row r="665" spans="32:43" ht="15.75" x14ac:dyDescent="0.25">
      <c r="AF665" s="175"/>
      <c r="AG665" s="175"/>
      <c r="AH665" s="175"/>
      <c r="AI665" s="175"/>
      <c r="AJ665" s="175"/>
      <c r="AK665" s="175"/>
      <c r="AL665" s="175"/>
      <c r="AM665" s="175"/>
      <c r="AN665" s="175"/>
      <c r="AO665" s="175"/>
      <c r="AP665" s="175"/>
      <c r="AQ665" s="175"/>
    </row>
    <row r="666" spans="32:43" ht="15.75" x14ac:dyDescent="0.25">
      <c r="AF666" s="175"/>
      <c r="AG666" s="175"/>
      <c r="AH666" s="175"/>
      <c r="AI666" s="175"/>
      <c r="AJ666" s="175"/>
      <c r="AK666" s="184"/>
      <c r="AL666" s="175"/>
      <c r="AM666" s="175"/>
      <c r="AN666" s="175"/>
      <c r="AO666" s="175"/>
      <c r="AP666" s="175"/>
      <c r="AQ666" s="175"/>
    </row>
    <row r="667" spans="32:43" ht="15.75" x14ac:dyDescent="0.25">
      <c r="AF667" s="175"/>
      <c r="AG667" s="175"/>
      <c r="AH667" s="175"/>
      <c r="AI667" s="175"/>
      <c r="AJ667" s="175"/>
      <c r="AK667" s="175"/>
      <c r="AL667" s="175"/>
      <c r="AM667" s="175"/>
      <c r="AN667" s="175"/>
      <c r="AO667" s="175"/>
      <c r="AP667" s="175"/>
      <c r="AQ667" s="175"/>
    </row>
    <row r="668" spans="32:43" ht="15.75" x14ac:dyDescent="0.25">
      <c r="AF668" s="175"/>
      <c r="AG668" s="175"/>
      <c r="AH668" s="175"/>
      <c r="AI668" s="175"/>
      <c r="AJ668" s="175"/>
      <c r="AK668" s="175"/>
      <c r="AL668" s="175"/>
      <c r="AM668" s="175"/>
      <c r="AN668" s="175"/>
      <c r="AO668" s="175"/>
      <c r="AP668" s="175"/>
      <c r="AQ668" s="175"/>
    </row>
    <row r="669" spans="32:43" ht="15.75" x14ac:dyDescent="0.25">
      <c r="AF669" s="175"/>
      <c r="AG669" s="175"/>
      <c r="AH669" s="175"/>
      <c r="AI669" s="175"/>
      <c r="AJ669" s="175"/>
      <c r="AK669" s="175"/>
      <c r="AL669" s="175"/>
      <c r="AM669" s="175"/>
      <c r="AN669" s="175"/>
      <c r="AO669" s="175"/>
      <c r="AP669" s="175"/>
      <c r="AQ669" s="175"/>
    </row>
    <row r="670" spans="32:43" ht="15.75" x14ac:dyDescent="0.25">
      <c r="AF670" s="175"/>
      <c r="AG670" s="175"/>
      <c r="AH670" s="175"/>
      <c r="AI670" s="175"/>
      <c r="AJ670" s="175"/>
      <c r="AK670" s="175"/>
      <c r="AL670" s="175"/>
      <c r="AM670" s="175"/>
      <c r="AN670" s="175"/>
      <c r="AO670" s="175"/>
      <c r="AP670" s="175"/>
      <c r="AQ670" s="175"/>
    </row>
    <row r="671" spans="32:43" ht="15.75" x14ac:dyDescent="0.25">
      <c r="AF671" s="175"/>
      <c r="AG671" s="175"/>
      <c r="AH671" s="175"/>
      <c r="AI671" s="175"/>
      <c r="AJ671" s="175"/>
      <c r="AK671" s="184"/>
      <c r="AL671" s="175"/>
      <c r="AM671" s="175"/>
      <c r="AN671" s="175"/>
      <c r="AO671" s="175"/>
      <c r="AP671" s="175"/>
      <c r="AQ671" s="175"/>
    </row>
    <row r="672" spans="32:43" ht="15.75" x14ac:dyDescent="0.25">
      <c r="AF672" s="175"/>
      <c r="AG672" s="175"/>
      <c r="AH672" s="175"/>
      <c r="AI672" s="175"/>
      <c r="AJ672" s="175"/>
      <c r="AK672" s="175"/>
      <c r="AL672" s="175"/>
      <c r="AM672" s="175"/>
      <c r="AN672" s="175"/>
      <c r="AO672" s="175"/>
      <c r="AP672" s="175"/>
      <c r="AQ672" s="175"/>
    </row>
    <row r="673" spans="32:43" ht="15.75" x14ac:dyDescent="0.25">
      <c r="AF673" s="175"/>
      <c r="AG673" s="175"/>
      <c r="AH673" s="175"/>
      <c r="AI673" s="175"/>
      <c r="AJ673" s="175"/>
      <c r="AK673" s="175"/>
      <c r="AL673" s="175"/>
      <c r="AM673" s="175"/>
      <c r="AN673" s="175"/>
      <c r="AO673" s="175"/>
      <c r="AP673" s="175"/>
      <c r="AQ673" s="175"/>
    </row>
    <row r="674" spans="32:43" ht="15.75" x14ac:dyDescent="0.25">
      <c r="AF674" s="175"/>
      <c r="AG674" s="175"/>
      <c r="AH674" s="175"/>
      <c r="AI674" s="175"/>
      <c r="AJ674" s="175"/>
      <c r="AK674" s="175"/>
      <c r="AL674" s="175"/>
      <c r="AM674" s="175"/>
      <c r="AN674" s="175"/>
      <c r="AO674" s="175"/>
      <c r="AP674" s="175"/>
      <c r="AQ674" s="175"/>
    </row>
    <row r="675" spans="32:43" ht="15.75" x14ac:dyDescent="0.25">
      <c r="AF675" s="175"/>
      <c r="AG675" s="175"/>
      <c r="AH675" s="175"/>
      <c r="AI675" s="175"/>
      <c r="AJ675" s="175"/>
      <c r="AK675" s="175"/>
      <c r="AL675" s="175"/>
      <c r="AM675" s="175"/>
      <c r="AN675" s="175"/>
      <c r="AO675" s="175"/>
      <c r="AP675" s="175"/>
      <c r="AQ675" s="175"/>
    </row>
    <row r="676" spans="32:43" ht="15.75" x14ac:dyDescent="0.25">
      <c r="AF676" s="175"/>
      <c r="AG676" s="175"/>
      <c r="AH676" s="175"/>
      <c r="AI676" s="175"/>
      <c r="AJ676" s="175"/>
      <c r="AK676" s="184"/>
      <c r="AL676" s="175"/>
      <c r="AM676" s="175"/>
      <c r="AN676" s="175"/>
      <c r="AO676" s="175"/>
      <c r="AP676" s="175"/>
      <c r="AQ676" s="175"/>
    </row>
    <row r="677" spans="32:43" ht="15.75" x14ac:dyDescent="0.25">
      <c r="AF677" s="175"/>
      <c r="AG677" s="175"/>
      <c r="AH677" s="175"/>
      <c r="AI677" s="175"/>
      <c r="AJ677" s="175"/>
      <c r="AK677" s="175"/>
      <c r="AL677" s="175"/>
      <c r="AM677" s="175"/>
      <c r="AN677" s="175"/>
      <c r="AO677" s="175"/>
      <c r="AP677" s="175"/>
      <c r="AQ677" s="175"/>
    </row>
    <row r="678" spans="32:43" ht="15.75" x14ac:dyDescent="0.25">
      <c r="AF678" s="175"/>
      <c r="AG678" s="175"/>
      <c r="AH678" s="175"/>
      <c r="AI678" s="175"/>
      <c r="AJ678" s="175"/>
      <c r="AK678" s="175"/>
      <c r="AL678" s="175"/>
      <c r="AM678" s="175"/>
      <c r="AN678" s="175"/>
      <c r="AO678" s="175"/>
      <c r="AP678" s="175"/>
      <c r="AQ678" s="175"/>
    </row>
    <row r="679" spans="32:43" ht="15.75" x14ac:dyDescent="0.25">
      <c r="AF679" s="175"/>
      <c r="AG679" s="175"/>
      <c r="AH679" s="175"/>
      <c r="AI679" s="175"/>
      <c r="AJ679" s="175"/>
      <c r="AK679" s="175"/>
      <c r="AL679" s="175"/>
      <c r="AM679" s="175"/>
      <c r="AN679" s="175"/>
      <c r="AO679" s="175"/>
      <c r="AP679" s="175"/>
      <c r="AQ679" s="175"/>
    </row>
    <row r="680" spans="32:43" ht="15.75" x14ac:dyDescent="0.25">
      <c r="AF680" s="175"/>
      <c r="AG680" s="175"/>
      <c r="AH680" s="175"/>
      <c r="AI680" s="175"/>
      <c r="AJ680" s="175"/>
      <c r="AK680" s="175"/>
      <c r="AL680" s="175"/>
      <c r="AM680" s="175"/>
      <c r="AN680" s="175"/>
      <c r="AO680" s="175"/>
      <c r="AP680" s="175"/>
      <c r="AQ680" s="175"/>
    </row>
    <row r="681" spans="32:43" ht="15.75" x14ac:dyDescent="0.25">
      <c r="AF681" s="175"/>
      <c r="AG681" s="175"/>
      <c r="AH681" s="175"/>
      <c r="AI681" s="175"/>
      <c r="AJ681" s="175"/>
      <c r="AK681" s="184"/>
      <c r="AL681" s="175"/>
      <c r="AM681" s="175"/>
      <c r="AN681" s="175"/>
      <c r="AO681" s="175"/>
      <c r="AP681" s="175"/>
      <c r="AQ681" s="175"/>
    </row>
    <row r="682" spans="32:43" ht="15.75" x14ac:dyDescent="0.25">
      <c r="AF682" s="175"/>
      <c r="AG682" s="175"/>
      <c r="AH682" s="175"/>
      <c r="AI682" s="175"/>
      <c r="AJ682" s="175"/>
      <c r="AK682" s="175"/>
      <c r="AL682" s="175"/>
      <c r="AM682" s="175"/>
      <c r="AN682" s="175"/>
      <c r="AO682" s="175"/>
      <c r="AP682" s="175"/>
      <c r="AQ682" s="175"/>
    </row>
    <row r="683" spans="32:43" ht="15.75" x14ac:dyDescent="0.25">
      <c r="AF683" s="175"/>
      <c r="AG683" s="175"/>
      <c r="AH683" s="175"/>
      <c r="AI683" s="175"/>
      <c r="AJ683" s="175"/>
      <c r="AK683" s="175"/>
      <c r="AL683" s="175"/>
      <c r="AM683" s="175"/>
      <c r="AN683" s="175"/>
      <c r="AO683" s="175"/>
      <c r="AP683" s="175"/>
      <c r="AQ683" s="175"/>
    </row>
    <row r="684" spans="32:43" ht="15.75" x14ac:dyDescent="0.25">
      <c r="AF684" s="175"/>
      <c r="AG684" s="175"/>
      <c r="AH684" s="175"/>
      <c r="AI684" s="175"/>
      <c r="AJ684" s="175"/>
      <c r="AK684" s="175"/>
      <c r="AL684" s="175"/>
      <c r="AM684" s="175"/>
      <c r="AN684" s="175"/>
      <c r="AO684" s="175"/>
      <c r="AP684" s="175"/>
      <c r="AQ684" s="175"/>
    </row>
    <row r="685" spans="32:43" ht="15.75" x14ac:dyDescent="0.25">
      <c r="AF685" s="175"/>
      <c r="AG685" s="175"/>
      <c r="AH685" s="175"/>
      <c r="AI685" s="175"/>
      <c r="AJ685" s="175"/>
      <c r="AK685" s="175"/>
      <c r="AL685" s="175"/>
      <c r="AM685" s="175"/>
      <c r="AN685" s="175"/>
      <c r="AO685" s="175"/>
      <c r="AP685" s="175"/>
      <c r="AQ685" s="175"/>
    </row>
    <row r="686" spans="32:43" ht="15.75" x14ac:dyDescent="0.25">
      <c r="AF686" s="175"/>
      <c r="AG686" s="175"/>
      <c r="AH686" s="175"/>
      <c r="AI686" s="175"/>
      <c r="AJ686" s="175"/>
      <c r="AK686" s="184"/>
      <c r="AL686" s="175"/>
      <c r="AM686" s="175"/>
      <c r="AN686" s="175"/>
      <c r="AO686" s="175"/>
      <c r="AP686" s="175"/>
      <c r="AQ686" s="175"/>
    </row>
    <row r="687" spans="32:43" ht="15.75" x14ac:dyDescent="0.25">
      <c r="AF687" s="175"/>
      <c r="AG687" s="175"/>
      <c r="AH687" s="175"/>
      <c r="AI687" s="175"/>
      <c r="AJ687" s="175"/>
      <c r="AK687" s="175"/>
      <c r="AL687" s="175"/>
      <c r="AM687" s="175"/>
      <c r="AN687" s="175"/>
      <c r="AO687" s="175"/>
      <c r="AP687" s="175"/>
      <c r="AQ687" s="175"/>
    </row>
    <row r="688" spans="32:43" ht="15.75" x14ac:dyDescent="0.25">
      <c r="AF688" s="175"/>
      <c r="AG688" s="175"/>
      <c r="AH688" s="175"/>
      <c r="AI688" s="175"/>
      <c r="AJ688" s="175"/>
      <c r="AK688" s="175"/>
      <c r="AL688" s="175"/>
      <c r="AM688" s="175"/>
      <c r="AN688" s="175"/>
      <c r="AO688" s="175"/>
      <c r="AP688" s="175"/>
      <c r="AQ688" s="175"/>
    </row>
    <row r="689" spans="32:43" ht="15.75" x14ac:dyDescent="0.25">
      <c r="AF689" s="175"/>
      <c r="AG689" s="175"/>
      <c r="AH689" s="175"/>
      <c r="AI689" s="175"/>
      <c r="AJ689" s="175"/>
      <c r="AK689" s="175"/>
      <c r="AL689" s="175"/>
      <c r="AM689" s="175"/>
      <c r="AN689" s="175"/>
      <c r="AO689" s="175"/>
      <c r="AP689" s="175"/>
      <c r="AQ689" s="175"/>
    </row>
    <row r="690" spans="32:43" ht="15.75" x14ac:dyDescent="0.25">
      <c r="AF690" s="175"/>
      <c r="AG690" s="175"/>
      <c r="AH690" s="175"/>
      <c r="AI690" s="175"/>
      <c r="AJ690" s="175"/>
      <c r="AK690" s="175"/>
      <c r="AL690" s="175"/>
      <c r="AM690" s="175"/>
      <c r="AN690" s="175"/>
      <c r="AO690" s="175"/>
      <c r="AP690" s="175"/>
      <c r="AQ690" s="175"/>
    </row>
    <row r="691" spans="32:43" ht="15.75" x14ac:dyDescent="0.25">
      <c r="AF691" s="175"/>
      <c r="AG691" s="175"/>
      <c r="AH691" s="175"/>
      <c r="AI691" s="175"/>
      <c r="AJ691" s="175"/>
      <c r="AK691" s="184"/>
      <c r="AL691" s="175"/>
      <c r="AM691" s="175"/>
      <c r="AN691" s="175"/>
      <c r="AO691" s="175"/>
      <c r="AP691" s="175"/>
      <c r="AQ691" s="175"/>
    </row>
    <row r="692" spans="32:43" ht="15.75" x14ac:dyDescent="0.25">
      <c r="AF692" s="175"/>
      <c r="AG692" s="175"/>
      <c r="AH692" s="175"/>
      <c r="AI692" s="175"/>
      <c r="AJ692" s="175"/>
      <c r="AK692" s="175"/>
      <c r="AL692" s="175"/>
      <c r="AM692" s="175"/>
      <c r="AN692" s="175"/>
      <c r="AO692" s="175"/>
      <c r="AP692" s="175"/>
      <c r="AQ692" s="175"/>
    </row>
    <row r="693" spans="32:43" ht="15.75" x14ac:dyDescent="0.25">
      <c r="AF693" s="175"/>
      <c r="AG693" s="175"/>
      <c r="AH693" s="175"/>
      <c r="AI693" s="175"/>
      <c r="AJ693" s="175"/>
      <c r="AK693" s="175"/>
      <c r="AL693" s="175"/>
      <c r="AM693" s="175"/>
      <c r="AN693" s="175"/>
      <c r="AO693" s="175"/>
      <c r="AP693" s="175"/>
      <c r="AQ693" s="175"/>
    </row>
    <row r="694" spans="32:43" ht="15.75" x14ac:dyDescent="0.25">
      <c r="AF694" s="175"/>
      <c r="AG694" s="175"/>
      <c r="AH694" s="175"/>
      <c r="AI694" s="175"/>
      <c r="AJ694" s="175"/>
      <c r="AK694" s="175"/>
      <c r="AL694" s="175"/>
      <c r="AM694" s="175"/>
      <c r="AN694" s="175"/>
      <c r="AO694" s="175"/>
      <c r="AP694" s="175"/>
      <c r="AQ694" s="175"/>
    </row>
    <row r="695" spans="32:43" ht="15.75" x14ac:dyDescent="0.25">
      <c r="AF695" s="175"/>
      <c r="AG695" s="175"/>
      <c r="AH695" s="175"/>
      <c r="AI695" s="175"/>
      <c r="AJ695" s="175"/>
      <c r="AK695" s="175"/>
      <c r="AL695" s="175"/>
      <c r="AM695" s="175"/>
      <c r="AN695" s="175"/>
      <c r="AO695" s="175"/>
      <c r="AP695" s="175"/>
      <c r="AQ695" s="175"/>
    </row>
    <row r="696" spans="32:43" ht="15.75" x14ac:dyDescent="0.25">
      <c r="AF696" s="175"/>
      <c r="AG696" s="175"/>
      <c r="AH696" s="175"/>
      <c r="AI696" s="175"/>
      <c r="AJ696" s="175"/>
      <c r="AK696" s="184"/>
      <c r="AL696" s="175"/>
      <c r="AM696" s="175"/>
      <c r="AN696" s="175"/>
      <c r="AO696" s="175"/>
      <c r="AP696" s="175"/>
      <c r="AQ696" s="175"/>
    </row>
    <row r="697" spans="32:43" ht="15.75" x14ac:dyDescent="0.25">
      <c r="AF697" s="175"/>
      <c r="AG697" s="175"/>
      <c r="AH697" s="175"/>
      <c r="AI697" s="175"/>
      <c r="AJ697" s="175"/>
      <c r="AK697" s="175"/>
      <c r="AL697" s="175"/>
      <c r="AM697" s="175"/>
      <c r="AN697" s="175"/>
      <c r="AO697" s="175"/>
      <c r="AP697" s="175"/>
      <c r="AQ697" s="175"/>
    </row>
    <row r="698" spans="32:43" ht="15.75" x14ac:dyDescent="0.25">
      <c r="AF698" s="175"/>
      <c r="AG698" s="175"/>
      <c r="AH698" s="175"/>
      <c r="AI698" s="175"/>
      <c r="AJ698" s="175"/>
      <c r="AK698" s="175"/>
      <c r="AL698" s="175"/>
      <c r="AM698" s="175"/>
      <c r="AN698" s="175"/>
      <c r="AO698" s="175"/>
      <c r="AP698" s="175"/>
      <c r="AQ698" s="175"/>
    </row>
    <row r="699" spans="32:43" ht="15.75" x14ac:dyDescent="0.25">
      <c r="AF699" s="175"/>
      <c r="AG699" s="175"/>
      <c r="AH699" s="175"/>
      <c r="AI699" s="175"/>
      <c r="AJ699" s="175"/>
      <c r="AK699" s="175"/>
      <c r="AL699" s="175"/>
      <c r="AM699" s="175"/>
      <c r="AN699" s="175"/>
      <c r="AO699" s="175"/>
      <c r="AP699" s="175"/>
      <c r="AQ699" s="175"/>
    </row>
    <row r="700" spans="32:43" ht="15.75" x14ac:dyDescent="0.25">
      <c r="AF700" s="175"/>
      <c r="AG700" s="175"/>
      <c r="AH700" s="175"/>
      <c r="AI700" s="175"/>
      <c r="AJ700" s="175"/>
      <c r="AK700" s="175"/>
      <c r="AL700" s="175"/>
      <c r="AM700" s="175"/>
      <c r="AN700" s="175"/>
      <c r="AO700" s="175"/>
      <c r="AP700" s="175"/>
      <c r="AQ700" s="175"/>
    </row>
    <row r="701" spans="32:43" ht="15.75" x14ac:dyDescent="0.25">
      <c r="AF701" s="175"/>
      <c r="AG701" s="175"/>
      <c r="AH701" s="175"/>
      <c r="AI701" s="175"/>
      <c r="AJ701" s="175"/>
      <c r="AK701" s="184"/>
      <c r="AL701" s="175"/>
      <c r="AM701" s="175"/>
      <c r="AN701" s="175"/>
      <c r="AO701" s="175"/>
      <c r="AP701" s="175"/>
      <c r="AQ701" s="175"/>
    </row>
    <row r="702" spans="32:43" ht="15.75" x14ac:dyDescent="0.25">
      <c r="AF702" s="175"/>
      <c r="AG702" s="175"/>
      <c r="AH702" s="175"/>
      <c r="AI702" s="175"/>
      <c r="AJ702" s="175"/>
      <c r="AK702" s="175"/>
      <c r="AL702" s="175"/>
      <c r="AM702" s="175"/>
      <c r="AN702" s="175"/>
      <c r="AO702" s="175"/>
      <c r="AP702" s="175"/>
      <c r="AQ702" s="175"/>
    </row>
    <row r="703" spans="32:43" ht="15.75" x14ac:dyDescent="0.25">
      <c r="AF703" s="175"/>
      <c r="AG703" s="175"/>
      <c r="AH703" s="175"/>
      <c r="AI703" s="175"/>
      <c r="AJ703" s="175"/>
      <c r="AK703" s="175"/>
      <c r="AL703" s="175"/>
      <c r="AM703" s="175"/>
      <c r="AN703" s="175"/>
      <c r="AO703" s="175"/>
      <c r="AP703" s="175"/>
      <c r="AQ703" s="175"/>
    </row>
    <row r="704" spans="32:43" ht="15.75" x14ac:dyDescent="0.25">
      <c r="AF704" s="175"/>
      <c r="AG704" s="175"/>
      <c r="AH704" s="175"/>
      <c r="AI704" s="175"/>
      <c r="AJ704" s="175"/>
      <c r="AK704" s="175"/>
      <c r="AL704" s="175"/>
      <c r="AM704" s="175"/>
      <c r="AN704" s="175"/>
      <c r="AO704" s="175"/>
      <c r="AP704" s="175"/>
      <c r="AQ704" s="175"/>
    </row>
    <row r="705" spans="32:43" ht="15.75" x14ac:dyDescent="0.25">
      <c r="AF705" s="175"/>
      <c r="AG705" s="175"/>
      <c r="AH705" s="175"/>
      <c r="AI705" s="175"/>
      <c r="AJ705" s="175"/>
      <c r="AK705" s="175"/>
      <c r="AL705" s="175"/>
      <c r="AM705" s="175"/>
      <c r="AN705" s="175"/>
      <c r="AO705" s="175"/>
      <c r="AP705" s="175"/>
      <c r="AQ705" s="175"/>
    </row>
    <row r="706" spans="32:43" ht="15.75" x14ac:dyDescent="0.25">
      <c r="AF706" s="175"/>
      <c r="AG706" s="175"/>
      <c r="AH706" s="175"/>
      <c r="AI706" s="175"/>
      <c r="AJ706" s="175"/>
      <c r="AK706" s="184"/>
      <c r="AL706" s="175"/>
      <c r="AM706" s="175"/>
      <c r="AN706" s="175"/>
      <c r="AO706" s="175"/>
      <c r="AP706" s="175"/>
      <c r="AQ706" s="175"/>
    </row>
    <row r="707" spans="32:43" ht="15.75" x14ac:dyDescent="0.25">
      <c r="AF707" s="175"/>
      <c r="AG707" s="175"/>
      <c r="AH707" s="175"/>
      <c r="AI707" s="175"/>
      <c r="AJ707" s="175"/>
      <c r="AK707" s="175"/>
      <c r="AL707" s="175"/>
      <c r="AM707" s="175"/>
      <c r="AN707" s="175"/>
      <c r="AO707" s="175"/>
      <c r="AP707" s="175"/>
      <c r="AQ707" s="175"/>
    </row>
    <row r="708" spans="32:43" ht="15.75" x14ac:dyDescent="0.25">
      <c r="AF708" s="175"/>
      <c r="AG708" s="175"/>
      <c r="AH708" s="175"/>
      <c r="AI708" s="175"/>
      <c r="AJ708" s="175"/>
      <c r="AK708" s="175"/>
      <c r="AL708" s="175"/>
      <c r="AM708" s="175"/>
      <c r="AN708" s="175"/>
      <c r="AO708" s="175"/>
      <c r="AP708" s="175"/>
      <c r="AQ708" s="175"/>
    </row>
    <row r="709" spans="32:43" ht="15.75" x14ac:dyDescent="0.25">
      <c r="AF709" s="175"/>
      <c r="AG709" s="175"/>
      <c r="AH709" s="175"/>
      <c r="AI709" s="175"/>
      <c r="AJ709" s="175"/>
      <c r="AK709" s="175"/>
      <c r="AL709" s="175"/>
      <c r="AM709" s="175"/>
      <c r="AN709" s="175"/>
      <c r="AO709" s="175"/>
      <c r="AP709" s="175"/>
      <c r="AQ709" s="175"/>
    </row>
    <row r="710" spans="32:43" ht="15.75" x14ac:dyDescent="0.25">
      <c r="AF710" s="175"/>
      <c r="AG710" s="175"/>
      <c r="AH710" s="175"/>
      <c r="AI710" s="175"/>
      <c r="AJ710" s="175"/>
      <c r="AK710" s="184"/>
      <c r="AL710" s="175"/>
      <c r="AM710" s="175"/>
      <c r="AN710" s="175"/>
      <c r="AO710" s="175"/>
      <c r="AP710" s="175"/>
      <c r="AQ710" s="175"/>
    </row>
    <row r="711" spans="32:43" x14ac:dyDescent="0.15">
      <c r="AF711" s="166"/>
      <c r="AG711" s="166"/>
      <c r="AH711" s="166"/>
      <c r="AI711" s="166"/>
      <c r="AJ711" s="166"/>
      <c r="AK711" s="166"/>
      <c r="AL711" s="166"/>
      <c r="AM711" s="166"/>
      <c r="AN711" s="166"/>
      <c r="AO711" s="166"/>
      <c r="AP711" s="166"/>
      <c r="AQ711" s="166"/>
    </row>
    <row r="712" spans="32:43" x14ac:dyDescent="0.15">
      <c r="AF712" s="166"/>
      <c r="AG712" s="166"/>
      <c r="AH712" s="166"/>
      <c r="AI712" s="166"/>
      <c r="AJ712" s="166"/>
      <c r="AK712" s="166"/>
      <c r="AL712" s="166"/>
      <c r="AM712" s="166"/>
      <c r="AN712" s="166"/>
      <c r="AO712" s="166"/>
      <c r="AP712" s="166"/>
      <c r="AQ712" s="166"/>
    </row>
    <row r="713" spans="32:43" ht="15.75" x14ac:dyDescent="0.25">
      <c r="AF713" s="175"/>
      <c r="AG713" s="175"/>
      <c r="AH713" s="175"/>
      <c r="AI713" s="175"/>
      <c r="AJ713" s="175"/>
      <c r="AK713" s="175"/>
      <c r="AL713" s="175"/>
      <c r="AM713" s="175"/>
      <c r="AN713" s="175"/>
      <c r="AO713" s="175"/>
      <c r="AP713" s="175"/>
      <c r="AQ713" s="175"/>
    </row>
    <row r="714" spans="32:43" ht="15.75" x14ac:dyDescent="0.25">
      <c r="AF714" s="175"/>
      <c r="AG714" s="175"/>
      <c r="AH714" s="175"/>
      <c r="AI714" s="175"/>
      <c r="AJ714" s="175"/>
      <c r="AK714" s="175"/>
      <c r="AL714" s="175"/>
      <c r="AM714" s="175"/>
      <c r="AN714" s="175"/>
      <c r="AO714" s="175"/>
      <c r="AP714" s="175"/>
      <c r="AQ714" s="175"/>
    </row>
    <row r="715" spans="32:43" ht="15.75" x14ac:dyDescent="0.25">
      <c r="AF715" s="175"/>
      <c r="AG715" s="175"/>
      <c r="AH715" s="175"/>
      <c r="AI715" s="175"/>
      <c r="AJ715" s="175"/>
      <c r="AK715" s="175"/>
      <c r="AL715" s="175"/>
      <c r="AM715" s="175"/>
      <c r="AN715" s="175"/>
      <c r="AO715" s="175"/>
      <c r="AP715" s="175"/>
      <c r="AQ715" s="175"/>
    </row>
    <row r="716" spans="32:43" ht="15.75" x14ac:dyDescent="0.25">
      <c r="AF716" s="175"/>
      <c r="AG716" s="175"/>
      <c r="AH716" s="175"/>
      <c r="AI716" s="175"/>
      <c r="AJ716" s="175"/>
      <c r="AK716" s="175"/>
      <c r="AL716" s="175"/>
      <c r="AM716" s="175"/>
      <c r="AN716" s="175"/>
      <c r="AO716" s="175"/>
      <c r="AP716" s="175"/>
      <c r="AQ716" s="175"/>
    </row>
    <row r="717" spans="32:43" ht="15.75" x14ac:dyDescent="0.25">
      <c r="AF717" s="175"/>
      <c r="AG717" s="175"/>
      <c r="AH717" s="175"/>
      <c r="AI717" s="175"/>
      <c r="AJ717" s="175"/>
      <c r="AK717" s="175"/>
      <c r="AL717" s="175"/>
      <c r="AM717" s="175"/>
      <c r="AN717" s="175"/>
      <c r="AO717" s="175"/>
      <c r="AP717" s="175"/>
      <c r="AQ717" s="175"/>
    </row>
    <row r="718" spans="32:43" ht="15.75" x14ac:dyDescent="0.25">
      <c r="AF718" s="175"/>
      <c r="AG718" s="175"/>
      <c r="AH718" s="175"/>
      <c r="AI718" s="175"/>
      <c r="AJ718" s="175"/>
      <c r="AK718" s="175"/>
      <c r="AL718" s="175"/>
      <c r="AM718" s="175"/>
      <c r="AN718" s="175"/>
      <c r="AO718" s="175"/>
      <c r="AP718" s="175"/>
      <c r="AQ718" s="175"/>
    </row>
  </sheetData>
  <dataConsolidate/>
  <mergeCells count="5">
    <mergeCell ref="A1:L1"/>
    <mergeCell ref="A2:L2"/>
    <mergeCell ref="F5:I5"/>
    <mergeCell ref="F6:I6"/>
    <mergeCell ref="F7:I7"/>
  </mergeCells>
  <phoneticPr fontId="6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BK286"/>
  <sheetViews>
    <sheetView workbookViewId="0">
      <selection activeCell="M23" sqref="M23"/>
    </sheetView>
  </sheetViews>
  <sheetFormatPr defaultRowHeight="14.25" x14ac:dyDescent="0.15"/>
  <cols>
    <col min="1" max="2" width="9" style="111"/>
    <col min="3" max="4" width="4.5" style="111" customWidth="1"/>
    <col min="5" max="5" width="3.75" style="111" customWidth="1"/>
    <col min="6" max="7" width="5.75" style="111" customWidth="1"/>
    <col min="8" max="9" width="4.5" style="111" customWidth="1"/>
    <col min="10" max="12" width="5.75" style="111" customWidth="1"/>
    <col min="13" max="13" width="9.75" style="111" customWidth="1"/>
    <col min="14" max="14" width="26.875" style="111" customWidth="1"/>
    <col min="15" max="15" width="9.75" style="111" customWidth="1"/>
    <col min="16" max="16" width="13.625" style="111" customWidth="1"/>
    <col min="44" max="44" width="10.5" bestFit="1" customWidth="1"/>
    <col min="45" max="45" width="13.75" customWidth="1"/>
    <col min="46" max="47" width="11.625" bestFit="1" customWidth="1"/>
    <col min="57" max="57" width="9" customWidth="1"/>
    <col min="62" max="62" width="25" customWidth="1"/>
    <col min="63" max="63" width="23.75" customWidth="1"/>
  </cols>
  <sheetData>
    <row r="1" spans="1:63" ht="22.5" x14ac:dyDescent="0.25">
      <c r="A1" s="285" t="s">
        <v>162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</row>
    <row r="2" spans="1:63" ht="20.25" x14ac:dyDescent="0.15">
      <c r="A2" s="286" t="s">
        <v>159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BK2" s="108"/>
    </row>
    <row r="3" spans="1:63" x14ac:dyDescent="0.15">
      <c r="A3" s="291"/>
      <c r="B3" s="291"/>
      <c r="C3" s="291"/>
      <c r="D3" s="291"/>
      <c r="E3" s="291"/>
      <c r="F3" s="291"/>
      <c r="G3" s="291"/>
      <c r="H3" s="188"/>
      <c r="I3" s="188"/>
      <c r="J3" s="188"/>
      <c r="K3" s="188"/>
      <c r="L3" s="188"/>
      <c r="M3" s="188"/>
      <c r="N3" s="188"/>
      <c r="O3" s="189" t="s">
        <v>122</v>
      </c>
      <c r="P3" s="141">
        <v>43290</v>
      </c>
    </row>
    <row r="4" spans="1:63" x14ac:dyDescent="0.15">
      <c r="A4" s="190" t="s">
        <v>112</v>
      </c>
      <c r="B4" s="292"/>
      <c r="C4" s="292"/>
      <c r="D4" s="292"/>
      <c r="E4" s="293" t="s">
        <v>113</v>
      </c>
      <c r="F4" s="293"/>
      <c r="G4" s="293"/>
      <c r="H4" s="294">
        <v>0</v>
      </c>
      <c r="I4" s="294"/>
      <c r="J4" s="294"/>
      <c r="K4" s="294"/>
      <c r="L4" s="294"/>
      <c r="M4" s="294"/>
      <c r="N4" s="294"/>
      <c r="O4" s="190" t="s">
        <v>136</v>
      </c>
      <c r="P4" s="190">
        <v>0</v>
      </c>
    </row>
    <row r="5" spans="1:63" x14ac:dyDescent="0.15">
      <c r="A5" s="190" t="s">
        <v>52</v>
      </c>
      <c r="B5" s="297">
        <v>0</v>
      </c>
      <c r="C5" s="297"/>
      <c r="D5" s="297"/>
      <c r="E5" s="293" t="s">
        <v>102</v>
      </c>
      <c r="F5" s="293"/>
      <c r="G5" s="293">
        <v>0</v>
      </c>
      <c r="H5" s="294">
        <v>0</v>
      </c>
      <c r="I5" s="294"/>
      <c r="J5" s="294"/>
      <c r="K5" s="294"/>
      <c r="L5" s="294"/>
      <c r="M5" s="294"/>
      <c r="N5" s="294"/>
      <c r="O5" s="191" t="s">
        <v>137</v>
      </c>
      <c r="P5" s="190">
        <v>0</v>
      </c>
      <c r="BK5" s="108"/>
    </row>
    <row r="6" spans="1:63" x14ac:dyDescent="0.15">
      <c r="A6" s="190" t="s">
        <v>48</v>
      </c>
      <c r="B6" s="297">
        <v>0</v>
      </c>
      <c r="C6" s="297"/>
      <c r="D6" s="297"/>
      <c r="E6" s="293" t="s">
        <v>118</v>
      </c>
      <c r="F6" s="293"/>
      <c r="G6" s="293">
        <v>0</v>
      </c>
      <c r="H6" s="294">
        <v>0</v>
      </c>
      <c r="I6" s="294"/>
      <c r="J6" s="294"/>
      <c r="K6" s="294"/>
      <c r="L6" s="294"/>
      <c r="M6" s="294"/>
      <c r="N6" s="294"/>
      <c r="O6" s="191"/>
      <c r="P6" s="190"/>
    </row>
    <row r="7" spans="1:63" x14ac:dyDescent="0.15">
      <c r="A7" s="298" t="s">
        <v>114</v>
      </c>
      <c r="B7" s="299" t="s">
        <v>4</v>
      </c>
      <c r="C7" s="299" t="s">
        <v>115</v>
      </c>
      <c r="D7" s="299"/>
      <c r="E7" s="299"/>
      <c r="F7" s="299" t="s">
        <v>116</v>
      </c>
      <c r="G7" s="299" t="s">
        <v>153</v>
      </c>
      <c r="H7" s="295" t="s">
        <v>154</v>
      </c>
      <c r="I7" s="296"/>
      <c r="J7" s="299" t="s">
        <v>116</v>
      </c>
      <c r="K7" s="299" t="s">
        <v>153</v>
      </c>
      <c r="L7" s="300" t="s">
        <v>128</v>
      </c>
      <c r="M7" s="300" t="s">
        <v>126</v>
      </c>
      <c r="N7" s="299" t="s">
        <v>4</v>
      </c>
      <c r="O7" s="299" t="s">
        <v>155</v>
      </c>
      <c r="P7" s="299" t="s">
        <v>117</v>
      </c>
    </row>
    <row r="8" spans="1:63" x14ac:dyDescent="0.15">
      <c r="A8" s="298"/>
      <c r="B8" s="299"/>
      <c r="C8" s="172" t="s">
        <v>8</v>
      </c>
      <c r="D8" s="172" t="s">
        <v>9</v>
      </c>
      <c r="E8" s="172" t="s">
        <v>10</v>
      </c>
      <c r="F8" s="299"/>
      <c r="G8" s="299"/>
      <c r="H8" s="172" t="s">
        <v>8</v>
      </c>
      <c r="I8" s="172" t="s">
        <v>9</v>
      </c>
      <c r="J8" s="299"/>
      <c r="K8" s="299"/>
      <c r="L8" s="301"/>
      <c r="M8" s="301"/>
      <c r="N8" s="299"/>
      <c r="O8" s="299"/>
      <c r="P8" s="299"/>
      <c r="BK8" s="108"/>
    </row>
    <row r="9" spans="1:63" x14ac:dyDescent="0.15">
      <c r="A9" s="203"/>
      <c r="B9" s="204"/>
      <c r="C9" s="204"/>
      <c r="D9" s="204"/>
      <c r="E9" s="205"/>
      <c r="F9" s="205"/>
      <c r="G9" s="205"/>
      <c r="H9" s="192"/>
      <c r="I9" s="192"/>
      <c r="J9" s="147"/>
      <c r="K9" s="147"/>
      <c r="L9" s="147"/>
      <c r="M9" s="193"/>
      <c r="N9" s="194"/>
      <c r="O9" s="195"/>
      <c r="P9" s="206"/>
    </row>
    <row r="10" spans="1:63" x14ac:dyDescent="0.15">
      <c r="A10" s="203"/>
      <c r="B10" s="204"/>
      <c r="C10" s="204"/>
      <c r="D10" s="204"/>
      <c r="E10" s="205"/>
      <c r="F10" s="205"/>
      <c r="G10" s="205"/>
      <c r="H10" s="196"/>
      <c r="I10" s="196"/>
      <c r="J10" s="196"/>
      <c r="K10" s="147"/>
      <c r="L10" s="147"/>
      <c r="M10" s="193"/>
      <c r="N10" s="196"/>
      <c r="O10" s="197"/>
      <c r="P10" s="206"/>
    </row>
    <row r="11" spans="1:63" x14ac:dyDescent="0.15">
      <c r="BK11" s="108"/>
    </row>
    <row r="12" spans="1:63" ht="22.5" x14ac:dyDescent="0.25">
      <c r="A12" s="285" t="s">
        <v>160</v>
      </c>
      <c r="B12" s="285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</row>
    <row r="13" spans="1:63" ht="20.25" x14ac:dyDescent="0.15">
      <c r="A13" s="286" t="s">
        <v>156</v>
      </c>
      <c r="B13" s="286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  <c r="AU13" s="108"/>
    </row>
    <row r="14" spans="1:63" x14ac:dyDescent="0.15">
      <c r="A14" s="291"/>
      <c r="B14" s="291"/>
      <c r="C14" s="291"/>
      <c r="D14" s="291"/>
      <c r="E14" s="291"/>
      <c r="F14" s="291"/>
      <c r="G14" s="291"/>
      <c r="H14" s="188"/>
      <c r="I14" s="188"/>
      <c r="J14" s="188"/>
      <c r="K14" s="188"/>
      <c r="L14" s="188"/>
      <c r="M14" s="188"/>
      <c r="N14" s="188"/>
      <c r="O14" s="189" t="s">
        <v>122</v>
      </c>
      <c r="P14" s="141">
        <f>P3</f>
        <v>43290</v>
      </c>
      <c r="BK14" s="108"/>
    </row>
    <row r="15" spans="1:63" x14ac:dyDescent="0.15">
      <c r="A15" s="190" t="s">
        <v>112</v>
      </c>
      <c r="B15" s="292"/>
      <c r="C15" s="292"/>
      <c r="D15" s="292"/>
      <c r="E15" s="293" t="s">
        <v>113</v>
      </c>
      <c r="F15" s="293"/>
      <c r="G15" s="293"/>
      <c r="H15" s="294">
        <f>H4</f>
        <v>0</v>
      </c>
      <c r="I15" s="294"/>
      <c r="J15" s="294"/>
      <c r="K15" s="294"/>
      <c r="L15" s="294"/>
      <c r="M15" s="294"/>
      <c r="N15" s="294"/>
      <c r="O15" s="190" t="s">
        <v>136</v>
      </c>
      <c r="P15" s="190"/>
    </row>
    <row r="16" spans="1:63" x14ac:dyDescent="0.15">
      <c r="A16" s="190" t="s">
        <v>52</v>
      </c>
      <c r="B16" s="292">
        <v>0</v>
      </c>
      <c r="C16" s="292"/>
      <c r="D16" s="292"/>
      <c r="E16" s="293" t="s">
        <v>102</v>
      </c>
      <c r="F16" s="293"/>
      <c r="G16" s="293">
        <v>0</v>
      </c>
      <c r="H16" s="294">
        <f>H5</f>
        <v>0</v>
      </c>
      <c r="I16" s="294"/>
      <c r="J16" s="294"/>
      <c r="K16" s="294"/>
      <c r="L16" s="294"/>
      <c r="M16" s="294"/>
      <c r="N16" s="294"/>
      <c r="O16" s="191" t="s">
        <v>137</v>
      </c>
      <c r="P16" s="190"/>
    </row>
    <row r="17" spans="1:63" x14ac:dyDescent="0.15">
      <c r="A17" s="190" t="s">
        <v>48</v>
      </c>
      <c r="B17" s="297">
        <f>B6</f>
        <v>0</v>
      </c>
      <c r="C17" s="297"/>
      <c r="D17" s="297"/>
      <c r="E17" s="293" t="s">
        <v>118</v>
      </c>
      <c r="F17" s="293"/>
      <c r="G17" s="293" t="e">
        <v>#REF!</v>
      </c>
      <c r="H17" s="294">
        <f>H6</f>
        <v>0</v>
      </c>
      <c r="I17" s="294"/>
      <c r="J17" s="294"/>
      <c r="K17" s="294"/>
      <c r="L17" s="294"/>
      <c r="M17" s="294"/>
      <c r="N17" s="294"/>
      <c r="O17" s="191"/>
      <c r="P17" s="190"/>
      <c r="BK17" s="108"/>
    </row>
    <row r="18" spans="1:63" x14ac:dyDescent="0.15">
      <c r="A18" s="310" t="s">
        <v>123</v>
      </c>
      <c r="B18" s="310"/>
      <c r="C18" s="311" t="s">
        <v>1</v>
      </c>
      <c r="D18" s="311"/>
      <c r="E18" s="311"/>
      <c r="F18" s="302" t="s">
        <v>6</v>
      </c>
      <c r="G18" s="302"/>
      <c r="H18" s="302"/>
      <c r="I18" s="302"/>
      <c r="J18" s="302" t="s">
        <v>115</v>
      </c>
      <c r="K18" s="302"/>
      <c r="L18" s="302"/>
      <c r="M18" s="302" t="s">
        <v>124</v>
      </c>
      <c r="N18" s="302" t="s">
        <v>121</v>
      </c>
      <c r="O18" s="304" t="s">
        <v>125</v>
      </c>
      <c r="P18" s="305"/>
    </row>
    <row r="19" spans="1:63" x14ac:dyDescent="0.15">
      <c r="A19" s="310"/>
      <c r="B19" s="310"/>
      <c r="C19" s="311"/>
      <c r="D19" s="311"/>
      <c r="E19" s="311"/>
      <c r="F19" s="302"/>
      <c r="G19" s="302"/>
      <c r="H19" s="302"/>
      <c r="I19" s="302"/>
      <c r="J19" s="198" t="s">
        <v>8</v>
      </c>
      <c r="K19" s="198" t="s">
        <v>9</v>
      </c>
      <c r="L19" s="198" t="s">
        <v>10</v>
      </c>
      <c r="M19" s="302"/>
      <c r="N19" s="302"/>
      <c r="O19" s="306"/>
      <c r="P19" s="307"/>
    </row>
    <row r="20" spans="1:63" x14ac:dyDescent="0.15">
      <c r="A20" s="290"/>
      <c r="B20" s="290"/>
      <c r="C20" s="244"/>
      <c r="D20" s="245"/>
      <c r="E20" s="246"/>
      <c r="F20" s="244"/>
      <c r="G20" s="245"/>
      <c r="H20" s="245"/>
      <c r="I20" s="246"/>
      <c r="J20" s="129"/>
      <c r="K20" s="129"/>
      <c r="L20" s="129"/>
      <c r="M20" s="199"/>
      <c r="N20" s="199"/>
      <c r="O20" s="308"/>
      <c r="P20" s="309"/>
      <c r="AE20" s="108"/>
      <c r="BK20" s="108"/>
    </row>
    <row r="21" spans="1:63" x14ac:dyDescent="0.15">
      <c r="A21" s="290"/>
      <c r="B21" s="290"/>
      <c r="C21" s="244"/>
      <c r="D21" s="245"/>
      <c r="E21" s="246"/>
      <c r="F21" s="244"/>
      <c r="G21" s="245"/>
      <c r="H21" s="245"/>
      <c r="I21" s="246"/>
      <c r="J21" s="129"/>
      <c r="K21" s="129"/>
      <c r="L21" s="129"/>
      <c r="M21" s="199"/>
      <c r="N21" s="199"/>
      <c r="O21" s="244"/>
      <c r="P21" s="246"/>
    </row>
    <row r="22" spans="1:63" x14ac:dyDescent="0.15">
      <c r="N22" s="200"/>
    </row>
    <row r="23" spans="1:63" x14ac:dyDescent="0.15">
      <c r="B23" s="303" t="s">
        <v>126</v>
      </c>
      <c r="C23" s="303"/>
      <c r="D23" s="303" t="s">
        <v>127</v>
      </c>
      <c r="E23" s="303"/>
      <c r="F23" s="303"/>
      <c r="G23" s="201" t="s">
        <v>116</v>
      </c>
      <c r="H23" s="201" t="s">
        <v>128</v>
      </c>
    </row>
    <row r="24" spans="1:63" x14ac:dyDescent="0.15">
      <c r="B24" s="303">
        <v>946000012</v>
      </c>
      <c r="C24" s="303"/>
      <c r="D24" s="303" t="s">
        <v>157</v>
      </c>
      <c r="E24" s="303"/>
      <c r="F24" s="303"/>
      <c r="G24" s="202">
        <f>SUM(Q20:Q21)</f>
        <v>0</v>
      </c>
      <c r="H24" s="201" t="s">
        <v>158</v>
      </c>
    </row>
    <row r="25" spans="1:63" x14ac:dyDescent="0.15">
      <c r="BK25" s="108"/>
    </row>
    <row r="28" spans="1:63" x14ac:dyDescent="0.15">
      <c r="BK28" s="108"/>
    </row>
    <row r="30" spans="1:63" x14ac:dyDescent="0.15">
      <c r="AU30" s="108"/>
    </row>
    <row r="31" spans="1:63" x14ac:dyDescent="0.15">
      <c r="BK31" s="108"/>
    </row>
    <row r="33" spans="31:63" x14ac:dyDescent="0.15">
      <c r="BK33" s="108"/>
    </row>
    <row r="36" spans="31:63" x14ac:dyDescent="0.15">
      <c r="BK36" s="108"/>
    </row>
    <row r="38" spans="31:63" x14ac:dyDescent="0.15">
      <c r="AE38" s="108"/>
    </row>
    <row r="39" spans="31:63" x14ac:dyDescent="0.15">
      <c r="BK39" s="108"/>
    </row>
    <row r="42" spans="31:63" x14ac:dyDescent="0.15">
      <c r="BK42" s="108"/>
    </row>
    <row r="45" spans="31:63" x14ac:dyDescent="0.15">
      <c r="BK45" s="108"/>
    </row>
    <row r="48" spans="31:63" x14ac:dyDescent="0.15">
      <c r="AU48" s="108"/>
    </row>
    <row r="66" spans="47:47" x14ac:dyDescent="0.15">
      <c r="AU66" s="108"/>
    </row>
    <row r="84" spans="47:47" x14ac:dyDescent="0.15">
      <c r="AU84" s="108"/>
    </row>
    <row r="102" spans="47:47" x14ac:dyDescent="0.15">
      <c r="AU102" s="108"/>
    </row>
    <row r="120" spans="47:47" x14ac:dyDescent="0.15">
      <c r="AU120" s="108"/>
    </row>
    <row r="138" spans="47:47" x14ac:dyDescent="0.15">
      <c r="AU138" s="108"/>
    </row>
    <row r="156" spans="47:47" x14ac:dyDescent="0.15">
      <c r="AU156" s="108"/>
    </row>
    <row r="174" spans="47:47" x14ac:dyDescent="0.15">
      <c r="AU174" s="108"/>
    </row>
    <row r="192" spans="47:47" x14ac:dyDescent="0.15">
      <c r="AU192" s="108"/>
    </row>
    <row r="210" spans="47:47" x14ac:dyDescent="0.15">
      <c r="AU210" s="108"/>
    </row>
    <row r="228" spans="47:47" x14ac:dyDescent="0.15">
      <c r="AU228" s="108"/>
    </row>
    <row r="286" spans="45:45" x14ac:dyDescent="0.15">
      <c r="AS286" s="207"/>
    </row>
  </sheetData>
  <mergeCells count="56">
    <mergeCell ref="B23:C23"/>
    <mergeCell ref="D23:F23"/>
    <mergeCell ref="B24:C24"/>
    <mergeCell ref="D24:F24"/>
    <mergeCell ref="O18:P19"/>
    <mergeCell ref="C20:E20"/>
    <mergeCell ref="F20:I20"/>
    <mergeCell ref="O20:P20"/>
    <mergeCell ref="C21:E21"/>
    <mergeCell ref="F21:I21"/>
    <mergeCell ref="O21:P21"/>
    <mergeCell ref="A18:B19"/>
    <mergeCell ref="C18:E19"/>
    <mergeCell ref="F18:I19"/>
    <mergeCell ref="J18:L18"/>
    <mergeCell ref="M18:M19"/>
    <mergeCell ref="N18:N19"/>
    <mergeCell ref="B16:D16"/>
    <mergeCell ref="E16:G16"/>
    <mergeCell ref="H16:N16"/>
    <mergeCell ref="B17:D17"/>
    <mergeCell ref="E17:G17"/>
    <mergeCell ref="H17:N17"/>
    <mergeCell ref="A12:P12"/>
    <mergeCell ref="A13:P13"/>
    <mergeCell ref="A14:G14"/>
    <mergeCell ref="B15:D15"/>
    <mergeCell ref="E15:G15"/>
    <mergeCell ref="H15:N15"/>
    <mergeCell ref="B7:B8"/>
    <mergeCell ref="C7:E7"/>
    <mergeCell ref="F7:F8"/>
    <mergeCell ref="G7:G8"/>
    <mergeCell ref="P7:P8"/>
    <mergeCell ref="J7:J8"/>
    <mergeCell ref="K7:K8"/>
    <mergeCell ref="L7:L8"/>
    <mergeCell ref="M7:M8"/>
    <mergeCell ref="N7:N8"/>
    <mergeCell ref="O7:O8"/>
    <mergeCell ref="A20:B20"/>
    <mergeCell ref="A21:B21"/>
    <mergeCell ref="A1:P1"/>
    <mergeCell ref="A2:P2"/>
    <mergeCell ref="A3:G3"/>
    <mergeCell ref="B4:D4"/>
    <mergeCell ref="E4:G4"/>
    <mergeCell ref="H4:N4"/>
    <mergeCell ref="H7:I7"/>
    <mergeCell ref="B5:D5"/>
    <mergeCell ref="E5:G5"/>
    <mergeCell ref="H5:N5"/>
    <mergeCell ref="B6:D6"/>
    <mergeCell ref="E6:G6"/>
    <mergeCell ref="H6:N6"/>
    <mergeCell ref="A7:A8"/>
  </mergeCells>
  <phoneticPr fontId="6" type="noConversion"/>
  <pageMargins left="0.19685039370078741" right="0" top="0" bottom="0" header="0.19685039370078741" footer="0.19685039370078741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E4FA6B97-DE3B-4BDE-ACEE-8BB3650BAA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15</vt:i4>
      </vt:variant>
    </vt:vector>
  </HeadingPairs>
  <TitlesOfParts>
    <vt:vector size="29" baseType="lpstr">
      <vt:lpstr>标段创建</vt:lpstr>
      <vt:lpstr>填套数</vt:lpstr>
      <vt:lpstr>读套数</vt:lpstr>
      <vt:lpstr>开料汇总</vt:lpstr>
      <vt:lpstr>柜体汇总</vt:lpstr>
      <vt:lpstr>五金汇总</vt:lpstr>
      <vt:lpstr>铝材汇总</vt:lpstr>
      <vt:lpstr>门板汇总</vt:lpstr>
      <vt:lpstr>单面吸塑门板汇总</vt:lpstr>
      <vt:lpstr>双面吸塑门板汇总</vt:lpstr>
      <vt:lpstr>铝框门汇总</vt:lpstr>
      <vt:lpstr>玻璃汇总</vt:lpstr>
      <vt:lpstr>铝抽帮汇总</vt:lpstr>
      <vt:lpstr>底板铝灯汇总</vt:lpstr>
      <vt:lpstr>玻璃汇总!Print_Area</vt:lpstr>
      <vt:lpstr>单面吸塑门板汇总!Print_Area</vt:lpstr>
      <vt:lpstr>柜体汇总!Print_Area</vt:lpstr>
      <vt:lpstr>开料汇总!Print_Area</vt:lpstr>
      <vt:lpstr>铝材汇总!Print_Area</vt:lpstr>
      <vt:lpstr>门板汇总!Print_Area</vt:lpstr>
      <vt:lpstr>双面吸塑门板汇总!Print_Area</vt:lpstr>
      <vt:lpstr>五金汇总!Print_Area</vt:lpstr>
      <vt:lpstr>单面吸塑门板汇总!Print_Titles</vt:lpstr>
      <vt:lpstr>柜体汇总!Print_Titles</vt:lpstr>
      <vt:lpstr>开料汇总!Print_Titles</vt:lpstr>
      <vt:lpstr>铝材汇总!Print_Titles</vt:lpstr>
      <vt:lpstr>门板汇总!Print_Titles</vt:lpstr>
      <vt:lpstr>双面吸塑门板汇总!Print_Titles</vt:lpstr>
      <vt:lpstr>五金汇总!Print_Titles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拆单汇总20180822</dc:title>
  <dc:creator>Wangwei</dc:creator>
  <cp:lastModifiedBy>Developer</cp:lastModifiedBy>
  <cp:lastPrinted>2018-08-23T01:13:20Z</cp:lastPrinted>
  <dcterms:created xsi:type="dcterms:W3CDTF">2009-10-05T06:51:07Z</dcterms:created>
  <dcterms:modified xsi:type="dcterms:W3CDTF">2021-03-01T07:44:02Z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{E4FA6B97-DE3B-4BDE-ACEE-8BB3650BAA41}</vt:lpwstr>
  </property>
</Properties>
</file>