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Documents\Calculator &amp; Guidelines\Engineering Tools - Spreadsheets\"/>
    </mc:Choice>
  </mc:AlternateContent>
  <xr:revisionPtr revIDLastSave="0" documentId="13_ncr:1_{9F5C612A-E3E1-401C-BB26-C74C640B519D}" xr6:coauthVersionLast="36" xr6:coauthVersionMax="36" xr10:uidLastSave="{00000000-0000-0000-0000-000000000000}"/>
  <bookViews>
    <workbookView xWindow="0" yWindow="5445" windowWidth="22980" windowHeight="9480" tabRatio="742" activeTab="2" xr2:uid="{00000000-000D-0000-FFFF-FFFF00000000}"/>
  </bookViews>
  <sheets>
    <sheet name="LEVEL0" sheetId="1" r:id="rId1"/>
    <sheet name="LEVEL1" sheetId="2" r:id="rId2"/>
    <sheet name="Joined" sheetId="8" r:id="rId3"/>
  </sheets>
  <definedNames>
    <definedName name="_xlnm._FilterDatabase" localSheetId="2" hidden="1">Joined!$A$2:$I$324</definedName>
    <definedName name="_xlnm._FilterDatabase" localSheetId="0" hidden="1">LEVEL0!$A$2:$L$88</definedName>
    <definedName name="_xlnm._FilterDatabase" localSheetId="1" hidden="1">LEVEL1!$A$2:$L$48</definedName>
    <definedName name="Joined">Joined!$A$3:$M$1000</definedName>
    <definedName name="SchedMark">#REF!</definedName>
    <definedName name="Schedule">#REF!</definedName>
    <definedName name="SystemName">Joined!$H$3:$H$1000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3" i="8" l="1"/>
  <c r="F284" i="8"/>
  <c r="F285" i="8"/>
  <c r="F286" i="8"/>
  <c r="F287" i="8"/>
  <c r="I238" i="8"/>
  <c r="F156" i="8" l="1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3" i="8"/>
  <c r="U70" i="1" l="1"/>
  <c r="U60" i="1"/>
  <c r="U49" i="1"/>
  <c r="U43" i="1"/>
  <c r="U35" i="1"/>
  <c r="U27" i="1"/>
  <c r="U8" i="1"/>
  <c r="D324" i="8" l="1"/>
  <c r="E324" i="8" s="1"/>
  <c r="H324" i="8"/>
  <c r="H283" i="8" l="1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D282" i="8"/>
  <c r="E282" i="8" s="1"/>
  <c r="D281" i="8"/>
  <c r="I282" i="8"/>
  <c r="H282" i="8"/>
  <c r="T59" i="1"/>
  <c r="T40" i="1"/>
  <c r="T30" i="1"/>
  <c r="T69" i="1"/>
  <c r="T68" i="1"/>
  <c r="T67" i="1"/>
  <c r="T66" i="1"/>
  <c r="T65" i="1"/>
  <c r="T58" i="1"/>
  <c r="T57" i="1"/>
  <c r="T56" i="1"/>
  <c r="T55" i="1"/>
  <c r="T48" i="1"/>
  <c r="T47" i="1"/>
  <c r="T46" i="1"/>
  <c r="T45" i="1"/>
  <c r="T44" i="1"/>
  <c r="T42" i="1"/>
  <c r="T41" i="1"/>
  <c r="T39" i="1"/>
  <c r="T38" i="1"/>
  <c r="T34" i="1"/>
  <c r="T33" i="1"/>
  <c r="T32" i="1"/>
  <c r="T31" i="1"/>
  <c r="T23" i="1"/>
  <c r="T26" i="1"/>
  <c r="T25" i="1"/>
  <c r="T24" i="1"/>
  <c r="T22" i="1"/>
  <c r="T3" i="1"/>
  <c r="T5" i="1"/>
  <c r="T4" i="1"/>
  <c r="T7" i="1"/>
  <c r="T6" i="1"/>
  <c r="T43" i="1" l="1"/>
  <c r="T60" i="1"/>
  <c r="T49" i="1"/>
  <c r="T35" i="1"/>
  <c r="T27" i="1"/>
  <c r="T8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3" i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3" i="8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E281" i="8"/>
  <c r="D56" i="8"/>
  <c r="E56" i="8" s="1"/>
  <c r="D57" i="8"/>
  <c r="E57" i="8" s="1"/>
  <c r="D58" i="8"/>
  <c r="E58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3" i="8"/>
  <c r="E3" i="8" s="1"/>
  <c r="E15" i="1" l="1"/>
  <c r="D59" i="1"/>
  <c r="D57" i="1"/>
  <c r="C79" i="1"/>
  <c r="E71" i="1"/>
  <c r="C47" i="1"/>
  <c r="F84" i="1"/>
  <c r="F76" i="1"/>
  <c r="F68" i="1"/>
  <c r="F60" i="1"/>
  <c r="F52" i="1"/>
  <c r="F44" i="1"/>
  <c r="F36" i="1"/>
  <c r="F28" i="1"/>
  <c r="F20" i="1"/>
  <c r="F12" i="1"/>
  <c r="F4" i="1"/>
  <c r="E87" i="1"/>
  <c r="D15" i="1"/>
  <c r="E47" i="1"/>
  <c r="E59" i="1"/>
  <c r="D73" i="1"/>
  <c r="D87" i="1"/>
  <c r="C55" i="1"/>
  <c r="C87" i="1"/>
  <c r="D19" i="1"/>
  <c r="D51" i="1"/>
  <c r="E63" i="1"/>
  <c r="E75" i="1"/>
  <c r="D89" i="1"/>
  <c r="C63" i="1"/>
  <c r="C9" i="1"/>
  <c r="E23" i="1"/>
  <c r="E51" i="1"/>
  <c r="D65" i="1"/>
  <c r="D79" i="1"/>
  <c r="C3" i="1"/>
  <c r="C65" i="1"/>
  <c r="C11" i="1"/>
  <c r="E25" i="1"/>
  <c r="D55" i="1"/>
  <c r="D67" i="1"/>
  <c r="E79" i="1"/>
  <c r="C27" i="1"/>
  <c r="C71" i="1"/>
  <c r="C17" i="1"/>
  <c r="D27" i="1"/>
  <c r="E55" i="1"/>
  <c r="E67" i="1"/>
  <c r="D81" i="1"/>
  <c r="C35" i="1"/>
  <c r="C73" i="1"/>
  <c r="C19" i="1"/>
  <c r="F3" i="1"/>
  <c r="F83" i="1"/>
  <c r="F75" i="1"/>
  <c r="F67" i="1"/>
  <c r="F59" i="1"/>
  <c r="F51" i="1"/>
  <c r="F43" i="1"/>
  <c r="F35" i="1"/>
  <c r="F27" i="1"/>
  <c r="F19" i="1"/>
  <c r="F11" i="1"/>
  <c r="C21" i="1"/>
  <c r="E83" i="1"/>
  <c r="D49" i="1"/>
  <c r="F90" i="1"/>
  <c r="C89" i="1"/>
  <c r="D83" i="1"/>
  <c r="D47" i="1"/>
  <c r="C81" i="1"/>
  <c r="D75" i="1"/>
  <c r="D39" i="1"/>
  <c r="C57" i="1"/>
  <c r="D71" i="1"/>
  <c r="D9" i="1"/>
  <c r="F86" i="1"/>
  <c r="F78" i="1"/>
  <c r="F70" i="1"/>
  <c r="F62" i="1"/>
  <c r="F54" i="1"/>
  <c r="F46" i="1"/>
  <c r="F38" i="1"/>
  <c r="F30" i="1"/>
  <c r="F22" i="1"/>
  <c r="F14" i="1"/>
  <c r="F6" i="1"/>
  <c r="C49" i="1"/>
  <c r="D63" i="1"/>
  <c r="I23" i="1"/>
  <c r="F74" i="1"/>
  <c r="F66" i="1"/>
  <c r="F58" i="1"/>
  <c r="F50" i="1"/>
  <c r="F42" i="1"/>
  <c r="F34" i="1"/>
  <c r="F26" i="1"/>
  <c r="F18" i="1"/>
  <c r="F10" i="1"/>
  <c r="F89" i="1"/>
  <c r="F81" i="1"/>
  <c r="F73" i="1"/>
  <c r="F65" i="1"/>
  <c r="F57" i="1"/>
  <c r="F49" i="1"/>
  <c r="F41" i="1"/>
  <c r="F33" i="1"/>
  <c r="F25" i="1"/>
  <c r="F17" i="1"/>
  <c r="F9" i="1"/>
  <c r="F88" i="1"/>
  <c r="F80" i="1"/>
  <c r="F72" i="1"/>
  <c r="F64" i="1"/>
  <c r="F56" i="1"/>
  <c r="F48" i="1"/>
  <c r="F40" i="1"/>
  <c r="F32" i="1"/>
  <c r="F24" i="1"/>
  <c r="F16" i="1"/>
  <c r="F8" i="1"/>
  <c r="F87" i="1"/>
  <c r="F79" i="1"/>
  <c r="F71" i="1"/>
  <c r="F63" i="1"/>
  <c r="F55" i="1"/>
  <c r="F47" i="1"/>
  <c r="F39" i="1"/>
  <c r="F31" i="1"/>
  <c r="F23" i="1"/>
  <c r="F15" i="1"/>
  <c r="F7" i="1"/>
  <c r="F85" i="1"/>
  <c r="F77" i="1"/>
  <c r="F69" i="1"/>
  <c r="F61" i="1"/>
  <c r="F53" i="1"/>
  <c r="F45" i="1"/>
  <c r="F37" i="1"/>
  <c r="F29" i="1"/>
  <c r="F21" i="1"/>
  <c r="F13" i="1"/>
  <c r="F5" i="1"/>
  <c r="D85" i="1"/>
  <c r="D77" i="1"/>
  <c r="D69" i="1"/>
  <c r="D61" i="1"/>
  <c r="D53" i="1"/>
  <c r="D45" i="1"/>
  <c r="D29" i="1"/>
  <c r="I88" i="1"/>
  <c r="I80" i="1"/>
  <c r="I72" i="1"/>
  <c r="I64" i="1"/>
  <c r="I56" i="1"/>
  <c r="I48" i="1"/>
  <c r="I28" i="1"/>
  <c r="C20" i="1"/>
  <c r="C10" i="1"/>
  <c r="C88" i="1"/>
  <c r="C80" i="1"/>
  <c r="C72" i="1"/>
  <c r="C64" i="1"/>
  <c r="C56" i="1"/>
  <c r="C48" i="1"/>
  <c r="C31" i="1"/>
  <c r="E88" i="1"/>
  <c r="E84" i="1"/>
  <c r="E80" i="1"/>
  <c r="E76" i="1"/>
  <c r="E72" i="1"/>
  <c r="E68" i="1"/>
  <c r="E64" i="1"/>
  <c r="E60" i="1"/>
  <c r="E56" i="1"/>
  <c r="E52" i="1"/>
  <c r="E48" i="1"/>
  <c r="D43" i="1"/>
  <c r="E27" i="1"/>
  <c r="E17" i="1"/>
  <c r="E8" i="1"/>
  <c r="I87" i="1"/>
  <c r="I79" i="1"/>
  <c r="I71" i="1"/>
  <c r="I63" i="1"/>
  <c r="I55" i="1"/>
  <c r="I47" i="1"/>
  <c r="I27" i="1"/>
  <c r="C29" i="1"/>
  <c r="D88" i="1"/>
  <c r="D84" i="1"/>
  <c r="D80" i="1"/>
  <c r="D76" i="1"/>
  <c r="D72" i="1"/>
  <c r="D68" i="1"/>
  <c r="D64" i="1"/>
  <c r="D60" i="1"/>
  <c r="D56" i="1"/>
  <c r="D52" i="1"/>
  <c r="D48" i="1"/>
  <c r="D8" i="1"/>
  <c r="I86" i="1"/>
  <c r="I78" i="1"/>
  <c r="I70" i="1"/>
  <c r="I62" i="1"/>
  <c r="I54" i="1"/>
  <c r="I46" i="1"/>
  <c r="I24" i="1"/>
  <c r="C8" i="1"/>
  <c r="C86" i="1"/>
  <c r="C78" i="1"/>
  <c r="C70" i="1"/>
  <c r="C62" i="1"/>
  <c r="C54" i="1"/>
  <c r="C46" i="1"/>
  <c r="E38" i="1"/>
  <c r="E5" i="1"/>
  <c r="I85" i="1"/>
  <c r="I77" i="1"/>
  <c r="I69" i="1"/>
  <c r="I61" i="1"/>
  <c r="I53" i="1"/>
  <c r="I45" i="1"/>
  <c r="C77" i="1"/>
  <c r="E13" i="1"/>
  <c r="D5" i="1"/>
  <c r="I84" i="1"/>
  <c r="I76" i="1"/>
  <c r="I68" i="1"/>
  <c r="I60" i="1"/>
  <c r="I20" i="1"/>
  <c r="C25" i="1"/>
  <c r="C15" i="1"/>
  <c r="C5" i="1"/>
  <c r="C84" i="1"/>
  <c r="C76" i="1"/>
  <c r="C68" i="1"/>
  <c r="C60" i="1"/>
  <c r="C52" i="1"/>
  <c r="C43" i="1"/>
  <c r="E90" i="1"/>
  <c r="E86" i="1"/>
  <c r="E78" i="1"/>
  <c r="E74" i="1"/>
  <c r="E70" i="1"/>
  <c r="E66" i="1"/>
  <c r="E62" i="1"/>
  <c r="E58" i="1"/>
  <c r="E54" i="1"/>
  <c r="E50" i="1"/>
  <c r="E46" i="1"/>
  <c r="D35" i="1"/>
  <c r="D23" i="1"/>
  <c r="D13" i="1"/>
  <c r="E4" i="1"/>
  <c r="I83" i="1"/>
  <c r="I75" i="1"/>
  <c r="I67" i="1"/>
  <c r="I59" i="1"/>
  <c r="I51" i="1"/>
  <c r="I43" i="1"/>
  <c r="I19" i="1"/>
  <c r="C16" i="1"/>
  <c r="C6" i="1"/>
  <c r="C85" i="1"/>
  <c r="C69" i="1"/>
  <c r="C61" i="1"/>
  <c r="C53" i="1"/>
  <c r="C45" i="1"/>
  <c r="I52" i="1"/>
  <c r="C24" i="1"/>
  <c r="C13" i="1"/>
  <c r="C4" i="1"/>
  <c r="C83" i="1"/>
  <c r="C75" i="1"/>
  <c r="C67" i="1"/>
  <c r="C59" i="1"/>
  <c r="C51" i="1"/>
  <c r="C39" i="1"/>
  <c r="D90" i="1"/>
  <c r="D86" i="1"/>
  <c r="D78" i="1"/>
  <c r="D74" i="1"/>
  <c r="D70" i="1"/>
  <c r="D66" i="1"/>
  <c r="D62" i="1"/>
  <c r="D58" i="1"/>
  <c r="D54" i="1"/>
  <c r="D50" i="1"/>
  <c r="D46" i="1"/>
  <c r="D31" i="1"/>
  <c r="E21" i="1"/>
  <c r="E12" i="1"/>
  <c r="I90" i="1"/>
  <c r="I74" i="1"/>
  <c r="I66" i="1"/>
  <c r="I58" i="1"/>
  <c r="I50" i="1"/>
  <c r="I36" i="1"/>
  <c r="I16" i="1"/>
  <c r="D37" i="1"/>
  <c r="I44" i="1"/>
  <c r="C23" i="1"/>
  <c r="C12" i="1"/>
  <c r="C90" i="1"/>
  <c r="C74" i="1"/>
  <c r="C66" i="1"/>
  <c r="C58" i="1"/>
  <c r="C50" i="1"/>
  <c r="C37" i="1"/>
  <c r="E89" i="1"/>
  <c r="E85" i="1"/>
  <c r="E81" i="1"/>
  <c r="E77" i="1"/>
  <c r="E73" i="1"/>
  <c r="E69" i="1"/>
  <c r="E65" i="1"/>
  <c r="E61" i="1"/>
  <c r="E57" i="1"/>
  <c r="E53" i="1"/>
  <c r="E49" i="1"/>
  <c r="E45" i="1"/>
  <c r="E30" i="1"/>
  <c r="E19" i="1"/>
  <c r="E9" i="1"/>
  <c r="I89" i="1"/>
  <c r="I81" i="1"/>
  <c r="I73" i="1"/>
  <c r="I65" i="1"/>
  <c r="I57" i="1"/>
  <c r="I49" i="1"/>
  <c r="I35" i="1"/>
  <c r="I15" i="1"/>
  <c r="E34" i="1"/>
  <c r="C41" i="1"/>
  <c r="C33" i="1"/>
  <c r="D42" i="1"/>
  <c r="D38" i="1"/>
  <c r="D34" i="1"/>
  <c r="D30" i="1"/>
  <c r="I42" i="1"/>
  <c r="I34" i="1"/>
  <c r="C40" i="1"/>
  <c r="C32" i="1"/>
  <c r="E41" i="1"/>
  <c r="E37" i="1"/>
  <c r="E33" i="1"/>
  <c r="E29" i="1"/>
  <c r="I41" i="1"/>
  <c r="I33" i="1"/>
  <c r="I32" i="1"/>
  <c r="C38" i="1"/>
  <c r="C30" i="1"/>
  <c r="E44" i="1"/>
  <c r="E40" i="1"/>
  <c r="E36" i="1"/>
  <c r="E32" i="1"/>
  <c r="I39" i="1"/>
  <c r="I31" i="1"/>
  <c r="C42" i="1"/>
  <c r="C34" i="1"/>
  <c r="E42" i="1"/>
  <c r="D33" i="1"/>
  <c r="D44" i="1"/>
  <c r="D40" i="1"/>
  <c r="D36" i="1"/>
  <c r="D32" i="1"/>
  <c r="I38" i="1"/>
  <c r="I30" i="1"/>
  <c r="D41" i="1"/>
  <c r="I40" i="1"/>
  <c r="C44" i="1"/>
  <c r="C36" i="1"/>
  <c r="E43" i="1"/>
  <c r="E39" i="1"/>
  <c r="E35" i="1"/>
  <c r="E31" i="1"/>
  <c r="I37" i="1"/>
  <c r="I29" i="1"/>
  <c r="E26" i="1"/>
  <c r="E22" i="1"/>
  <c r="E18" i="1"/>
  <c r="E14" i="1"/>
  <c r="I22" i="1"/>
  <c r="I14" i="1"/>
  <c r="C26" i="1"/>
  <c r="C18" i="1"/>
  <c r="D26" i="1"/>
  <c r="D22" i="1"/>
  <c r="D18" i="1"/>
  <c r="D14" i="1"/>
  <c r="I21" i="1"/>
  <c r="D25" i="1"/>
  <c r="D21" i="1"/>
  <c r="D17" i="1"/>
  <c r="E28" i="1"/>
  <c r="E24" i="1"/>
  <c r="E20" i="1"/>
  <c r="E16" i="1"/>
  <c r="I26" i="1"/>
  <c r="I18" i="1"/>
  <c r="C22" i="1"/>
  <c r="C14" i="1"/>
  <c r="C28" i="1"/>
  <c r="D28" i="1"/>
  <c r="D24" i="1"/>
  <c r="D20" i="1"/>
  <c r="D16" i="1"/>
  <c r="I25" i="1"/>
  <c r="I17" i="1"/>
  <c r="I7" i="1"/>
  <c r="I6" i="1"/>
  <c r="I13" i="1"/>
  <c r="I5" i="1"/>
  <c r="D12" i="1"/>
  <c r="D4" i="1"/>
  <c r="I12" i="1"/>
  <c r="I4" i="1"/>
  <c r="D3" i="1"/>
  <c r="E11" i="1"/>
  <c r="E7" i="1"/>
  <c r="I3" i="1"/>
  <c r="I11" i="1"/>
  <c r="E3" i="1"/>
  <c r="D11" i="1"/>
  <c r="D7" i="1"/>
  <c r="I10" i="1"/>
  <c r="E10" i="1"/>
  <c r="E6" i="1"/>
  <c r="I9" i="1"/>
  <c r="C7" i="1"/>
  <c r="D10" i="1"/>
  <c r="D6" i="1"/>
  <c r="I8" i="1"/>
  <c r="T70" i="1" l="1"/>
</calcChain>
</file>

<file path=xl/sharedStrings.xml><?xml version="1.0" encoding="utf-8"?>
<sst xmlns="http://schemas.openxmlformats.org/spreadsheetml/2006/main" count="1842" uniqueCount="476">
  <si>
    <t>BLN 1 - PXCM - BACnet MS/TP</t>
  </si>
  <si>
    <t>Panel</t>
  </si>
  <si>
    <t>FLN</t>
  </si>
  <si>
    <t>MAC Address</t>
  </si>
  <si>
    <t>Net</t>
  </si>
  <si>
    <t>Device Instance</t>
  </si>
  <si>
    <t>Application</t>
  </si>
  <si>
    <t>Tag</t>
  </si>
  <si>
    <t>System Name</t>
  </si>
  <si>
    <t>DWG</t>
  </si>
  <si>
    <t>VFD-AHU-VAV-2-EW</t>
  </si>
  <si>
    <t>M-301</t>
  </si>
  <si>
    <t>AREA</t>
  </si>
  <si>
    <t>VFD-FCU-0-1</t>
  </si>
  <si>
    <t>VFD-FCU-0-2</t>
  </si>
  <si>
    <t>M-100A1</t>
  </si>
  <si>
    <t>A1</t>
  </si>
  <si>
    <t>VFD-AHU-CB1-EW</t>
  </si>
  <si>
    <t>VFD-AHU-CB1-DW</t>
  </si>
  <si>
    <t>PENTHOUSE</t>
  </si>
  <si>
    <t>M-304</t>
  </si>
  <si>
    <t>VFD-AHU-LABS-1</t>
  </si>
  <si>
    <t>VFD-AHU-CB2-SA</t>
  </si>
  <si>
    <t>VFD-AHU-CB2-RA</t>
  </si>
  <si>
    <t>VFD-AHU-CB2-EW</t>
  </si>
  <si>
    <t>VFD-AHU-CB2-DW</t>
  </si>
  <si>
    <t>VFD-FCU-PH-2</t>
  </si>
  <si>
    <t>VFD-MCHP-1</t>
  </si>
  <si>
    <t>VFD-MCHP-2</t>
  </si>
  <si>
    <t>VFD-FCU-PH-1</t>
  </si>
  <si>
    <t>VFD-LEF-2A</t>
  </si>
  <si>
    <t>VFD-LEF-2B</t>
  </si>
  <si>
    <t>VFD-LEF-1A</t>
  </si>
  <si>
    <t>VFD-LEF-1B</t>
  </si>
  <si>
    <t>VFD-LEF-1C</t>
  </si>
  <si>
    <t>VFD-SEF-1A</t>
  </si>
  <si>
    <t>VFD-SEF-1B</t>
  </si>
  <si>
    <t>VFD-SEF-2A</t>
  </si>
  <si>
    <t>VFD-SEF-2B</t>
  </si>
  <si>
    <t>VFD-REA-1A</t>
  </si>
  <si>
    <t>VFD-REA-1B</t>
  </si>
  <si>
    <t>VFD-AHU-VAV-1-EW</t>
  </si>
  <si>
    <t>M-302</t>
  </si>
  <si>
    <t>VVE-3-1-01</t>
  </si>
  <si>
    <t>FCV-1-0-1</t>
  </si>
  <si>
    <t>FCV-1-0-2</t>
  </si>
  <si>
    <t>FCV-1-0-3</t>
  </si>
  <si>
    <t>FCV-1-0-4</t>
  </si>
  <si>
    <t>FCV-1-0-5</t>
  </si>
  <si>
    <t>FCV-1-0-6</t>
  </si>
  <si>
    <t>FCV-1-0-7</t>
  </si>
  <si>
    <t>FCV-2-0-1</t>
  </si>
  <si>
    <t>FCV-2-0-2</t>
  </si>
  <si>
    <t>FCV-2-0-3</t>
  </si>
  <si>
    <t>FCV-2-0-4</t>
  </si>
  <si>
    <t>FCV-2-0-5</t>
  </si>
  <si>
    <t>FCV-2-0-6</t>
  </si>
  <si>
    <t>FCV-2-0-7</t>
  </si>
  <si>
    <t>VV-3-0-01</t>
  </si>
  <si>
    <t>VV-3-0-02</t>
  </si>
  <si>
    <t>VV-3-0-03</t>
  </si>
  <si>
    <t>VV-3-0-04</t>
  </si>
  <si>
    <t>VV-3-0-05</t>
  </si>
  <si>
    <t>VV-3-0-06</t>
  </si>
  <si>
    <t>VV-3-0-07</t>
  </si>
  <si>
    <t>VV-3-0-08</t>
  </si>
  <si>
    <t>VV-3-0-09</t>
  </si>
  <si>
    <t>VV-3-0-10</t>
  </si>
  <si>
    <t>VV-3-0-11</t>
  </si>
  <si>
    <t>VV-3-0-12</t>
  </si>
  <si>
    <t>VV-3-0-13</t>
  </si>
  <si>
    <t>VV-4-0-01</t>
  </si>
  <si>
    <t>VV-4-0-02</t>
  </si>
  <si>
    <t>VV-4-0-03</t>
  </si>
  <si>
    <t>VV-4-0-04</t>
  </si>
  <si>
    <t>VV-4-0-05</t>
  </si>
  <si>
    <t>VV-4-0-06</t>
  </si>
  <si>
    <t>VV-4-0-07</t>
  </si>
  <si>
    <t>VV-4-0-08</t>
  </si>
  <si>
    <t>VV-4-0-09</t>
  </si>
  <si>
    <t>VV-4-0-10</t>
  </si>
  <si>
    <t>VV-1-0-01</t>
  </si>
  <si>
    <t>VV-1-0-02</t>
  </si>
  <si>
    <t>VV-1-0-03</t>
  </si>
  <si>
    <t>VV-1-0-04</t>
  </si>
  <si>
    <t>VV-1-0-05</t>
  </si>
  <si>
    <t>VV-1-0-06</t>
  </si>
  <si>
    <t>VV-2-0-01</t>
  </si>
  <si>
    <t>VV-2-0-02</t>
  </si>
  <si>
    <t>VV-2-0-03</t>
  </si>
  <si>
    <t>VV-2-0-04</t>
  </si>
  <si>
    <t>VV-2-0-05</t>
  </si>
  <si>
    <t>VV-2-0-06</t>
  </si>
  <si>
    <t>VV-2-0-07</t>
  </si>
  <si>
    <t>VV-3-1-01</t>
  </si>
  <si>
    <t>VV-3-1-02</t>
  </si>
  <si>
    <t>VV-3-1-03</t>
  </si>
  <si>
    <t>VV-3-1-04</t>
  </si>
  <si>
    <t>VV-3-1-05</t>
  </si>
  <si>
    <t>VV-3-1-06</t>
  </si>
  <si>
    <t>VV-3-1-07</t>
  </si>
  <si>
    <t>VV-3-1-08</t>
  </si>
  <si>
    <t>VV-3-1-09</t>
  </si>
  <si>
    <t>VV-3-1-10</t>
  </si>
  <si>
    <t>VV-3-1-11</t>
  </si>
  <si>
    <t>VV-3-1-12</t>
  </si>
  <si>
    <t>VV-3-1-13</t>
  </si>
  <si>
    <t>VV-4-1-01</t>
  </si>
  <si>
    <t>VV-4-1-02</t>
  </si>
  <si>
    <t>VV-4-1-03</t>
  </si>
  <si>
    <t>VV-4-1-04</t>
  </si>
  <si>
    <t>VV-4-1-05</t>
  </si>
  <si>
    <t>VV-4-1-06</t>
  </si>
  <si>
    <t>VV-4-1-07</t>
  </si>
  <si>
    <t>VV-4-1-08</t>
  </si>
  <si>
    <t>VV-4-1-09</t>
  </si>
  <si>
    <t>VV-4-1-10</t>
  </si>
  <si>
    <t>VV-4-1-11</t>
  </si>
  <si>
    <t>VV-4-1-12</t>
  </si>
  <si>
    <t>VV-4-1-13</t>
  </si>
  <si>
    <t>VVE-3-1-02</t>
  </si>
  <si>
    <t>VVE-4-1-01</t>
  </si>
  <si>
    <t>VV-1-1-01</t>
  </si>
  <si>
    <t>VV-1-1-02</t>
  </si>
  <si>
    <t>VV-1-1-03</t>
  </si>
  <si>
    <t>VV-1-1-04</t>
  </si>
  <si>
    <t>VV-1-1-05</t>
  </si>
  <si>
    <t>VV-1-1-06</t>
  </si>
  <si>
    <t>VV-1-1-07</t>
  </si>
  <si>
    <t>VV-1-1-08</t>
  </si>
  <si>
    <t>VV-1-1-09</t>
  </si>
  <si>
    <t>VV-1-1-10</t>
  </si>
  <si>
    <t>VV-1-1-11</t>
  </si>
  <si>
    <t>VV-1-1-12</t>
  </si>
  <si>
    <t>VV-3-2-01</t>
  </si>
  <si>
    <t>VV-3-2-02</t>
  </si>
  <si>
    <t>VV-3-2-03</t>
  </si>
  <si>
    <t>VV-3-2-04</t>
  </si>
  <si>
    <t>VV-3-2-05</t>
  </si>
  <si>
    <t>VV-3-2-06</t>
  </si>
  <si>
    <t>VV-3-2-07</t>
  </si>
  <si>
    <t>VV-3-2-08</t>
  </si>
  <si>
    <t>VV-3-2-09</t>
  </si>
  <si>
    <t>VV-3-2-10</t>
  </si>
  <si>
    <t>VV-3-2-11</t>
  </si>
  <si>
    <t>VV-3-2-12</t>
  </si>
  <si>
    <t>VV-3-2-13</t>
  </si>
  <si>
    <t>VV-3-2-14</t>
  </si>
  <si>
    <t>VV-3-2-15</t>
  </si>
  <si>
    <t>VV-3-2-16</t>
  </si>
  <si>
    <t>VV-3-2-17</t>
  </si>
  <si>
    <t>VV-3-2-18</t>
  </si>
  <si>
    <t>VV-3-2-19</t>
  </si>
  <si>
    <t>VV-3-2-20</t>
  </si>
  <si>
    <t>VV-4-2-01</t>
  </si>
  <si>
    <t>VV-4-2-02</t>
  </si>
  <si>
    <t>VV-4-2-03</t>
  </si>
  <si>
    <t>VV-4-2-04</t>
  </si>
  <si>
    <t>VV-4-2-05</t>
  </si>
  <si>
    <t>VV-4-2-06</t>
  </si>
  <si>
    <t>VV-4-2-07</t>
  </si>
  <si>
    <t>VV-4-2-08</t>
  </si>
  <si>
    <t>VV-4-2-09</t>
  </si>
  <si>
    <t>VV-4-2-10</t>
  </si>
  <si>
    <t>VV-4-2-11</t>
  </si>
  <si>
    <t>VV-4-2-12</t>
  </si>
  <si>
    <t>VV-4-2-13</t>
  </si>
  <si>
    <t>VV-4-2-14</t>
  </si>
  <si>
    <t>VV-4-2-15</t>
  </si>
  <si>
    <t>VVE-3-2-01</t>
  </si>
  <si>
    <t>VVE-4-2-01</t>
  </si>
  <si>
    <t>VV-2-2-01</t>
  </si>
  <si>
    <t>VV-2-2-02</t>
  </si>
  <si>
    <t>VV-2-2-03</t>
  </si>
  <si>
    <t>VV-2-2-04</t>
  </si>
  <si>
    <t>VV-2-2-05</t>
  </si>
  <si>
    <t>VV-2-2-06</t>
  </si>
  <si>
    <t>VV-2-2-07</t>
  </si>
  <si>
    <t>VV-2-2-08</t>
  </si>
  <si>
    <t>VV-2-2-09</t>
  </si>
  <si>
    <t>VV-2-2-10</t>
  </si>
  <si>
    <t>VV-2-3-01</t>
  </si>
  <si>
    <t>VV-2-3-02</t>
  </si>
  <si>
    <t>VV-2-3-03</t>
  </si>
  <si>
    <t>VV-2-3-04</t>
  </si>
  <si>
    <t>VV-2-3-05</t>
  </si>
  <si>
    <t>VV-3-3-01</t>
  </si>
  <si>
    <t>VV-3-3-02</t>
  </si>
  <si>
    <t>VV-3-3-03</t>
  </si>
  <si>
    <t>VV-3-3-04</t>
  </si>
  <si>
    <t>VV-3-3-05</t>
  </si>
  <si>
    <t>VV-3-3-06</t>
  </si>
  <si>
    <t>VV-3-3-07</t>
  </si>
  <si>
    <t>VV-3-3-08</t>
  </si>
  <si>
    <t>VV-3-3-09</t>
  </si>
  <si>
    <t>VV-3-3-10</t>
  </si>
  <si>
    <t>VV-3-3-11</t>
  </si>
  <si>
    <t>VV-3-3-12</t>
  </si>
  <si>
    <t>VV-3-3-13</t>
  </si>
  <si>
    <t>VV-3-3-14</t>
  </si>
  <si>
    <t>VV-3-3-15</t>
  </si>
  <si>
    <t>VV-3-3-16</t>
  </si>
  <si>
    <t>VV-3-3-17</t>
  </si>
  <si>
    <t>VV-3-3-18</t>
  </si>
  <si>
    <t>VV-3-3-19</t>
  </si>
  <si>
    <t>VV-4-3-01</t>
  </si>
  <si>
    <t>VV-4-3-02</t>
  </si>
  <si>
    <t>VV-4-3-03</t>
  </si>
  <si>
    <t>VV-4-3-04</t>
  </si>
  <si>
    <t>VV-4-3-05</t>
  </si>
  <si>
    <t>VV-4-3-06</t>
  </si>
  <si>
    <t>VV-4-3-07</t>
  </si>
  <si>
    <t>VV-4-3-08</t>
  </si>
  <si>
    <t>VV-4-3-09</t>
  </si>
  <si>
    <t>VV-4-3-10</t>
  </si>
  <si>
    <t>VV-4-3-11</t>
  </si>
  <si>
    <t>VV-4-3-12</t>
  </si>
  <si>
    <t>VV-4-3-13</t>
  </si>
  <si>
    <t>VV-4-3-14</t>
  </si>
  <si>
    <t>VV-4-3-15</t>
  </si>
  <si>
    <t>VV-4-3-16</t>
  </si>
  <si>
    <t>VV-4-3-17</t>
  </si>
  <si>
    <t>VV-4-3-18</t>
  </si>
  <si>
    <t>VV-4-3-19</t>
  </si>
  <si>
    <t>VV-4-3-20</t>
  </si>
  <si>
    <t>VV-4-3-21</t>
  </si>
  <si>
    <t>VV-4-3-22</t>
  </si>
  <si>
    <t>VVE-3-3-01</t>
  </si>
  <si>
    <t>VVE-4-3-01</t>
  </si>
  <si>
    <t>FCV-2-3-1</t>
  </si>
  <si>
    <t>FCV-2-3-2</t>
  </si>
  <si>
    <t>AFMS-1-0-OA-1</t>
  </si>
  <si>
    <t>AFMS-1-0-OA-2</t>
  </si>
  <si>
    <t>AFMS-1-0-RA-1</t>
  </si>
  <si>
    <t>AFMS-1-0-REA-1</t>
  </si>
  <si>
    <t>AFMS-1-0-SA-1</t>
  </si>
  <si>
    <t>AFMS-1-1-SA-1</t>
  </si>
  <si>
    <t>AFMS-2-0-OA-1</t>
  </si>
  <si>
    <t>AFMS-2-0-OA-2</t>
  </si>
  <si>
    <t>AFMS-2-0-RA-1</t>
  </si>
  <si>
    <t>AFMS-2-0-REA-1</t>
  </si>
  <si>
    <t>AFMS-2-0-SA-1</t>
  </si>
  <si>
    <t>AFMS-2-2-SA-1</t>
  </si>
  <si>
    <t>AFMS-2-3-SA-1</t>
  </si>
  <si>
    <t>AFMS-2-3-SA-2</t>
  </si>
  <si>
    <t>AFMS-3-0-EA-1</t>
  </si>
  <si>
    <t>AFMS-3-1-EA-1</t>
  </si>
  <si>
    <t>AFMS-3-2-EA-1</t>
  </si>
  <si>
    <t>AFMS-3-3-EA-1</t>
  </si>
  <si>
    <t>AFMS-3-3-EA-2</t>
  </si>
  <si>
    <t>AFMS-3-3-SA-1</t>
  </si>
  <si>
    <t>AFMS-4-0-EA-1</t>
  </si>
  <si>
    <t>AFMS-4-1-EA-1</t>
  </si>
  <si>
    <t>AFMS-4-2-EA-1</t>
  </si>
  <si>
    <t>AFMS-4-3-EA-1</t>
  </si>
  <si>
    <t>AFMS-4-3-EA-2</t>
  </si>
  <si>
    <t>AFMS-4-3-SA-1</t>
  </si>
  <si>
    <t>AFMS-5-P-SA-1</t>
  </si>
  <si>
    <t>AFMS-5-P-SA-2</t>
  </si>
  <si>
    <t>AFMS-5-P-SA-3</t>
  </si>
  <si>
    <t>AFMS-5-R-EA-1</t>
  </si>
  <si>
    <t>AFMS-5-R-EA-2</t>
  </si>
  <si>
    <t>FCU-0-1</t>
  </si>
  <si>
    <t>FCU-0-2</t>
  </si>
  <si>
    <t>FCU-0-3</t>
  </si>
  <si>
    <t>M-303</t>
  </si>
  <si>
    <t>FCU-0-4</t>
  </si>
  <si>
    <t>FCU-1-1</t>
  </si>
  <si>
    <t>FCU-1-2</t>
  </si>
  <si>
    <t>FCU-2-1</t>
  </si>
  <si>
    <t>FCU-2-2</t>
  </si>
  <si>
    <t>FCU-2-3</t>
  </si>
  <si>
    <t>FCU-2-4</t>
  </si>
  <si>
    <t>FCU-3-1</t>
  </si>
  <si>
    <t>FCU-3-2</t>
  </si>
  <si>
    <t>M-101B1</t>
  </si>
  <si>
    <t>B1</t>
  </si>
  <si>
    <t>M-101A2</t>
  </si>
  <si>
    <t>A2</t>
  </si>
  <si>
    <t>M-101A1</t>
  </si>
  <si>
    <t>M-102B2</t>
  </si>
  <si>
    <t>B2</t>
  </si>
  <si>
    <t>M-102A1</t>
  </si>
  <si>
    <t>M-102A2</t>
  </si>
  <si>
    <t>M-102B1</t>
  </si>
  <si>
    <t>M-103B1</t>
  </si>
  <si>
    <t>M-103B2</t>
  </si>
  <si>
    <t>M-103A2</t>
  </si>
  <si>
    <t>M-103A1</t>
  </si>
  <si>
    <t>M-104A2</t>
  </si>
  <si>
    <t>ROOF A2</t>
  </si>
  <si>
    <t>M-100B1</t>
  </si>
  <si>
    <t>M-100A2</t>
  </si>
  <si>
    <t>M-100B2</t>
  </si>
  <si>
    <t>M-101B2</t>
  </si>
  <si>
    <t>M-202A</t>
  </si>
  <si>
    <t>M-202B</t>
  </si>
  <si>
    <t>M-203A</t>
  </si>
  <si>
    <t>PANEL 1</t>
  </si>
  <si>
    <t>PANEL 2</t>
  </si>
  <si>
    <t>PANEL 3</t>
  </si>
  <si>
    <t>PANEL 4</t>
  </si>
  <si>
    <t>PANEL 5</t>
  </si>
  <si>
    <t>PANEL 6</t>
  </si>
  <si>
    <t>PANEL 7</t>
  </si>
  <si>
    <t xml:space="preserve">Level 0: </t>
  </si>
  <si>
    <t>Level 0:</t>
  </si>
  <si>
    <t>B1, MECH ROOM 1003.25</t>
  </si>
  <si>
    <t>A2, MECH ROOM 1002.01</t>
  </si>
  <si>
    <t>B2, MECH ROOM 1003.24</t>
  </si>
  <si>
    <t>Level 1:</t>
  </si>
  <si>
    <t>Level 2:</t>
  </si>
  <si>
    <t>Total:</t>
  </si>
  <si>
    <t>AREAS B1 ON FLOORS 0-2</t>
  </si>
  <si>
    <t>AREAS B2 ON FLOORS 0-2</t>
  </si>
  <si>
    <t>PANEL</t>
  </si>
  <si>
    <t>SERVES</t>
  </si>
  <si>
    <t>LOCATED</t>
  </si>
  <si>
    <t>COUNT</t>
  </si>
  <si>
    <t>MECH RM 1003.25 (M-301)</t>
  </si>
  <si>
    <t>MECH RM 1003.24 (M-302)</t>
  </si>
  <si>
    <t>LEVEL 4 (M-304)</t>
  </si>
  <si>
    <t>PXCM</t>
  </si>
  <si>
    <t>EXHAUST SYSTEMS</t>
  </si>
  <si>
    <t>AHU VAV-1</t>
  </si>
  <si>
    <t>AHU-VAV-2</t>
  </si>
  <si>
    <t>UNIT HEATERS</t>
  </si>
  <si>
    <t>GAS METERS</t>
  </si>
  <si>
    <t>DOMESTIC WATER METER</t>
  </si>
  <si>
    <t>ELEVATOR SUMP PUMPS</t>
  </si>
  <si>
    <t>RECLAIMED WATER PUMPS</t>
  </si>
  <si>
    <t>IRRIGATION PUMPS</t>
  </si>
  <si>
    <t>CONDENSATE SUMP PUMPS</t>
  </si>
  <si>
    <t>AUTOMATIC TRANSFER SWITCHES</t>
  </si>
  <si>
    <t xml:space="preserve">VARIOUS LIGHTING CONTACTS </t>
  </si>
  <si>
    <t>VARIOUS SURGE PROTECTORS</t>
  </si>
  <si>
    <t>FIRE ALARM</t>
  </si>
  <si>
    <t>FLN DEVICES ON AREAS A1 OF FLR 0-2</t>
  </si>
  <si>
    <t>PH MONITOR</t>
  </si>
  <si>
    <t>FLN DEVICES ON AREA A2 OF FLR 0-2</t>
  </si>
  <si>
    <t>AHU-LABS</t>
  </si>
  <si>
    <t>DOMESTIC HOT WATER</t>
  </si>
  <si>
    <t>DHW GAS METER</t>
  </si>
  <si>
    <t>VARIOUS LIGHTING CONTACTS</t>
  </si>
  <si>
    <t>VARIOUS SUGRE PROTECTIVE DEVICES</t>
  </si>
  <si>
    <t>ELEVATOR POINTS</t>
  </si>
  <si>
    <t>CHEMICAL EXHAUST FANS</t>
  </si>
  <si>
    <t>DI WATER</t>
  </si>
  <si>
    <t>EXHAUST FANS (NORMAL)</t>
  </si>
  <si>
    <t>ATRIUM RELIEF FAN</t>
  </si>
  <si>
    <t>SMOKE EXHAUST FAN</t>
  </si>
  <si>
    <t>MED TEMP CHILLED WATER</t>
  </si>
  <si>
    <t>LEF 1A, 1B, 1C</t>
  </si>
  <si>
    <t>AHU-CB-1</t>
  </si>
  <si>
    <t>AHU-CB-2</t>
  </si>
  <si>
    <t>FCVS, AFMS, FCUS ON FLN</t>
  </si>
  <si>
    <t>A1 FLR 0-2</t>
  </si>
  <si>
    <t>M-702</t>
  </si>
  <si>
    <t>AFMS-1-0-RA-2</t>
  </si>
  <si>
    <t>AFMS-2-0-RA-2</t>
  </si>
  <si>
    <t>BASEMENT</t>
  </si>
  <si>
    <t>VFD-AHU-CB2-SA2</t>
  </si>
  <si>
    <t>VFD-AHU-CB2-RA2</t>
  </si>
  <si>
    <t>VFD-AHU-VAV-1-SA2</t>
  </si>
  <si>
    <t>VFD-AHU-VAV-1-SA1</t>
  </si>
  <si>
    <t>VFD-AHU-VAV-1-RA2</t>
  </si>
  <si>
    <t>VFD-AHU-VAV-1-RA1</t>
  </si>
  <si>
    <t>VFD-AHU-VAV-1-OA2</t>
  </si>
  <si>
    <t>VFD-AHU-VAV-1-OA1</t>
  </si>
  <si>
    <t>VFD-AHU-VAV-1-REA2</t>
  </si>
  <si>
    <t>VFD-AHU-VAV-1-REA1</t>
  </si>
  <si>
    <t>VFD-AHU-VAV-2-SA2</t>
  </si>
  <si>
    <t>VFD-AHU-VAV-2-SA1</t>
  </si>
  <si>
    <t>VFD-AHU-VAV-2-RA2</t>
  </si>
  <si>
    <t>VFD-AHU-VAV-2-RA1</t>
  </si>
  <si>
    <t>VFD-AHU-VAV-2-OA2</t>
  </si>
  <si>
    <t>VFD-AHU-VAV-2-OA1</t>
  </si>
  <si>
    <t>VFD-AHU-VAV-2-REA2</t>
  </si>
  <si>
    <t>VFD-AHU-VAV-2-REA1</t>
  </si>
  <si>
    <t>VFD-AHU-CB1-SA2</t>
  </si>
  <si>
    <t>VFD-AHU-CB1-SA1</t>
  </si>
  <si>
    <t>VFD-AHU-CB1-RA2</t>
  </si>
  <si>
    <t>VFD-AHU-CB1-RA1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</si>
  <si>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</si>
  <si>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</si>
  <si>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</si>
  <si>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</si>
  <si>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</si>
  <si>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</si>
  <si>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</si>
  <si>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</si>
  <si>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</si>
  <si>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</si>
  <si>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</si>
  <si>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</si>
  <si>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</si>
  <si>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</si>
  <si>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</si>
  <si>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</si>
  <si>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</si>
  <si>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</si>
  <si>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</si>
  <si>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</si>
  <si>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</si>
  <si>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</si>
  <si>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</si>
  <si>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</si>
  <si>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</si>
  <si>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</si>
  <si>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</si>
  <si>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</si>
  <si>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</si>
  <si>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</si>
  <si>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</si>
  <si>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</si>
  <si>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</si>
  <si>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</si>
  <si>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</si>
  <si>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</si>
  <si>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</si>
  <si>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</si>
  <si>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Area Served / Reference</t>
  </si>
  <si>
    <t>Level 3:</t>
  </si>
  <si>
    <t>Pent</t>
  </si>
  <si>
    <t>Pent:</t>
  </si>
  <si>
    <r>
      <rPr>
        <sz val="8"/>
        <rFont val="Arial"/>
        <family val="2"/>
      </rPr>
      <t>LS-5-3-03</t>
    </r>
  </si>
  <si>
    <r>
      <rPr>
        <sz val="8"/>
        <rFont val="Arial"/>
        <family val="2"/>
      </rPr>
      <t>LE-6-3-03A</t>
    </r>
  </si>
  <si>
    <r>
      <rPr>
        <sz val="8"/>
        <rFont val="Arial"/>
        <family val="2"/>
      </rPr>
      <t>LE-6-3-03B</t>
    </r>
  </si>
  <si>
    <r>
      <rPr>
        <sz val="8"/>
        <rFont val="Arial"/>
        <family val="2"/>
      </rPr>
      <t>LS-5-3-04</t>
    </r>
  </si>
  <si>
    <r>
      <rPr>
        <sz val="8"/>
        <rFont val="Arial"/>
        <family val="2"/>
      </rPr>
      <t>LS-5-3-06</t>
    </r>
  </si>
  <si>
    <r>
      <rPr>
        <sz val="8"/>
        <rFont val="Arial"/>
        <family val="2"/>
      </rPr>
      <t>LS-5-3-05B</t>
    </r>
  </si>
  <si>
    <r>
      <rPr>
        <sz val="8"/>
        <rFont val="Arial"/>
        <family val="2"/>
      </rPr>
      <t>LE-6-3-05A</t>
    </r>
  </si>
  <si>
    <r>
      <rPr>
        <sz val="8"/>
        <rFont val="Arial"/>
        <family val="2"/>
      </rPr>
      <t>LE-6-3-05D</t>
    </r>
  </si>
  <si>
    <r>
      <rPr>
        <sz val="8"/>
        <rFont val="Arial"/>
        <family val="2"/>
      </rPr>
      <t>LE-6-3-05E</t>
    </r>
  </si>
  <si>
    <r>
      <rPr>
        <sz val="8"/>
        <rFont val="Arial"/>
        <family val="2"/>
      </rPr>
      <t>LS-5-3-05A</t>
    </r>
  </si>
  <si>
    <r>
      <rPr>
        <sz val="8"/>
        <rFont val="Arial"/>
        <family val="2"/>
      </rPr>
      <t>LE-6-3-05B</t>
    </r>
  </si>
  <si>
    <r>
      <rPr>
        <sz val="8"/>
        <rFont val="Arial"/>
        <family val="2"/>
      </rPr>
      <t>LE-6-3-05C</t>
    </r>
  </si>
  <si>
    <r>
      <rPr>
        <sz val="8"/>
        <rFont val="Arial"/>
        <family val="2"/>
      </rPr>
      <t>LS-5-3-01</t>
    </r>
  </si>
  <si>
    <r>
      <rPr>
        <sz val="8"/>
        <rFont val="Arial"/>
        <family val="2"/>
      </rPr>
      <t>LE-6-3-01</t>
    </r>
  </si>
  <si>
    <r>
      <rPr>
        <sz val="8"/>
        <rFont val="Arial"/>
        <family val="2"/>
      </rPr>
      <t>LS-5-3-02A</t>
    </r>
  </si>
  <si>
    <r>
      <rPr>
        <sz val="8"/>
        <rFont val="Arial"/>
        <family val="2"/>
      </rPr>
      <t>LS-5-3-02B</t>
    </r>
  </si>
  <si>
    <r>
      <rPr>
        <sz val="8"/>
        <rFont val="Arial"/>
        <family val="2"/>
      </rPr>
      <t>LS-5-3-02C</t>
    </r>
  </si>
  <si>
    <r>
      <rPr>
        <sz val="8"/>
        <rFont val="Arial"/>
        <family val="2"/>
      </rPr>
      <t>LS-5-3-02D</t>
    </r>
  </si>
  <si>
    <r>
      <rPr>
        <sz val="8"/>
        <rFont val="Arial"/>
        <family val="2"/>
      </rPr>
      <t>LS-5-3-02E</t>
    </r>
  </si>
  <si>
    <r>
      <rPr>
        <sz val="8"/>
        <rFont val="Arial"/>
        <family val="2"/>
      </rPr>
      <t>LE-6-3-02A</t>
    </r>
  </si>
  <si>
    <r>
      <rPr>
        <sz val="8"/>
        <rFont val="Arial"/>
        <family val="2"/>
      </rPr>
      <t>LE-6-3-02B</t>
    </r>
  </si>
  <si>
    <r>
      <rPr>
        <sz val="8"/>
        <rFont val="Arial"/>
        <family val="2"/>
      </rPr>
      <t>LE-6-3-02C</t>
    </r>
  </si>
  <si>
    <r>
      <rPr>
        <sz val="8"/>
        <rFont val="Arial"/>
        <family val="2"/>
      </rPr>
      <t>LE-6-3-02D</t>
    </r>
  </si>
  <si>
    <r>
      <rPr>
        <sz val="8"/>
        <rFont val="Arial"/>
        <family val="2"/>
      </rPr>
      <t>LE-6-3-02E</t>
    </r>
  </si>
  <si>
    <r>
      <rPr>
        <sz val="8"/>
        <rFont val="Arial"/>
        <family val="2"/>
      </rPr>
      <t>LE-6-3-02F</t>
    </r>
  </si>
  <si>
    <r>
      <rPr>
        <sz val="8"/>
        <rFont val="Arial"/>
        <family val="2"/>
      </rPr>
      <t>LE-6-3-02G</t>
    </r>
  </si>
  <si>
    <r>
      <rPr>
        <sz val="8"/>
        <rFont val="Arial"/>
        <family val="2"/>
      </rPr>
      <t>LE-6-3-02H</t>
    </r>
  </si>
  <si>
    <r>
      <rPr>
        <sz val="8"/>
        <rFont val="Arial"/>
        <family val="2"/>
      </rPr>
      <t>LE-6-3-02I</t>
    </r>
  </si>
  <si>
    <r>
      <rPr>
        <sz val="8"/>
        <rFont val="Arial"/>
        <family val="2"/>
      </rPr>
      <t>LE-6-3-02J</t>
    </r>
  </si>
  <si>
    <r>
      <rPr>
        <sz val="8"/>
        <rFont val="Arial"/>
        <family val="2"/>
      </rPr>
      <t>LE-6-3-02K</t>
    </r>
  </si>
  <si>
    <r>
      <rPr>
        <sz val="8"/>
        <rFont val="Arial"/>
        <family val="2"/>
      </rPr>
      <t>LS-5-2-07</t>
    </r>
  </si>
  <si>
    <r>
      <rPr>
        <sz val="8"/>
        <rFont val="Arial"/>
        <family val="2"/>
      </rPr>
      <t>LS-5-2-06</t>
    </r>
  </si>
  <si>
    <r>
      <rPr>
        <sz val="8"/>
        <rFont val="Arial"/>
        <family val="2"/>
      </rPr>
      <t>LE-6-2-06</t>
    </r>
  </si>
  <si>
    <r>
      <rPr>
        <sz val="8"/>
        <rFont val="Arial"/>
        <family val="2"/>
      </rPr>
      <t>LE-7-2-08</t>
    </r>
  </si>
  <si>
    <r>
      <rPr>
        <sz val="8"/>
        <rFont val="Arial"/>
        <family val="2"/>
      </rPr>
      <t>LS-5-2-05</t>
    </r>
  </si>
  <si>
    <r>
      <rPr>
        <sz val="8"/>
        <rFont val="Arial"/>
        <family val="2"/>
      </rPr>
      <t>LS-5-2-04</t>
    </r>
  </si>
  <si>
    <r>
      <rPr>
        <sz val="8"/>
        <rFont val="Arial"/>
        <family val="2"/>
      </rPr>
      <t>LS-5-2-01</t>
    </r>
  </si>
  <si>
    <r>
      <rPr>
        <sz val="8"/>
        <rFont val="Arial"/>
        <family val="2"/>
      </rPr>
      <t>LE-6-2-01</t>
    </r>
  </si>
  <si>
    <r>
      <rPr>
        <sz val="8"/>
        <rFont val="Arial"/>
        <family val="2"/>
      </rPr>
      <t>LS-5-2-02</t>
    </r>
  </si>
  <si>
    <r>
      <rPr>
        <sz val="8"/>
        <rFont val="Arial"/>
        <family val="2"/>
      </rPr>
      <t>LE-6-2-02</t>
    </r>
  </si>
  <si>
    <r>
      <rPr>
        <sz val="8"/>
        <rFont val="Arial"/>
        <family val="2"/>
      </rPr>
      <t>LS-5-2-03</t>
    </r>
  </si>
  <si>
    <t>39</t>
  </si>
  <si>
    <t>40</t>
  </si>
  <si>
    <t>41</t>
  </si>
  <si>
    <t>IP</t>
  </si>
  <si>
    <t>AC-1</t>
  </si>
  <si>
    <t>Air Compressor</t>
  </si>
  <si>
    <t>Flr</t>
  </si>
  <si>
    <t>A355</t>
  </si>
  <si>
    <t>M-306</t>
  </si>
  <si>
    <t>M-305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</si>
</sst>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0" fontId="3" fillId="0" borderId="0"/>
    <xf numFmtId="0" fontId="7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1" fillId="0" borderId="0"/>
    <xf numFmtId="0" fontId="4" fillId="0" borderId="0">
      <alignment vertical="top"/>
    </xf>
    <xf numFmtId="0" fontId="3" fillId="0" borderId="0"/>
    <xf numFmtId="0" fontId="5" fillId="0" borderId="0"/>
    <xf numFmtId="0" fontId="1" fillId="0" borderId="0"/>
    <xf numFmtId="0" fontId="5" fillId="0" borderId="0"/>
  </cellStyleXfs>
  <cellXfs count="68">
    <xf numFmtId="0" fontId="0" fillId="0" borderId="0" xfId="0"/>
    <xf numFmtId="49" fontId="6" fillId="2" borderId="4" xfId="1" applyNumberFormat="1" applyFont="1" applyFill="1" applyBorder="1" applyAlignment="1">
      <alignment horizontal="center" textRotation="90" wrapText="1"/>
    </xf>
    <xf numFmtId="49" fontId="6" fillId="2" borderId="1" xfId="1" applyNumberFormat="1" applyFont="1" applyFill="1" applyBorder="1" applyAlignment="1">
      <alignment horizontal="center" textRotation="90" wrapText="1"/>
    </xf>
    <xf numFmtId="49" fontId="6" fillId="2" borderId="5" xfId="1" applyNumberFormat="1" applyFont="1" applyFill="1" applyBorder="1" applyAlignment="1">
      <alignment horizontal="center" textRotation="90" wrapText="1"/>
    </xf>
    <xf numFmtId="49" fontId="6" fillId="2" borderId="9" xfId="1" applyNumberFormat="1" applyFont="1" applyFill="1" applyBorder="1" applyAlignment="1">
      <alignment horizontal="center" textRotation="90" wrapText="1"/>
    </xf>
    <xf numFmtId="49" fontId="6" fillId="2" borderId="6" xfId="1" applyNumberFormat="1" applyFont="1" applyFill="1" applyBorder="1" applyAlignment="1">
      <alignment horizontal="center" textRotation="90" wrapText="1"/>
    </xf>
    <xf numFmtId="49" fontId="6" fillId="2" borderId="4" xfId="1" applyNumberFormat="1" applyFont="1" applyFill="1" applyBorder="1" applyAlignment="1">
      <alignment horizontal="center" textRotation="90"/>
    </xf>
    <xf numFmtId="0" fontId="1" fillId="0" borderId="0" xfId="0" applyFont="1" applyAlignme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2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2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3" xfId="0" applyNumberFormat="1" applyBorder="1" applyAlignment="1">
      <alignment horizontal="left"/>
    </xf>
    <xf numFmtId="0" fontId="0" fillId="0" borderId="3" xfId="0" applyBorder="1"/>
    <xf numFmtId="0" fontId="0" fillId="0" borderId="7" xfId="0" applyNumberFormat="1" applyBorder="1" applyAlignment="1">
      <alignment horizontal="left"/>
    </xf>
    <xf numFmtId="0" fontId="0" fillId="0" borderId="6" xfId="0" applyBorder="1"/>
    <xf numFmtId="0" fontId="0" fillId="0" borderId="0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2" fillId="0" borderId="0" xfId="0" applyFont="1" applyBorder="1"/>
    <xf numFmtId="0" fontId="0" fillId="0" borderId="0" xfId="0" applyBorder="1" applyAlignment="1"/>
    <xf numFmtId="0" fontId="0" fillId="0" borderId="11" xfId="0" applyFont="1" applyBorder="1"/>
    <xf numFmtId="0" fontId="0" fillId="0" borderId="2" xfId="0" applyFont="1" applyBorder="1" applyAlignment="1">
      <alignment horizontal="left"/>
    </xf>
    <xf numFmtId="0" fontId="0" fillId="0" borderId="0" xfId="0" applyFill="1" applyBorder="1" applyAlignment="1"/>
    <xf numFmtId="0" fontId="2" fillId="0" borderId="8" xfId="0" applyNumberFormat="1" applyFont="1" applyBorder="1" applyAlignment="1">
      <alignment horizontal="left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quotePrefix="1"/>
    <xf numFmtId="49" fontId="9" fillId="2" borderId="4" xfId="1" applyNumberFormat="1" applyFont="1" applyFill="1" applyBorder="1" applyAlignment="1">
      <alignment horizontal="center" textRotation="90" wrapText="1"/>
    </xf>
    <xf numFmtId="49" fontId="9" fillId="2" borderId="1" xfId="1" applyNumberFormat="1" applyFont="1" applyFill="1" applyBorder="1" applyAlignment="1">
      <alignment horizontal="center" textRotation="90" wrapText="1"/>
    </xf>
    <xf numFmtId="49" fontId="9" fillId="2" borderId="9" xfId="1" applyNumberFormat="1" applyFont="1" applyFill="1" applyBorder="1" applyAlignment="1">
      <alignment horizontal="center" textRotation="90" wrapText="1"/>
    </xf>
    <xf numFmtId="49" fontId="9" fillId="2" borderId="5" xfId="1" applyNumberFormat="1" applyFont="1" applyFill="1" applyBorder="1" applyAlignment="1">
      <alignment horizontal="center" textRotation="90" wrapText="1"/>
    </xf>
    <xf numFmtId="49" fontId="9" fillId="2" borderId="4" xfId="1" applyNumberFormat="1" applyFont="1" applyFill="1" applyBorder="1" applyAlignment="1">
      <alignment horizontal="center" textRotation="90"/>
    </xf>
    <xf numFmtId="0" fontId="10" fillId="0" borderId="0" xfId="0" applyFont="1"/>
    <xf numFmtId="0" fontId="10" fillId="0" borderId="0" xfId="0" quotePrefix="1" applyFont="1"/>
    <xf numFmtId="0" fontId="10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0" xfId="2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3" xfId="2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0" fillId="0" borderId="0" xfId="0" applyNumberFormat="1"/>
    <xf numFmtId="0" fontId="2" fillId="0" borderId="0" xfId="0" applyNumberFormat="1" applyFont="1"/>
    <xf numFmtId="0" fontId="0" fillId="0" borderId="8" xfId="0" applyNumberFormat="1" applyBorder="1"/>
    <xf numFmtId="0" fontId="0" fillId="0" borderId="0" xfId="0" applyFont="1" applyBorder="1"/>
    <xf numFmtId="0" fontId="0" fillId="0" borderId="0" xfId="0" applyFill="1"/>
    <xf numFmtId="2" fontId="12" fillId="3" borderId="12" xfId="0" applyNumberFormat="1" applyFont="1" applyFill="1" applyBorder="1" applyAlignment="1">
      <alignment horizontal="center" vertical="top" wrapText="1"/>
    </xf>
    <xf numFmtId="1" fontId="12" fillId="3" borderId="12" xfId="19" applyNumberFormat="1" applyFont="1" applyFill="1" applyBorder="1" applyAlignment="1">
      <alignment horizontal="center" vertical="top" wrapText="1"/>
    </xf>
    <xf numFmtId="1" fontId="12" fillId="3" borderId="12" xfId="0" applyNumberFormat="1" applyFont="1" applyFill="1" applyBorder="1" applyAlignment="1">
      <alignment horizontal="center" vertical="top" wrapText="1"/>
    </xf>
    <xf numFmtId="49" fontId="6" fillId="2" borderId="9" xfId="1" applyNumberFormat="1" applyFont="1" applyFill="1" applyBorder="1" applyAlignment="1">
      <alignment horizontal="center"/>
    </xf>
    <xf numFmtId="49" fontId="6" fillId="2" borderId="10" xfId="1" applyNumberFormat="1" applyFont="1" applyFill="1" applyBorder="1" applyAlignment="1">
      <alignment horizontal="center"/>
    </xf>
    <xf numFmtId="49" fontId="9" fillId="2" borderId="9" xfId="1" applyNumberFormat="1" applyFont="1" applyFill="1" applyBorder="1" applyAlignment="1">
      <alignment horizontal="center"/>
    </xf>
    <xf numFmtId="49" fontId="9" fillId="2" borderId="10" xfId="1" applyNumberFormat="1" applyFont="1" applyFill="1" applyBorder="1" applyAlignment="1">
      <alignment horizontal="center"/>
    </xf>
  </cellXfs>
  <cellStyles count="26">
    <cellStyle name="Normal" xfId="0" builtinId="0"/>
    <cellStyle name="Normal 10" xfId="2" xr:uid="{00000000-0005-0000-0000-000001000000}"/>
    <cellStyle name="Normal 11" xfId="1" xr:uid="{00000000-0005-0000-0000-000002000000}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3" xfId="6" xr:uid="{00000000-0005-0000-0000-000006000000}"/>
    <cellStyle name="Normal 2 3 2" xfId="7" xr:uid="{00000000-0005-0000-0000-000007000000}"/>
    <cellStyle name="Normal 2 4" xfId="8" xr:uid="{00000000-0005-0000-0000-000008000000}"/>
    <cellStyle name="Normal 2 5" xfId="9" xr:uid="{00000000-0005-0000-0000-000009000000}"/>
    <cellStyle name="Normal 3" xfId="10" xr:uid="{00000000-0005-0000-0000-00000A000000}"/>
    <cellStyle name="Normal 3 2" xfId="11" xr:uid="{00000000-0005-0000-0000-00000B000000}"/>
    <cellStyle name="Normal 3 3" xfId="12" xr:uid="{00000000-0005-0000-0000-00000C000000}"/>
    <cellStyle name="Normal 3 3 2" xfId="13" xr:uid="{00000000-0005-0000-0000-00000D000000}"/>
    <cellStyle name="Normal 3 4" xfId="14" xr:uid="{00000000-0005-0000-0000-00000E000000}"/>
    <cellStyle name="Normal 3 4 2" xfId="15" xr:uid="{00000000-0005-0000-0000-00000F000000}"/>
    <cellStyle name="Normal 3 5" xfId="16" xr:uid="{00000000-0005-0000-0000-000010000000}"/>
    <cellStyle name="Normal 4" xfId="17" xr:uid="{00000000-0005-0000-0000-000011000000}"/>
    <cellStyle name="Normal 4 2" xfId="18" xr:uid="{00000000-0005-0000-0000-000012000000}"/>
    <cellStyle name="Normal 4 3" xfId="19" xr:uid="{00000000-0005-0000-0000-000013000000}"/>
    <cellStyle name="Normal 5" xfId="20" xr:uid="{00000000-0005-0000-0000-000014000000}"/>
    <cellStyle name="Normal 6" xfId="21" xr:uid="{00000000-0005-0000-0000-000015000000}"/>
    <cellStyle name="Normal 7" xfId="22" xr:uid="{00000000-0005-0000-0000-000016000000}"/>
    <cellStyle name="Normal 7 2" xfId="23" xr:uid="{00000000-0005-0000-0000-000017000000}"/>
    <cellStyle name="Normal 8" xfId="24" xr:uid="{00000000-0005-0000-0000-000018000000}"/>
    <cellStyle name="Normal 9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opLeftCell="I1" zoomScaleNormal="100" workbookViewId="0">
      <selection activeCell="V62" sqref="V62"/>
    </sheetView>
  </sheetViews>
  <sheetFormatPr defaultColWidth="9" defaultRowHeight="12.75" x14ac:dyDescent="0.2"/>
  <cols>
    <col min="1" max="2" width="3.28515625" bestFit="1" customWidth="1"/>
    <col min="3" max="3" width="5.7109375" bestFit="1" customWidth="1"/>
    <col min="4" max="4" width="4" bestFit="1" customWidth="1"/>
    <col min="5" max="5" width="8" bestFit="1" customWidth="1"/>
    <col min="6" max="6" width="5.7109375" bestFit="1" customWidth="1"/>
    <col min="7" max="7" width="20.85546875" style="7" bestFit="1" customWidth="1"/>
    <col min="8" max="8" width="30.28515625" bestFit="1" customWidth="1"/>
    <col min="9" max="9" width="8.42578125" bestFit="1" customWidth="1"/>
    <col min="11" max="11" width="8.42578125" bestFit="1" customWidth="1"/>
    <col min="12" max="12" width="23.7109375" bestFit="1" customWidth="1"/>
    <col min="15" max="15" width="9" style="15"/>
    <col min="16" max="16" width="8.7109375" bestFit="1" customWidth="1"/>
    <col min="17" max="17" width="38.28515625" style="17" bestFit="1" customWidth="1"/>
    <col min="18" max="18" width="24.28515625" style="16" bestFit="1" customWidth="1"/>
    <col min="19" max="19" width="7.85546875" bestFit="1" customWidth="1"/>
    <col min="20" max="20" width="3" style="56" bestFit="1" customWidth="1"/>
  </cols>
  <sheetData>
    <row r="1" spans="1:21" x14ac:dyDescent="0.2">
      <c r="A1" s="64" t="s">
        <v>0</v>
      </c>
      <c r="B1" s="65"/>
      <c r="C1" s="65"/>
      <c r="D1" s="65"/>
      <c r="E1" s="65"/>
      <c r="F1" s="65"/>
      <c r="G1" s="65"/>
      <c r="H1" s="65"/>
      <c r="I1" s="65"/>
    </row>
    <row r="2" spans="1:21" ht="54" x14ac:dyDescent="0.2">
      <c r="A2" s="1" t="s">
        <v>1</v>
      </c>
      <c r="B2" s="1" t="s">
        <v>2</v>
      </c>
      <c r="C2" s="2" t="s">
        <v>3</v>
      </c>
      <c r="D2" s="4" t="s">
        <v>4</v>
      </c>
      <c r="E2" s="1" t="s">
        <v>5</v>
      </c>
      <c r="F2" s="3" t="s">
        <v>6</v>
      </c>
      <c r="G2" s="6" t="s">
        <v>7</v>
      </c>
      <c r="H2" s="4" t="s">
        <v>8</v>
      </c>
      <c r="I2" s="1" t="s">
        <v>421</v>
      </c>
      <c r="K2" s="5" t="s">
        <v>9</v>
      </c>
      <c r="L2" s="5" t="s">
        <v>12</v>
      </c>
      <c r="P2" s="30" t="s">
        <v>315</v>
      </c>
      <c r="Q2" s="30" t="s">
        <v>316</v>
      </c>
      <c r="R2" s="30" t="s">
        <v>317</v>
      </c>
      <c r="S2" s="30" t="s">
        <v>318</v>
      </c>
      <c r="T2" s="57"/>
    </row>
    <row r="3" spans="1:21" x14ac:dyDescent="0.2">
      <c r="A3">
        <v>1</v>
      </c>
      <c r="B3">
        <v>1</v>
      </c>
      <c r="C3" s="41" t="str">
        <f>INDEX(Joined!$A:$I, MATCH($H3,Joined!$H:$H,0), 3)</f>
        <v>01</v>
      </c>
      <c r="D3" s="41" t="str">
        <f>INDEX(Joined!$A:$I, MATCH($H3,Joined!$H:$H,0), 4)</f>
        <v>301</v>
      </c>
      <c r="E3" s="41" t="str">
        <f>INDEX(Joined!$A:$I, MATCH($H3,Joined!$H:$H,0), 5)</f>
        <v>1030101</v>
      </c>
      <c r="F3" s="41" t="str">
        <f>IF(INDEX(Joined!$A:$I, MATCH($H3,Joined!$H:$H,0), 6) = 0, "", INDEX(Joined!$A:$I, MATCH($H3,Joined!$H:$H,0), 6))</f>
        <v/>
      </c>
      <c r="G3" s="10" t="s">
        <v>67</v>
      </c>
      <c r="H3" t="str">
        <f xml:space="preserve"> "ACC.RGC." &amp; G3</f>
        <v>ACC.RGC.VV-3-0-10</v>
      </c>
      <c r="I3" s="41" t="str">
        <f>INDEX(Joined!$A:$I, MATCH($H3,Joined!$H:$H,0), 9)</f>
        <v>M-100B1</v>
      </c>
      <c r="K3" t="s">
        <v>291</v>
      </c>
      <c r="L3" t="s">
        <v>276</v>
      </c>
      <c r="P3" s="28" t="s">
        <v>298</v>
      </c>
      <c r="Q3" s="31" t="s">
        <v>313</v>
      </c>
      <c r="R3" s="26" t="s">
        <v>319</v>
      </c>
      <c r="S3" s="21" t="s">
        <v>306</v>
      </c>
      <c r="T3" s="22">
        <f>COUNTIF(LEVEL0!A:A, RIGHT(P3,1))</f>
        <v>26</v>
      </c>
    </row>
    <row r="4" spans="1:21" x14ac:dyDescent="0.2">
      <c r="A4">
        <v>1</v>
      </c>
      <c r="B4">
        <v>1</v>
      </c>
      <c r="C4" s="41" t="str">
        <f>INDEX(Joined!$A:$I, MATCH(H4,Joined!$H:$H,0), 3)</f>
        <v>02</v>
      </c>
      <c r="D4" s="41" t="str">
        <f>INDEX(Joined!$A:$I, MATCH($H4,Joined!$H:$H,0), 4)</f>
        <v>301</v>
      </c>
      <c r="E4" s="41" t="str">
        <f>INDEX(Joined!$A:$I, MATCH($H4,Joined!$H:$H,0), 5)</f>
        <v>1030102</v>
      </c>
      <c r="F4" s="41" t="str">
        <f>IF(INDEX(Joined!$A:$I, MATCH($H4,Joined!$H:$H,0), 6) = 0, "", INDEX(Joined!$A:$I, MATCH($H4,Joined!$H:$H,0), 6))</f>
        <v/>
      </c>
      <c r="G4" s="11" t="s">
        <v>84</v>
      </c>
      <c r="H4" t="str">
        <f t="shared" ref="H4:H67" si="0" xml:space="preserve"> "ACC.RGC." &amp; G4</f>
        <v>ACC.RGC.VV-1-0-04</v>
      </c>
      <c r="I4" s="41" t="str">
        <f>INDEX(Joined!$A:$I, MATCH($H4,Joined!$H:$H,0), 9)</f>
        <v>M-100B1</v>
      </c>
      <c r="K4" t="s">
        <v>291</v>
      </c>
      <c r="L4" t="s">
        <v>276</v>
      </c>
      <c r="P4" s="29" t="s">
        <v>322</v>
      </c>
      <c r="Q4" s="32" t="s">
        <v>324</v>
      </c>
      <c r="R4" s="27"/>
      <c r="S4" s="8" t="s">
        <v>310</v>
      </c>
      <c r="T4" s="25">
        <f>COUNTIF(LEVEL1!A:A, RIGHT(P3,1))</f>
        <v>14</v>
      </c>
    </row>
    <row r="5" spans="1:21" x14ac:dyDescent="0.2">
      <c r="A5">
        <v>1</v>
      </c>
      <c r="B5">
        <v>1</v>
      </c>
      <c r="C5" s="41" t="str">
        <f>INDEX(Joined!$A:$I, MATCH(H5,Joined!$H:$H,0), 3)</f>
        <v>03</v>
      </c>
      <c r="D5" s="41" t="str">
        <f>INDEX(Joined!$A:$I, MATCH($H5,Joined!$H:$H,0), 4)</f>
        <v>301</v>
      </c>
      <c r="E5" s="41" t="str">
        <f>INDEX(Joined!$A:$I, MATCH($H5,Joined!$H:$H,0), 5)</f>
        <v>1030103</v>
      </c>
      <c r="F5" s="41" t="str">
        <f>IF(INDEX(Joined!$A:$I, MATCH($H5,Joined!$H:$H,0), 6) = 0, "", INDEX(Joined!$A:$I, MATCH($H5,Joined!$H:$H,0), 6))</f>
        <v/>
      </c>
      <c r="G5" s="11" t="s">
        <v>85</v>
      </c>
      <c r="H5" t="str">
        <f t="shared" si="0"/>
        <v>ACC.RGC.VV-1-0-05</v>
      </c>
      <c r="I5" s="41" t="str">
        <f>INDEX(Joined!$A:$I, MATCH($H5,Joined!$H:$H,0), 9)</f>
        <v>M-100B1</v>
      </c>
      <c r="K5" t="s">
        <v>291</v>
      </c>
      <c r="L5" t="s">
        <v>276</v>
      </c>
      <c r="P5" s="29"/>
      <c r="Q5" s="32" t="s">
        <v>326</v>
      </c>
      <c r="R5" s="27"/>
      <c r="S5" s="8" t="s">
        <v>311</v>
      </c>
      <c r="T5" s="25" t="e">
        <f>COUNTIF(#REF!, RIGHT(P3,1))</f>
        <v>#REF!</v>
      </c>
    </row>
    <row r="6" spans="1:21" x14ac:dyDescent="0.2">
      <c r="A6">
        <v>1</v>
      </c>
      <c r="B6">
        <v>1</v>
      </c>
      <c r="C6" s="41" t="str">
        <f>INDEX(Joined!$A:$I, MATCH(H6,Joined!$H:$H,0), 3)</f>
        <v>04</v>
      </c>
      <c r="D6" s="41" t="str">
        <f>INDEX(Joined!$A:$I, MATCH($H6,Joined!$H:$H,0), 4)</f>
        <v>301</v>
      </c>
      <c r="E6" s="41" t="str">
        <f>INDEX(Joined!$A:$I, MATCH($H6,Joined!$H:$H,0), 5)</f>
        <v>1030104</v>
      </c>
      <c r="F6" s="41" t="str">
        <f>IF(INDEX(Joined!$A:$I, MATCH($H6,Joined!$H:$H,0), 6) = 0, "", INDEX(Joined!$A:$I, MATCH($H6,Joined!$H:$H,0), 6))</f>
        <v/>
      </c>
      <c r="G6" s="11" t="s">
        <v>86</v>
      </c>
      <c r="H6" t="str">
        <f t="shared" si="0"/>
        <v>ACC.RGC.VV-1-0-06</v>
      </c>
      <c r="I6" s="41" t="str">
        <f>INDEX(Joined!$A:$I, MATCH($H6,Joined!$H:$H,0), 9)</f>
        <v>M-100B1</v>
      </c>
      <c r="K6" t="s">
        <v>291</v>
      </c>
      <c r="L6" t="s">
        <v>276</v>
      </c>
      <c r="P6" s="29"/>
      <c r="Q6" s="32" t="s">
        <v>327</v>
      </c>
      <c r="R6" s="27"/>
      <c r="S6" s="21" t="s">
        <v>422</v>
      </c>
      <c r="T6" s="25" t="e">
        <f>COUNTIF(#REF!, RIGHT(P3,1))</f>
        <v>#REF!</v>
      </c>
    </row>
    <row r="7" spans="1:21" x14ac:dyDescent="0.2">
      <c r="A7">
        <v>1</v>
      </c>
      <c r="B7">
        <v>1</v>
      </c>
      <c r="C7" s="41" t="str">
        <f>INDEX(Joined!$A:$I, MATCH(H7,Joined!$H:$H,0), 3)</f>
        <v>05</v>
      </c>
      <c r="D7" s="41" t="str">
        <f>INDEX(Joined!$A:$I, MATCH($H7,Joined!$H:$H,0), 4)</f>
        <v>301</v>
      </c>
      <c r="E7" s="41" t="str">
        <f>INDEX(Joined!$A:$I, MATCH($H7,Joined!$H:$H,0), 5)</f>
        <v>1030105</v>
      </c>
      <c r="F7" s="41" t="str">
        <f>IF(INDEX(Joined!$A:$I, MATCH($H7,Joined!$H:$H,0), 6) = 0, "", INDEX(Joined!$A:$I, MATCH($H7,Joined!$H:$H,0), 6))</f>
        <v/>
      </c>
      <c r="G7" s="10" t="s">
        <v>44</v>
      </c>
      <c r="H7" t="str">
        <f t="shared" si="0"/>
        <v>ACC.RGC.FCV-1-0-1</v>
      </c>
      <c r="I7" s="41" t="str">
        <f>INDEX(Joined!$A:$I, MATCH($H7,Joined!$H:$H,0), 9)</f>
        <v>M-301</v>
      </c>
      <c r="K7" t="s">
        <v>11</v>
      </c>
      <c r="L7" t="s">
        <v>307</v>
      </c>
      <c r="P7" s="29"/>
      <c r="Q7" s="32" t="s">
        <v>328</v>
      </c>
      <c r="R7" s="27"/>
      <c r="S7" s="59" t="s">
        <v>423</v>
      </c>
      <c r="T7" s="25" t="e">
        <f>COUNTIF(#REF!, RIGHT(P3,1))</f>
        <v>#REF!</v>
      </c>
    </row>
    <row r="8" spans="1:21" x14ac:dyDescent="0.2">
      <c r="A8">
        <v>1</v>
      </c>
      <c r="B8">
        <v>1</v>
      </c>
      <c r="C8" s="41" t="str">
        <f>INDEX(Joined!$A:$I, MATCH(H8,Joined!$H:$H,0), 3)</f>
        <v>06</v>
      </c>
      <c r="D8" s="41" t="str">
        <f>INDEX(Joined!$A:$I, MATCH($H8,Joined!$H:$H,0), 4)</f>
        <v>301</v>
      </c>
      <c r="E8" s="41" t="str">
        <f>INDEX(Joined!$A:$I, MATCH($H8,Joined!$H:$H,0), 5)</f>
        <v>1030106</v>
      </c>
      <c r="F8" s="41" t="str">
        <f>IF(INDEX(Joined!$A:$I, MATCH($H8,Joined!$H:$H,0), 6) = 0, "", INDEX(Joined!$A:$I, MATCH($H8,Joined!$H:$H,0), 6))</f>
        <v/>
      </c>
      <c r="G8" s="10" t="s">
        <v>45</v>
      </c>
      <c r="H8" t="str">
        <f t="shared" si="0"/>
        <v>ACC.RGC.FCV-1-0-2</v>
      </c>
      <c r="I8" s="41" t="str">
        <f>INDEX(Joined!$A:$I, MATCH($H8,Joined!$H:$H,0), 9)</f>
        <v>M-301</v>
      </c>
      <c r="K8" t="s">
        <v>11</v>
      </c>
      <c r="L8" t="s">
        <v>307</v>
      </c>
      <c r="P8" s="29"/>
      <c r="Q8" s="32" t="s">
        <v>329</v>
      </c>
      <c r="R8" s="27"/>
      <c r="S8" s="33" t="s">
        <v>312</v>
      </c>
      <c r="T8" s="38" t="e">
        <f>SUM(T3:T7)</f>
        <v>#REF!</v>
      </c>
      <c r="U8">
        <f>COUNTIF(Joined!A:A, RIGHT(P3,1))</f>
        <v>56</v>
      </c>
    </row>
    <row r="9" spans="1:21" x14ac:dyDescent="0.2">
      <c r="A9">
        <v>1</v>
      </c>
      <c r="B9">
        <v>1</v>
      </c>
      <c r="C9" s="41" t="str">
        <f>INDEX(Joined!$A:$I, MATCH(H9,Joined!$H:$H,0), 3)</f>
        <v>07</v>
      </c>
      <c r="D9" s="41" t="str">
        <f>INDEX(Joined!$A:$I, MATCH($H9,Joined!$H:$H,0), 4)</f>
        <v>301</v>
      </c>
      <c r="E9" s="41" t="str">
        <f>INDEX(Joined!$A:$I, MATCH($H9,Joined!$H:$H,0), 5)</f>
        <v>1030107</v>
      </c>
      <c r="F9" s="41" t="str">
        <f>IF(INDEX(Joined!$A:$I, MATCH($H9,Joined!$H:$H,0), 6) = 0, "", INDEX(Joined!$A:$I, MATCH($H9,Joined!$H:$H,0), 6))</f>
        <v/>
      </c>
      <c r="G9" s="10" t="s">
        <v>46</v>
      </c>
      <c r="H9" t="str">
        <f t="shared" si="0"/>
        <v>ACC.RGC.FCV-1-0-3</v>
      </c>
      <c r="I9" s="41" t="str">
        <f>INDEX(Joined!$A:$I, MATCH($H9,Joined!$H:$H,0), 9)</f>
        <v>M-301</v>
      </c>
      <c r="K9" t="s">
        <v>11</v>
      </c>
      <c r="L9" t="s">
        <v>307</v>
      </c>
      <c r="P9" s="29"/>
      <c r="Q9" s="32" t="s">
        <v>330</v>
      </c>
      <c r="R9" s="27"/>
      <c r="S9" s="33"/>
      <c r="T9" s="38"/>
    </row>
    <row r="10" spans="1:21" x14ac:dyDescent="0.2">
      <c r="A10">
        <v>1</v>
      </c>
      <c r="B10">
        <v>1</v>
      </c>
      <c r="C10" s="41" t="str">
        <f>INDEX(Joined!$A:$I, MATCH(H10,Joined!$H:$H,0), 3)</f>
        <v>08</v>
      </c>
      <c r="D10" s="41" t="str">
        <f>INDEX(Joined!$A:$I, MATCH($H10,Joined!$H:$H,0), 4)</f>
        <v>301</v>
      </c>
      <c r="E10" s="41" t="str">
        <f>INDEX(Joined!$A:$I, MATCH($H10,Joined!$H:$H,0), 5)</f>
        <v>1030108</v>
      </c>
      <c r="F10" s="41" t="str">
        <f>IF(INDEX(Joined!$A:$I, MATCH($H10,Joined!$H:$H,0), 6) = 0, "", INDEX(Joined!$A:$I, MATCH($H10,Joined!$H:$H,0), 6))</f>
        <v/>
      </c>
      <c r="G10" s="10" t="s">
        <v>47</v>
      </c>
      <c r="H10" t="str">
        <f t="shared" si="0"/>
        <v>ACC.RGC.FCV-1-0-4</v>
      </c>
      <c r="I10" s="41" t="str">
        <f>INDEX(Joined!$A:$I, MATCH($H10,Joined!$H:$H,0), 9)</f>
        <v>M-301</v>
      </c>
      <c r="K10" t="s">
        <v>11</v>
      </c>
      <c r="L10" t="s">
        <v>307</v>
      </c>
      <c r="P10" s="29"/>
      <c r="Q10" s="32" t="s">
        <v>331</v>
      </c>
      <c r="R10" s="27"/>
      <c r="S10" s="33"/>
      <c r="T10" s="38"/>
    </row>
    <row r="11" spans="1:21" x14ac:dyDescent="0.2">
      <c r="A11">
        <v>1</v>
      </c>
      <c r="B11">
        <v>1</v>
      </c>
      <c r="C11" s="41" t="str">
        <f>INDEX(Joined!$A:$I, MATCH(H11,Joined!$H:$H,0), 3)</f>
        <v>09</v>
      </c>
      <c r="D11" s="41" t="str">
        <f>INDEX(Joined!$A:$I, MATCH($H11,Joined!$H:$H,0), 4)</f>
        <v>301</v>
      </c>
      <c r="E11" s="41" t="str">
        <f>INDEX(Joined!$A:$I, MATCH($H11,Joined!$H:$H,0), 5)</f>
        <v>1030109</v>
      </c>
      <c r="F11" s="41" t="str">
        <f>IF(INDEX(Joined!$A:$I, MATCH($H11,Joined!$H:$H,0), 6) = 0, "", INDEX(Joined!$A:$I, MATCH($H11,Joined!$H:$H,0), 6))</f>
        <v/>
      </c>
      <c r="G11" s="10" t="s">
        <v>48</v>
      </c>
      <c r="H11" t="str">
        <f t="shared" si="0"/>
        <v>ACC.RGC.FCV-1-0-5</v>
      </c>
      <c r="I11" s="41" t="str">
        <f>INDEX(Joined!$A:$I, MATCH($H11,Joined!$H:$H,0), 9)</f>
        <v>M-301</v>
      </c>
      <c r="K11" t="s">
        <v>11</v>
      </c>
      <c r="L11" t="s">
        <v>307</v>
      </c>
      <c r="P11" s="29"/>
      <c r="Q11" s="32" t="s">
        <v>332</v>
      </c>
      <c r="R11" s="27"/>
      <c r="S11" s="33"/>
      <c r="T11" s="38"/>
    </row>
    <row r="12" spans="1:21" x14ac:dyDescent="0.2">
      <c r="A12">
        <v>1</v>
      </c>
      <c r="B12">
        <v>1</v>
      </c>
      <c r="C12" s="41" t="str">
        <f>INDEX(Joined!$A:$I, MATCH(H12,Joined!$H:$H,0), 3)</f>
        <v>10</v>
      </c>
      <c r="D12" s="41" t="str">
        <f>INDEX(Joined!$A:$I, MATCH($H12,Joined!$H:$H,0), 4)</f>
        <v>301</v>
      </c>
      <c r="E12" s="41" t="str">
        <f>INDEX(Joined!$A:$I, MATCH($H12,Joined!$H:$H,0), 5)</f>
        <v>1030110</v>
      </c>
      <c r="F12" s="41" t="str">
        <f>IF(INDEX(Joined!$A:$I, MATCH($H12,Joined!$H:$H,0), 6) = 0, "", INDEX(Joined!$A:$I, MATCH($H12,Joined!$H:$H,0), 6))</f>
        <v/>
      </c>
      <c r="G12" s="10" t="s">
        <v>49</v>
      </c>
      <c r="H12" t="str">
        <f t="shared" si="0"/>
        <v>ACC.RGC.FCV-1-0-6</v>
      </c>
      <c r="I12" s="41" t="str">
        <f>INDEX(Joined!$A:$I, MATCH($H12,Joined!$H:$H,0), 9)</f>
        <v>M-301</v>
      </c>
      <c r="K12" t="s">
        <v>11</v>
      </c>
      <c r="L12" t="s">
        <v>307</v>
      </c>
      <c r="P12" s="29"/>
      <c r="Q12" s="32" t="s">
        <v>333</v>
      </c>
      <c r="R12" s="27"/>
      <c r="S12" s="33"/>
      <c r="T12" s="38"/>
    </row>
    <row r="13" spans="1:21" x14ac:dyDescent="0.2">
      <c r="A13">
        <v>1</v>
      </c>
      <c r="B13">
        <v>1</v>
      </c>
      <c r="C13" s="41" t="str">
        <f>INDEX(Joined!$A:$I, MATCH(H13,Joined!$H:$H,0), 3)</f>
        <v>11</v>
      </c>
      <c r="D13" s="41" t="str">
        <f>INDEX(Joined!$A:$I, MATCH($H13,Joined!$H:$H,0), 4)</f>
        <v>301</v>
      </c>
      <c r="E13" s="41" t="str">
        <f>INDEX(Joined!$A:$I, MATCH($H13,Joined!$H:$H,0), 5)</f>
        <v>1030111</v>
      </c>
      <c r="F13" s="41" t="str">
        <f>IF(INDEX(Joined!$A:$I, MATCH($H13,Joined!$H:$H,0), 6) = 0, "", INDEX(Joined!$A:$I, MATCH($H13,Joined!$H:$H,0), 6))</f>
        <v/>
      </c>
      <c r="G13" s="10" t="s">
        <v>50</v>
      </c>
      <c r="H13" t="str">
        <f t="shared" si="0"/>
        <v>ACC.RGC.FCV-1-0-7</v>
      </c>
      <c r="I13" s="41" t="str">
        <f>INDEX(Joined!$A:$I, MATCH($H13,Joined!$H:$H,0), 9)</f>
        <v>M-301</v>
      </c>
      <c r="K13" t="s">
        <v>11</v>
      </c>
      <c r="L13" t="s">
        <v>307</v>
      </c>
      <c r="P13" s="29"/>
      <c r="Q13" s="32" t="s">
        <v>334</v>
      </c>
      <c r="R13" s="27"/>
      <c r="S13" s="33"/>
      <c r="T13" s="38"/>
    </row>
    <row r="14" spans="1:21" x14ac:dyDescent="0.2">
      <c r="A14">
        <v>1</v>
      </c>
      <c r="B14">
        <v>2</v>
      </c>
      <c r="C14" s="41" t="str">
        <f>INDEX(Joined!$A:$I, MATCH(H14,Joined!$H:$H,0), 3)</f>
        <v>01</v>
      </c>
      <c r="D14" s="41" t="str">
        <f>INDEX(Joined!$A:$I, MATCH($H14,Joined!$H:$H,0), 4)</f>
        <v>351</v>
      </c>
      <c r="E14" s="41" t="str">
        <f>INDEX(Joined!$A:$I, MATCH($H14,Joined!$H:$H,0), 5)</f>
        <v>1035101</v>
      </c>
      <c r="F14" s="41" t="str">
        <f>IF(INDEX(Joined!$A:$I, MATCH($H14,Joined!$H:$H,0), 6) = 0, "", INDEX(Joined!$A:$I, MATCH($H14,Joined!$H:$H,0), 6))</f>
        <v/>
      </c>
      <c r="G14" s="13" t="s">
        <v>364</v>
      </c>
      <c r="H14" t="str">
        <f t="shared" si="0"/>
        <v>ACC.RGC.VFD-AHU-VAV-1-SA1</v>
      </c>
      <c r="I14" s="41" t="str">
        <f>INDEX(Joined!$A:$I, MATCH($H14,Joined!$H:$H,0), 9)</f>
        <v>M-301</v>
      </c>
      <c r="K14" t="s">
        <v>11</v>
      </c>
      <c r="L14" t="s">
        <v>307</v>
      </c>
      <c r="P14" s="29"/>
      <c r="Q14" s="32" t="s">
        <v>335</v>
      </c>
      <c r="R14" s="27"/>
      <c r="S14" s="33"/>
      <c r="T14" s="38"/>
    </row>
    <row r="15" spans="1:21" x14ac:dyDescent="0.2">
      <c r="A15">
        <v>1</v>
      </c>
      <c r="B15">
        <v>2</v>
      </c>
      <c r="C15" s="41" t="str">
        <f>INDEX(Joined!$A:$I, MATCH(H15,Joined!$H:$H,0), 3)</f>
        <v>02</v>
      </c>
      <c r="D15" s="41" t="str">
        <f>INDEX(Joined!$A:$I, MATCH($H15,Joined!$H:$H,0), 4)</f>
        <v>351</v>
      </c>
      <c r="E15" s="41" t="str">
        <f>INDEX(Joined!$A:$I, MATCH($H15,Joined!$H:$H,0), 5)</f>
        <v>1035102</v>
      </c>
      <c r="F15" s="41" t="str">
        <f>IF(INDEX(Joined!$A:$I, MATCH($H15,Joined!$H:$H,0), 6) = 0, "", INDEX(Joined!$A:$I, MATCH($H15,Joined!$H:$H,0), 6))</f>
        <v/>
      </c>
      <c r="G15" s="13" t="s">
        <v>363</v>
      </c>
      <c r="H15" t="str">
        <f t="shared" si="0"/>
        <v>ACC.RGC.VFD-AHU-VAV-1-SA2</v>
      </c>
      <c r="I15" s="41" t="str">
        <f>INDEX(Joined!$A:$I, MATCH($H15,Joined!$H:$H,0), 9)</f>
        <v>M-301</v>
      </c>
      <c r="P15" s="29"/>
      <c r="Q15" s="32" t="s">
        <v>336</v>
      </c>
      <c r="R15" s="27"/>
      <c r="S15" s="33"/>
      <c r="T15" s="38"/>
    </row>
    <row r="16" spans="1:21" x14ac:dyDescent="0.2">
      <c r="A16">
        <v>1</v>
      </c>
      <c r="B16">
        <v>2</v>
      </c>
      <c r="C16" s="41" t="str">
        <f>INDEX(Joined!$A:$I, MATCH(H16,Joined!$H:$H,0), 3)</f>
        <v>03</v>
      </c>
      <c r="D16" s="41" t="str">
        <f>INDEX(Joined!$A:$I, MATCH($H16,Joined!$H:$H,0), 4)</f>
        <v>351</v>
      </c>
      <c r="E16" s="41" t="str">
        <f>INDEX(Joined!$A:$I, MATCH($H16,Joined!$H:$H,0), 5)</f>
        <v>1035103</v>
      </c>
      <c r="F16" s="41" t="str">
        <f>IF(INDEX(Joined!$A:$I, MATCH($H16,Joined!$H:$H,0), 6) = 0, "", INDEX(Joined!$A:$I, MATCH($H16,Joined!$H:$H,0), 6))</f>
        <v/>
      </c>
      <c r="G16" s="13" t="s">
        <v>366</v>
      </c>
      <c r="H16" t="str">
        <f t="shared" si="0"/>
        <v>ACC.RGC.VFD-AHU-VAV-1-RA1</v>
      </c>
      <c r="I16" s="41" t="str">
        <f>INDEX(Joined!$A:$I, MATCH($H16,Joined!$H:$H,0), 9)</f>
        <v>M-301</v>
      </c>
      <c r="K16" t="s">
        <v>11</v>
      </c>
      <c r="L16" t="s">
        <v>307</v>
      </c>
      <c r="P16" s="29"/>
      <c r="Q16" s="32" t="s">
        <v>262</v>
      </c>
      <c r="R16" s="27"/>
      <c r="S16" s="33"/>
      <c r="T16" s="38"/>
    </row>
    <row r="17" spans="1:21" x14ac:dyDescent="0.2">
      <c r="A17">
        <v>1</v>
      </c>
      <c r="B17">
        <v>2</v>
      </c>
      <c r="C17" s="41" t="str">
        <f>INDEX(Joined!$A:$I, MATCH(H17,Joined!$H:$H,0), 3)</f>
        <v>04</v>
      </c>
      <c r="D17" s="41" t="str">
        <f>INDEX(Joined!$A:$I, MATCH($H17,Joined!$H:$H,0), 4)</f>
        <v>351</v>
      </c>
      <c r="E17" s="41" t="str">
        <f>INDEX(Joined!$A:$I, MATCH($H17,Joined!$H:$H,0), 5)</f>
        <v>1035104</v>
      </c>
      <c r="F17" s="41" t="str">
        <f>IF(INDEX(Joined!$A:$I, MATCH($H17,Joined!$H:$H,0), 6) = 0, "", INDEX(Joined!$A:$I, MATCH($H17,Joined!$H:$H,0), 6))</f>
        <v/>
      </c>
      <c r="G17" s="13" t="s">
        <v>365</v>
      </c>
      <c r="H17" t="str">
        <f t="shared" si="0"/>
        <v>ACC.RGC.VFD-AHU-VAV-1-RA2</v>
      </c>
      <c r="I17" s="41" t="str">
        <f>INDEX(Joined!$A:$I, MATCH($H17,Joined!$H:$H,0), 9)</f>
        <v>M-301</v>
      </c>
      <c r="P17" s="29"/>
      <c r="Q17" s="32" t="s">
        <v>263</v>
      </c>
      <c r="R17" s="27"/>
      <c r="S17" s="33"/>
      <c r="T17" s="38"/>
    </row>
    <row r="18" spans="1:21" x14ac:dyDescent="0.2">
      <c r="A18">
        <v>1</v>
      </c>
      <c r="B18">
        <v>2</v>
      </c>
      <c r="C18" s="41" t="str">
        <f>INDEX(Joined!$A:$I, MATCH(H18,Joined!$H:$H,0), 3)</f>
        <v>05</v>
      </c>
      <c r="D18" s="41" t="str">
        <f>INDEX(Joined!$A:$I, MATCH($H18,Joined!$H:$H,0), 4)</f>
        <v>351</v>
      </c>
      <c r="E18" s="41" t="str">
        <f>INDEX(Joined!$A:$I, MATCH($H18,Joined!$H:$H,0), 5)</f>
        <v>1035105</v>
      </c>
      <c r="F18" s="41" t="str">
        <f>IF(INDEX(Joined!$A:$I, MATCH($H18,Joined!$H:$H,0), 6) = 0, "", INDEX(Joined!$A:$I, MATCH($H18,Joined!$H:$H,0), 6))</f>
        <v/>
      </c>
      <c r="G18" s="14" t="s">
        <v>368</v>
      </c>
      <c r="H18" t="str">
        <f t="shared" si="0"/>
        <v>ACC.RGC.VFD-AHU-VAV-1-OA1</v>
      </c>
      <c r="I18" s="41" t="str">
        <f>INDEX(Joined!$A:$I, MATCH($H18,Joined!$H:$H,0), 9)</f>
        <v>M-301</v>
      </c>
      <c r="K18" t="s">
        <v>11</v>
      </c>
      <c r="L18" t="s">
        <v>307</v>
      </c>
      <c r="P18" s="29"/>
      <c r="Q18" s="32"/>
      <c r="R18" s="27"/>
      <c r="S18" s="33"/>
      <c r="T18" s="38"/>
    </row>
    <row r="19" spans="1:21" x14ac:dyDescent="0.2">
      <c r="A19">
        <v>1</v>
      </c>
      <c r="B19">
        <v>2</v>
      </c>
      <c r="C19" s="41" t="str">
        <f>INDEX(Joined!$A:$I, MATCH(H19,Joined!$H:$H,0), 3)</f>
        <v>06</v>
      </c>
      <c r="D19" s="41" t="str">
        <f>INDEX(Joined!$A:$I, MATCH($H19,Joined!$H:$H,0), 4)</f>
        <v>351</v>
      </c>
      <c r="E19" s="41" t="str">
        <f>INDEX(Joined!$A:$I, MATCH($H19,Joined!$H:$H,0), 5)</f>
        <v>1035106</v>
      </c>
      <c r="F19" s="41" t="str">
        <f>IF(INDEX(Joined!$A:$I, MATCH($H19,Joined!$H:$H,0), 6) = 0, "", INDEX(Joined!$A:$I, MATCH($H19,Joined!$H:$H,0), 6))</f>
        <v/>
      </c>
      <c r="G19" s="14" t="s">
        <v>367</v>
      </c>
      <c r="H19" t="str">
        <f t="shared" si="0"/>
        <v>ACC.RGC.VFD-AHU-VAV-1-OA2</v>
      </c>
      <c r="I19" s="41" t="str">
        <f>INDEX(Joined!$A:$I, MATCH($H19,Joined!$H:$H,0), 9)</f>
        <v>M-301</v>
      </c>
      <c r="P19" s="29"/>
      <c r="Q19" s="32"/>
      <c r="R19" s="27"/>
      <c r="S19" s="33"/>
      <c r="T19" s="38"/>
    </row>
    <row r="20" spans="1:21" x14ac:dyDescent="0.2">
      <c r="A20">
        <v>1</v>
      </c>
      <c r="B20">
        <v>2</v>
      </c>
      <c r="C20" s="41" t="str">
        <f>INDEX(Joined!$A:$I, MATCH(H20,Joined!$H:$H,0), 3)</f>
        <v>07</v>
      </c>
      <c r="D20" s="41" t="str">
        <f>INDEX(Joined!$A:$I, MATCH($H20,Joined!$H:$H,0), 4)</f>
        <v>351</v>
      </c>
      <c r="E20" s="41" t="str">
        <f>INDEX(Joined!$A:$I, MATCH($H20,Joined!$H:$H,0), 5)</f>
        <v>1035107</v>
      </c>
      <c r="F20" s="41" t="str">
        <f>IF(INDEX(Joined!$A:$I, MATCH($H20,Joined!$H:$H,0), 6) = 0, "", INDEX(Joined!$A:$I, MATCH($H20,Joined!$H:$H,0), 6))</f>
        <v/>
      </c>
      <c r="G20" s="14" t="s">
        <v>370</v>
      </c>
      <c r="H20" t="str">
        <f t="shared" si="0"/>
        <v>ACC.RGC.VFD-AHU-VAV-1-REA1</v>
      </c>
      <c r="I20" s="41" t="str">
        <f>INDEX(Joined!$A:$I, MATCH($H20,Joined!$H:$H,0), 9)</f>
        <v>M-301</v>
      </c>
      <c r="K20" t="s">
        <v>11</v>
      </c>
      <c r="L20" t="s">
        <v>307</v>
      </c>
      <c r="P20" s="29"/>
      <c r="Q20" s="32"/>
      <c r="R20" s="27"/>
      <c r="S20" s="33"/>
      <c r="T20" s="38"/>
    </row>
    <row r="21" spans="1:21" x14ac:dyDescent="0.2">
      <c r="A21">
        <v>1</v>
      </c>
      <c r="B21">
        <v>2</v>
      </c>
      <c r="C21" s="41" t="str">
        <f>INDEX(Joined!$A:$I, MATCH(H21,Joined!$H:$H,0), 3)</f>
        <v>08</v>
      </c>
      <c r="D21" s="41" t="str">
        <f>INDEX(Joined!$A:$I, MATCH($H21,Joined!$H:$H,0), 4)</f>
        <v>351</v>
      </c>
      <c r="E21" s="41" t="str">
        <f>INDEX(Joined!$A:$I, MATCH($H21,Joined!$H:$H,0), 5)</f>
        <v>1035108</v>
      </c>
      <c r="F21" s="41" t="str">
        <f>IF(INDEX(Joined!$A:$I, MATCH($H21,Joined!$H:$H,0), 6) = 0, "", INDEX(Joined!$A:$I, MATCH($H21,Joined!$H:$H,0), 6))</f>
        <v/>
      </c>
      <c r="G21" s="14" t="s">
        <v>369</v>
      </c>
      <c r="H21" t="str">
        <f t="shared" si="0"/>
        <v>ACC.RGC.VFD-AHU-VAV-1-REA2</v>
      </c>
      <c r="I21" s="41" t="str">
        <f>INDEX(Joined!$A:$I, MATCH($H21,Joined!$H:$H,0), 9)</f>
        <v>M-301</v>
      </c>
      <c r="P21" s="29"/>
      <c r="Q21" s="32"/>
      <c r="R21" s="27"/>
      <c r="S21" s="33"/>
      <c r="T21" s="38"/>
    </row>
    <row r="22" spans="1:21" x14ac:dyDescent="0.2">
      <c r="A22">
        <v>1</v>
      </c>
      <c r="B22">
        <v>2</v>
      </c>
      <c r="C22" s="41" t="str">
        <f>INDEX(Joined!$A:$I, MATCH(H22,Joined!$H:$H,0), 3)</f>
        <v>09</v>
      </c>
      <c r="D22" s="41" t="str">
        <f>INDEX(Joined!$A:$I, MATCH($H22,Joined!$H:$H,0), 4)</f>
        <v>351</v>
      </c>
      <c r="E22" s="41" t="str">
        <f>INDEX(Joined!$A:$I, MATCH($H22,Joined!$H:$H,0), 5)</f>
        <v>1035109</v>
      </c>
      <c r="F22" s="41" t="str">
        <f>IF(INDEX(Joined!$A:$I, MATCH($H22,Joined!$H:$H,0), 6) = 0, "", INDEX(Joined!$A:$I, MATCH($H22,Joined!$H:$H,0), 6))</f>
        <v/>
      </c>
      <c r="G22" s="9" t="s">
        <v>41</v>
      </c>
      <c r="H22" t="str">
        <f t="shared" si="0"/>
        <v>ACC.RGC.VFD-AHU-VAV-1-EW</v>
      </c>
      <c r="I22" s="41" t="str">
        <f>INDEX(Joined!$A:$I, MATCH($H22,Joined!$H:$H,0), 9)</f>
        <v>M-301</v>
      </c>
      <c r="K22" t="s">
        <v>11</v>
      </c>
      <c r="L22" t="s">
        <v>307</v>
      </c>
      <c r="P22" s="28" t="s">
        <v>299</v>
      </c>
      <c r="Q22" s="31" t="s">
        <v>337</v>
      </c>
      <c r="R22" s="26" t="s">
        <v>319</v>
      </c>
      <c r="S22" s="21" t="s">
        <v>306</v>
      </c>
      <c r="T22" s="22">
        <f>COUNTIF(LEVEL0!A:A, RIGHT(P22,1))</f>
        <v>19</v>
      </c>
    </row>
    <row r="23" spans="1:21" x14ac:dyDescent="0.2">
      <c r="A23">
        <v>1</v>
      </c>
      <c r="B23">
        <v>2</v>
      </c>
      <c r="C23" s="41" t="str">
        <f>INDEX(Joined!$A:$I, MATCH(H23,Joined!$H:$H,0), 3)</f>
        <v>10</v>
      </c>
      <c r="D23" s="41" t="str">
        <f>INDEX(Joined!$A:$I, MATCH($H23,Joined!$H:$H,0), 4)</f>
        <v>351</v>
      </c>
      <c r="E23" s="41" t="str">
        <f>INDEX(Joined!$A:$I, MATCH($H23,Joined!$H:$H,0), 5)</f>
        <v>1035110</v>
      </c>
      <c r="F23" s="41" t="str">
        <f>IF(INDEX(Joined!$A:$I, MATCH($H23,Joined!$H:$H,0), 6) = 0, "", INDEX(Joined!$A:$I, MATCH($H23,Joined!$H:$H,0), 6))</f>
        <v/>
      </c>
      <c r="G23" s="13" t="s">
        <v>231</v>
      </c>
      <c r="H23" t="str">
        <f t="shared" si="0"/>
        <v>ACC.RGC.AFMS-1-0-OA-1</v>
      </c>
      <c r="I23" s="41" t="str">
        <f>INDEX(Joined!$A:$I, MATCH($H23,Joined!$H:$H,0), 9)</f>
        <v>M-301</v>
      </c>
      <c r="K23" t="s">
        <v>11</v>
      </c>
      <c r="L23" t="s">
        <v>307</v>
      </c>
      <c r="P23" s="36">
        <v>36</v>
      </c>
      <c r="Q23" s="32" t="s">
        <v>356</v>
      </c>
      <c r="R23" s="27"/>
      <c r="S23" s="8" t="s">
        <v>310</v>
      </c>
      <c r="T23" s="25">
        <f>COUNTIF(LEVEL1!A:A, RIGHT(P22,1))</f>
        <v>11</v>
      </c>
    </row>
    <row r="24" spans="1:21" x14ac:dyDescent="0.2">
      <c r="A24">
        <v>1</v>
      </c>
      <c r="B24">
        <v>2</v>
      </c>
      <c r="C24" s="41" t="str">
        <f>INDEX(Joined!$A:$I, MATCH(H24,Joined!$H:$H,0), 3)</f>
        <v>11</v>
      </c>
      <c r="D24" s="41" t="str">
        <f>INDEX(Joined!$A:$I, MATCH($H24,Joined!$H:$H,0), 4)</f>
        <v>351</v>
      </c>
      <c r="E24" s="41" t="str">
        <f>INDEX(Joined!$A:$I, MATCH($H24,Joined!$H:$H,0), 5)</f>
        <v>1035111</v>
      </c>
      <c r="F24" s="41" t="str">
        <f>IF(INDEX(Joined!$A:$I, MATCH($H24,Joined!$H:$H,0), 6) = 0, "", INDEX(Joined!$A:$I, MATCH($H24,Joined!$H:$H,0), 6))</f>
        <v/>
      </c>
      <c r="G24" s="13" t="s">
        <v>232</v>
      </c>
      <c r="H24" t="str">
        <f t="shared" si="0"/>
        <v>ACC.RGC.AFMS-1-0-OA-2</v>
      </c>
      <c r="I24" s="41" t="str">
        <f>INDEX(Joined!$A:$I, MATCH($H24,Joined!$H:$H,0), 9)</f>
        <v>M-301</v>
      </c>
      <c r="K24" t="s">
        <v>11</v>
      </c>
      <c r="L24" t="s">
        <v>307</v>
      </c>
      <c r="P24" s="29"/>
      <c r="Q24" s="32"/>
      <c r="R24" s="27"/>
      <c r="S24" s="8" t="s">
        <v>311</v>
      </c>
      <c r="T24" s="25" t="e">
        <f>COUNTIF(#REF!, RIGHT(P22,1))</f>
        <v>#REF!</v>
      </c>
    </row>
    <row r="25" spans="1:21" x14ac:dyDescent="0.2">
      <c r="A25">
        <v>1</v>
      </c>
      <c r="B25">
        <v>2</v>
      </c>
      <c r="C25" s="41" t="str">
        <f>INDEX(Joined!$A:$I, MATCH(H25,Joined!$H:$H,0), 3)</f>
        <v>12</v>
      </c>
      <c r="D25" s="41" t="str">
        <f>INDEX(Joined!$A:$I, MATCH($H25,Joined!$H:$H,0), 4)</f>
        <v>351</v>
      </c>
      <c r="E25" s="41" t="str">
        <f>INDEX(Joined!$A:$I, MATCH($H25,Joined!$H:$H,0), 5)</f>
        <v>1035112</v>
      </c>
      <c r="F25" s="41" t="str">
        <f>IF(INDEX(Joined!$A:$I, MATCH($H25,Joined!$H:$H,0), 6) = 0, "", INDEX(Joined!$A:$I, MATCH($H25,Joined!$H:$H,0), 6))</f>
        <v/>
      </c>
      <c r="G25" s="13" t="s">
        <v>233</v>
      </c>
      <c r="H25" t="str">
        <f t="shared" si="0"/>
        <v>ACC.RGC.AFMS-1-0-RA-1</v>
      </c>
      <c r="I25" s="41" t="str">
        <f>INDEX(Joined!$A:$I, MATCH($H25,Joined!$H:$H,0), 9)</f>
        <v>M-301</v>
      </c>
      <c r="K25" t="s">
        <v>11</v>
      </c>
      <c r="L25" t="s">
        <v>307</v>
      </c>
      <c r="P25" s="29"/>
      <c r="Q25" s="32"/>
      <c r="R25" s="27"/>
      <c r="S25" s="21" t="s">
        <v>422</v>
      </c>
      <c r="T25" s="25" t="e">
        <f>COUNTIF(#REF!, RIGHT(P22,1))</f>
        <v>#REF!</v>
      </c>
    </row>
    <row r="26" spans="1:21" x14ac:dyDescent="0.2">
      <c r="A26">
        <v>1</v>
      </c>
      <c r="B26">
        <v>2</v>
      </c>
      <c r="C26" s="41" t="str">
        <f>INDEX(Joined!$A:$I, MATCH(H26,Joined!$H:$H,0), 3)</f>
        <v>13</v>
      </c>
      <c r="D26" s="41" t="str">
        <f>INDEX(Joined!$A:$I, MATCH($H26,Joined!$H:$H,0), 4)</f>
        <v>351</v>
      </c>
      <c r="E26" s="41" t="str">
        <f>INDEX(Joined!$A:$I, MATCH($H26,Joined!$H:$H,0), 5)</f>
        <v>1035113</v>
      </c>
      <c r="F26" s="41" t="str">
        <f>IF(INDEX(Joined!$A:$I, MATCH($H26,Joined!$H:$H,0), 6) = 0, "", INDEX(Joined!$A:$I, MATCH($H26,Joined!$H:$H,0), 6))</f>
        <v/>
      </c>
      <c r="G26" s="13" t="s">
        <v>234</v>
      </c>
      <c r="H26" t="str">
        <f t="shared" si="0"/>
        <v>ACC.RGC.AFMS-1-0-REA-1</v>
      </c>
      <c r="I26" s="41" t="str">
        <f>INDEX(Joined!$A:$I, MATCH($H26,Joined!$H:$H,0), 9)</f>
        <v>M-301</v>
      </c>
      <c r="K26" t="s">
        <v>11</v>
      </c>
      <c r="L26" t="s">
        <v>307</v>
      </c>
      <c r="P26" s="29"/>
      <c r="Q26" s="32"/>
      <c r="R26" s="27"/>
      <c r="S26" s="33" t="s">
        <v>423</v>
      </c>
      <c r="T26" s="25" t="e">
        <f>COUNTIF(#REF!, RIGHT(P22,1))</f>
        <v>#REF!</v>
      </c>
    </row>
    <row r="27" spans="1:21" x14ac:dyDescent="0.2">
      <c r="A27">
        <v>1</v>
      </c>
      <c r="B27">
        <v>2</v>
      </c>
      <c r="C27" s="41" t="str">
        <f>INDEX(Joined!$A:$I, MATCH(H27,Joined!$H:$H,0), 3)</f>
        <v>14</v>
      </c>
      <c r="D27" s="41" t="str">
        <f>INDEX(Joined!$A:$I, MATCH($H27,Joined!$H:$H,0), 4)</f>
        <v>351</v>
      </c>
      <c r="E27" s="41" t="str">
        <f>INDEX(Joined!$A:$I, MATCH($H27,Joined!$H:$H,0), 5)</f>
        <v>1035114</v>
      </c>
      <c r="F27" s="41" t="str">
        <f>IF(INDEX(Joined!$A:$I, MATCH($H27,Joined!$H:$H,0), 6) = 0, "", INDEX(Joined!$A:$I, MATCH($H27,Joined!$H:$H,0), 6))</f>
        <v/>
      </c>
      <c r="G27" s="13" t="s">
        <v>235</v>
      </c>
      <c r="H27" t="str">
        <f t="shared" si="0"/>
        <v>ACC.RGC.AFMS-1-0-SA-1</v>
      </c>
      <c r="I27" s="41" t="str">
        <f>INDEX(Joined!$A:$I, MATCH($H27,Joined!$H:$H,0), 9)</f>
        <v>M-301</v>
      </c>
      <c r="K27" t="s">
        <v>11</v>
      </c>
      <c r="L27" t="s">
        <v>307</v>
      </c>
      <c r="P27" s="29"/>
      <c r="Q27" s="32"/>
      <c r="R27" s="27"/>
      <c r="S27" s="33" t="s">
        <v>312</v>
      </c>
      <c r="T27" s="38" t="e">
        <f>SUM(T22:T26)</f>
        <v>#REF!</v>
      </c>
      <c r="U27">
        <f>COUNTIF(Joined!A:A, RIGHT(P22,1))</f>
        <v>40</v>
      </c>
    </row>
    <row r="28" spans="1:21" x14ac:dyDescent="0.2">
      <c r="A28">
        <v>1</v>
      </c>
      <c r="B28">
        <v>2</v>
      </c>
      <c r="C28" s="41" t="str">
        <f>INDEX(Joined!$A:$I, MATCH(H28,Joined!$H:$H,0), 3)</f>
        <v>15</v>
      </c>
      <c r="D28" s="41" t="str">
        <f>INDEX(Joined!$A:$I, MATCH($H28,Joined!$H:$H,0), 4)</f>
        <v>351</v>
      </c>
      <c r="E28" s="41" t="str">
        <f>INDEX(Joined!$A:$I, MATCH($H28,Joined!$H:$H,0), 5)</f>
        <v>1035115</v>
      </c>
      <c r="F28" s="41" t="str">
        <f>IF(INDEX(Joined!$A:$I, MATCH($H28,Joined!$H:$H,0), 6) = 0, "", INDEX(Joined!$A:$I, MATCH($H28,Joined!$H:$H,0), 6))</f>
        <v/>
      </c>
      <c r="G28" t="s">
        <v>358</v>
      </c>
      <c r="H28" t="str">
        <f t="shared" si="0"/>
        <v>ACC.RGC.AFMS-1-0-RA-2</v>
      </c>
      <c r="I28" s="41" t="str">
        <f>INDEX(Joined!$A:$I, MATCH($H28,Joined!$H:$H,0), 9)</f>
        <v>M-702</v>
      </c>
      <c r="K28" t="s">
        <v>357</v>
      </c>
      <c r="L28" t="s">
        <v>360</v>
      </c>
      <c r="P28" s="29"/>
      <c r="Q28" s="32"/>
      <c r="R28" s="27"/>
      <c r="S28" s="33"/>
      <c r="T28" s="38"/>
    </row>
    <row r="29" spans="1:21" x14ac:dyDescent="0.2">
      <c r="A29">
        <v>2</v>
      </c>
      <c r="B29">
        <v>1</v>
      </c>
      <c r="C29" s="41" t="str">
        <f>INDEX(Joined!$A:$I, MATCH(H29,Joined!$H:$H,0), 3)</f>
        <v>01</v>
      </c>
      <c r="D29" s="41" t="str">
        <f>INDEX(Joined!$A:$I, MATCH($H29,Joined!$H:$H,0), 4)</f>
        <v>302</v>
      </c>
      <c r="E29" s="41" t="str">
        <f>INDEX(Joined!$A:$I, MATCH($H29,Joined!$H:$H,0), 5)</f>
        <v>1030201</v>
      </c>
      <c r="F29" s="41" t="str">
        <f>IF(INDEX(Joined!$A:$I, MATCH($H29,Joined!$H:$H,0), 6) = 0, "", INDEX(Joined!$A:$I, MATCH($H29,Joined!$H:$H,0), 6))</f>
        <v/>
      </c>
      <c r="G29" s="14" t="s">
        <v>262</v>
      </c>
      <c r="H29" t="str">
        <f t="shared" si="0"/>
        <v>ACC.RGC.FCU-0-1</v>
      </c>
      <c r="I29" s="41" t="str">
        <f>INDEX(Joined!$A:$I, MATCH($H29,Joined!$H:$H,0), 9)</f>
        <v>M-100A1</v>
      </c>
      <c r="K29" t="s">
        <v>15</v>
      </c>
      <c r="L29" t="s">
        <v>16</v>
      </c>
      <c r="P29" s="29"/>
      <c r="Q29" s="32"/>
      <c r="R29" s="27"/>
      <c r="S29" s="33"/>
      <c r="T29" s="38"/>
    </row>
    <row r="30" spans="1:21" x14ac:dyDescent="0.2">
      <c r="A30">
        <v>2</v>
      </c>
      <c r="B30">
        <v>1</v>
      </c>
      <c r="C30" s="41" t="str">
        <f>INDEX(Joined!$A:$I, MATCH(H30,Joined!$H:$H,0), 3)</f>
        <v>02</v>
      </c>
      <c r="D30" s="41" t="str">
        <f>INDEX(Joined!$A:$I, MATCH($H30,Joined!$H:$H,0), 4)</f>
        <v>302</v>
      </c>
      <c r="E30" s="41" t="str">
        <f>INDEX(Joined!$A:$I, MATCH($H30,Joined!$H:$H,0), 5)</f>
        <v>1030202</v>
      </c>
      <c r="F30" s="41" t="str">
        <f>IF(INDEX(Joined!$A:$I, MATCH($H30,Joined!$H:$H,0), 6) = 0, "", INDEX(Joined!$A:$I, MATCH($H30,Joined!$H:$H,0), 6))</f>
        <v/>
      </c>
      <c r="G30" s="10" t="s">
        <v>58</v>
      </c>
      <c r="H30" t="str">
        <f t="shared" si="0"/>
        <v>ACC.RGC.VV-3-0-01</v>
      </c>
      <c r="I30" s="41" t="str">
        <f>INDEX(Joined!$A:$I, MATCH($H30,Joined!$H:$H,0), 9)</f>
        <v>M-100A1</v>
      </c>
      <c r="K30" t="s">
        <v>15</v>
      </c>
      <c r="L30" t="s">
        <v>16</v>
      </c>
      <c r="P30" s="28" t="s">
        <v>300</v>
      </c>
      <c r="Q30" s="31" t="s">
        <v>314</v>
      </c>
      <c r="R30" s="26" t="s">
        <v>320</v>
      </c>
      <c r="S30" s="21" t="s">
        <v>306</v>
      </c>
      <c r="T30" s="22">
        <f>COUNTIF(LEVEL0!A:A, RIGHT(P30,1))</f>
        <v>25</v>
      </c>
    </row>
    <row r="31" spans="1:21" x14ac:dyDescent="0.2">
      <c r="A31">
        <v>2</v>
      </c>
      <c r="B31">
        <v>1</v>
      </c>
      <c r="C31" s="41" t="str">
        <f>INDEX(Joined!$A:$I, MATCH(H31,Joined!$H:$H,0), 3)</f>
        <v>03</v>
      </c>
      <c r="D31" s="41" t="str">
        <f>INDEX(Joined!$A:$I, MATCH($H31,Joined!$H:$H,0), 4)</f>
        <v>302</v>
      </c>
      <c r="E31" s="41" t="str">
        <f>INDEX(Joined!$A:$I, MATCH($H31,Joined!$H:$H,0), 5)</f>
        <v>1030203</v>
      </c>
      <c r="F31" s="41" t="str">
        <f>IF(INDEX(Joined!$A:$I, MATCH($H31,Joined!$H:$H,0), 6) = 0, "", INDEX(Joined!$A:$I, MATCH($H31,Joined!$H:$H,0), 6))</f>
        <v/>
      </c>
      <c r="G31" s="10" t="s">
        <v>59</v>
      </c>
      <c r="H31" t="str">
        <f t="shared" si="0"/>
        <v>ACC.RGC.VV-3-0-02</v>
      </c>
      <c r="I31" s="41" t="str">
        <f>INDEX(Joined!$A:$I, MATCH($H31,Joined!$H:$H,0), 9)</f>
        <v>M-100A1</v>
      </c>
      <c r="K31" t="s">
        <v>15</v>
      </c>
      <c r="L31" t="s">
        <v>16</v>
      </c>
      <c r="P31" s="29" t="s">
        <v>322</v>
      </c>
      <c r="Q31" s="32" t="s">
        <v>325</v>
      </c>
      <c r="R31" s="27"/>
      <c r="S31" s="8" t="s">
        <v>310</v>
      </c>
      <c r="T31" s="25">
        <f>COUNTIF(LEVEL1!A:A, RIGHT(P30,1))</f>
        <v>11</v>
      </c>
    </row>
    <row r="32" spans="1:21" x14ac:dyDescent="0.2">
      <c r="A32">
        <v>2</v>
      </c>
      <c r="B32">
        <v>1</v>
      </c>
      <c r="C32" s="41" t="str">
        <f>INDEX(Joined!$A:$I, MATCH(H32,Joined!$H:$H,0), 3)</f>
        <v>04</v>
      </c>
      <c r="D32" s="41" t="str">
        <f>INDEX(Joined!$A:$I, MATCH($H32,Joined!$H:$H,0), 4)</f>
        <v>302</v>
      </c>
      <c r="E32" s="41" t="str">
        <f>INDEX(Joined!$A:$I, MATCH($H32,Joined!$H:$H,0), 5)</f>
        <v>1030204</v>
      </c>
      <c r="F32" s="41" t="str">
        <f>IF(INDEX(Joined!$A:$I, MATCH($H32,Joined!$H:$H,0), 6) = 0, "", INDEX(Joined!$A:$I, MATCH($H32,Joined!$H:$H,0), 6))</f>
        <v/>
      </c>
      <c r="G32" s="10" t="s">
        <v>60</v>
      </c>
      <c r="H32" t="str">
        <f t="shared" si="0"/>
        <v>ACC.RGC.VV-3-0-03</v>
      </c>
      <c r="I32" s="41" t="str">
        <f>INDEX(Joined!$A:$I, MATCH($H32,Joined!$H:$H,0), 9)</f>
        <v>M-100A1</v>
      </c>
      <c r="K32" t="s">
        <v>15</v>
      </c>
      <c r="L32" t="s">
        <v>16</v>
      </c>
      <c r="P32" s="29"/>
      <c r="Q32" s="32" t="s">
        <v>338</v>
      </c>
      <c r="R32" s="27"/>
      <c r="S32" s="8" t="s">
        <v>311</v>
      </c>
      <c r="T32" s="25" t="e">
        <f>COUNTIF(#REF!, RIGHT(P30,1))</f>
        <v>#REF!</v>
      </c>
    </row>
    <row r="33" spans="1:21" x14ac:dyDescent="0.2">
      <c r="A33">
        <v>2</v>
      </c>
      <c r="B33">
        <v>1</v>
      </c>
      <c r="C33" s="41" t="str">
        <f>INDEX(Joined!$A:$I, MATCH(H33,Joined!$H:$H,0), 3)</f>
        <v>05</v>
      </c>
      <c r="D33" s="41" t="str">
        <f>INDEX(Joined!$A:$I, MATCH($H33,Joined!$H:$H,0), 4)</f>
        <v>302</v>
      </c>
      <c r="E33" s="41" t="str">
        <f>INDEX(Joined!$A:$I, MATCH($H33,Joined!$H:$H,0), 5)</f>
        <v>1030205</v>
      </c>
      <c r="F33" s="41" t="str">
        <f>IF(INDEX(Joined!$A:$I, MATCH($H33,Joined!$H:$H,0), 6) = 0, "", INDEX(Joined!$A:$I, MATCH($H33,Joined!$H:$H,0), 6))</f>
        <v/>
      </c>
      <c r="G33" s="10" t="s">
        <v>61</v>
      </c>
      <c r="H33" t="str">
        <f t="shared" si="0"/>
        <v>ACC.RGC.VV-3-0-04</v>
      </c>
      <c r="I33" s="41" t="str">
        <f>INDEX(Joined!$A:$I, MATCH($H33,Joined!$H:$H,0), 9)</f>
        <v>M-100A1</v>
      </c>
      <c r="K33" t="s">
        <v>15</v>
      </c>
      <c r="L33" t="s">
        <v>16</v>
      </c>
      <c r="P33" s="29"/>
      <c r="Q33" s="32" t="s">
        <v>343</v>
      </c>
      <c r="R33" s="27"/>
      <c r="S33" s="21" t="s">
        <v>422</v>
      </c>
      <c r="T33" s="25" t="e">
        <f>COUNTIF(#REF!, RIGHT(P30,1))</f>
        <v>#REF!</v>
      </c>
    </row>
    <row r="34" spans="1:21" x14ac:dyDescent="0.2">
      <c r="A34">
        <v>2</v>
      </c>
      <c r="B34">
        <v>1</v>
      </c>
      <c r="C34" s="41" t="str">
        <f>INDEX(Joined!$A:$I, MATCH(H34,Joined!$H:$H,0), 3)</f>
        <v>06</v>
      </c>
      <c r="D34" s="41" t="str">
        <f>INDEX(Joined!$A:$I, MATCH($H34,Joined!$H:$H,0), 4)</f>
        <v>302</v>
      </c>
      <c r="E34" s="41" t="str">
        <f>INDEX(Joined!$A:$I, MATCH($H34,Joined!$H:$H,0), 5)</f>
        <v>1030206</v>
      </c>
      <c r="F34" s="41" t="str">
        <f>IF(INDEX(Joined!$A:$I, MATCH($H34,Joined!$H:$H,0), 6) = 0, "", INDEX(Joined!$A:$I, MATCH($H34,Joined!$H:$H,0), 6))</f>
        <v/>
      </c>
      <c r="G34" s="10" t="s">
        <v>62</v>
      </c>
      <c r="H34" t="str">
        <f t="shared" si="0"/>
        <v>ACC.RGC.VV-3-0-05</v>
      </c>
      <c r="I34" s="41" t="str">
        <f>INDEX(Joined!$A:$I, MATCH($H34,Joined!$H:$H,0), 9)</f>
        <v>M-100A1</v>
      </c>
      <c r="K34" t="s">
        <v>15</v>
      </c>
      <c r="L34" t="s">
        <v>16</v>
      </c>
      <c r="P34" s="29"/>
      <c r="Q34" s="32" t="s">
        <v>344</v>
      </c>
      <c r="R34" s="27"/>
      <c r="S34" s="59" t="s">
        <v>423</v>
      </c>
      <c r="T34" s="25" t="e">
        <f>COUNTIF(#REF!, RIGHT(P30,1))</f>
        <v>#REF!</v>
      </c>
    </row>
    <row r="35" spans="1:21" x14ac:dyDescent="0.2">
      <c r="A35">
        <v>2</v>
      </c>
      <c r="B35">
        <v>1</v>
      </c>
      <c r="C35" s="41" t="str">
        <f>INDEX(Joined!$A:$I, MATCH(H35,Joined!$H:$H,0), 3)</f>
        <v>07</v>
      </c>
      <c r="D35" s="41" t="str">
        <f>INDEX(Joined!$A:$I, MATCH($H35,Joined!$H:$H,0), 4)</f>
        <v>302</v>
      </c>
      <c r="E35" s="41" t="str">
        <f>INDEX(Joined!$A:$I, MATCH($H35,Joined!$H:$H,0), 5)</f>
        <v>1030207</v>
      </c>
      <c r="F35" s="41" t="str">
        <f>IF(INDEX(Joined!$A:$I, MATCH($H35,Joined!$H:$H,0), 6) = 0, "", INDEX(Joined!$A:$I, MATCH($H35,Joined!$H:$H,0), 6))</f>
        <v/>
      </c>
      <c r="G35" s="10" t="s">
        <v>63</v>
      </c>
      <c r="H35" t="str">
        <f t="shared" si="0"/>
        <v>ACC.RGC.VV-3-0-06</v>
      </c>
      <c r="I35" s="41" t="str">
        <f>INDEX(Joined!$A:$I, MATCH($H35,Joined!$H:$H,0), 9)</f>
        <v>M-100A1</v>
      </c>
      <c r="K35" t="s">
        <v>15</v>
      </c>
      <c r="L35" t="s">
        <v>16</v>
      </c>
      <c r="P35" s="29"/>
      <c r="Q35" s="32"/>
      <c r="R35" s="27"/>
      <c r="S35" s="33" t="s">
        <v>312</v>
      </c>
      <c r="T35" s="38" t="e">
        <f>SUM(T30:T34)</f>
        <v>#REF!</v>
      </c>
      <c r="U35">
        <f>COUNTIF(Joined!A:A, RIGHT(P30,1))</f>
        <v>48</v>
      </c>
    </row>
    <row r="36" spans="1:21" x14ac:dyDescent="0.2">
      <c r="A36">
        <v>2</v>
      </c>
      <c r="B36">
        <v>1</v>
      </c>
      <c r="C36" s="41" t="str">
        <f>INDEX(Joined!$A:$I, MATCH(H36,Joined!$H:$H,0), 3)</f>
        <v>08</v>
      </c>
      <c r="D36" s="41" t="str">
        <f>INDEX(Joined!$A:$I, MATCH($H36,Joined!$H:$H,0), 4)</f>
        <v>302</v>
      </c>
      <c r="E36" s="41" t="str">
        <f>INDEX(Joined!$A:$I, MATCH($H36,Joined!$H:$H,0), 5)</f>
        <v>1030208</v>
      </c>
      <c r="F36" s="41" t="str">
        <f>IF(INDEX(Joined!$A:$I, MATCH($H36,Joined!$H:$H,0), 6) = 0, "", INDEX(Joined!$A:$I, MATCH($H36,Joined!$H:$H,0), 6))</f>
        <v/>
      </c>
      <c r="G36" s="10" t="s">
        <v>64</v>
      </c>
      <c r="H36" t="str">
        <f t="shared" si="0"/>
        <v>ACC.RGC.VV-3-0-07</v>
      </c>
      <c r="I36" s="41" t="str">
        <f>INDEX(Joined!$A:$I, MATCH($H36,Joined!$H:$H,0), 9)</f>
        <v>M-100A1</v>
      </c>
      <c r="K36" t="s">
        <v>15</v>
      </c>
      <c r="L36" t="s">
        <v>16</v>
      </c>
      <c r="P36" s="29"/>
      <c r="Q36" s="32"/>
      <c r="R36" s="27"/>
      <c r="S36" s="33"/>
      <c r="T36" s="38"/>
    </row>
    <row r="37" spans="1:21" x14ac:dyDescent="0.2">
      <c r="A37">
        <v>2</v>
      </c>
      <c r="B37">
        <v>1</v>
      </c>
      <c r="C37" s="41" t="str">
        <f>INDEX(Joined!$A:$I, MATCH(H37,Joined!$H:$H,0), 3)</f>
        <v>09</v>
      </c>
      <c r="D37" s="41" t="str">
        <f>INDEX(Joined!$A:$I, MATCH($H37,Joined!$H:$H,0), 4)</f>
        <v>302</v>
      </c>
      <c r="E37" s="41" t="str">
        <f>INDEX(Joined!$A:$I, MATCH($H37,Joined!$H:$H,0), 5)</f>
        <v>1030209</v>
      </c>
      <c r="F37" s="41" t="str">
        <f>IF(INDEX(Joined!$A:$I, MATCH($H37,Joined!$H:$H,0), 6) = 0, "", INDEX(Joined!$A:$I, MATCH($H37,Joined!$H:$H,0), 6))</f>
        <v/>
      </c>
      <c r="G37" s="10" t="s">
        <v>65</v>
      </c>
      <c r="H37" t="str">
        <f t="shared" si="0"/>
        <v>ACC.RGC.VV-3-0-08</v>
      </c>
      <c r="I37" s="41" t="str">
        <f>INDEX(Joined!$A:$I, MATCH($H37,Joined!$H:$H,0), 9)</f>
        <v>M-100A1</v>
      </c>
      <c r="K37" t="s">
        <v>15</v>
      </c>
      <c r="L37" t="s">
        <v>16</v>
      </c>
      <c r="P37" s="29"/>
      <c r="Q37" s="32"/>
      <c r="R37" s="27"/>
      <c r="S37" s="33"/>
      <c r="T37" s="38"/>
    </row>
    <row r="38" spans="1:21" x14ac:dyDescent="0.2">
      <c r="A38">
        <v>2</v>
      </c>
      <c r="B38">
        <v>1</v>
      </c>
      <c r="C38" s="41" t="str">
        <f>INDEX(Joined!$A:$I, MATCH(H38,Joined!$H:$H,0), 3)</f>
        <v>10</v>
      </c>
      <c r="D38" s="41" t="str">
        <f>INDEX(Joined!$A:$I, MATCH($H38,Joined!$H:$H,0), 4)</f>
        <v>302</v>
      </c>
      <c r="E38" s="41" t="str">
        <f>INDEX(Joined!$A:$I, MATCH($H38,Joined!$H:$H,0), 5)</f>
        <v>1030210</v>
      </c>
      <c r="F38" s="41" t="str">
        <f>IF(INDEX(Joined!$A:$I, MATCH($H38,Joined!$H:$H,0), 6) = 0, "", INDEX(Joined!$A:$I, MATCH($H38,Joined!$H:$H,0), 6))</f>
        <v/>
      </c>
      <c r="G38" s="10" t="s">
        <v>66</v>
      </c>
      <c r="H38" t="str">
        <f t="shared" si="0"/>
        <v>ACC.RGC.VV-3-0-09</v>
      </c>
      <c r="I38" s="41" t="str">
        <f>INDEX(Joined!$A:$I, MATCH($H38,Joined!$H:$H,0), 9)</f>
        <v>M-100A1</v>
      </c>
      <c r="K38" t="s">
        <v>15</v>
      </c>
      <c r="L38" t="s">
        <v>16</v>
      </c>
      <c r="P38" s="28" t="s">
        <v>301</v>
      </c>
      <c r="Q38" s="32" t="s">
        <v>339</v>
      </c>
      <c r="R38" s="26" t="s">
        <v>320</v>
      </c>
      <c r="S38" s="21" t="s">
        <v>305</v>
      </c>
      <c r="T38" s="22">
        <f>COUNTIF(LEVEL0!A:A, RIGHT(P38,1))</f>
        <v>17</v>
      </c>
    </row>
    <row r="39" spans="1:21" x14ac:dyDescent="0.2">
      <c r="A39">
        <v>2</v>
      </c>
      <c r="B39">
        <v>1</v>
      </c>
      <c r="C39" s="41" t="str">
        <f>INDEX(Joined!$A:$I, MATCH(H39,Joined!$H:$H,0), 3)</f>
        <v>11</v>
      </c>
      <c r="D39" s="41" t="str">
        <f>INDEX(Joined!$A:$I, MATCH($H39,Joined!$H:$H,0), 4)</f>
        <v>302</v>
      </c>
      <c r="E39" s="41" t="str">
        <f>INDEX(Joined!$A:$I, MATCH($H39,Joined!$H:$H,0), 5)</f>
        <v>1030211</v>
      </c>
      <c r="F39" s="41" t="str">
        <f>IF(INDEX(Joined!$A:$I, MATCH($H39,Joined!$H:$H,0), 6) = 0, "", INDEX(Joined!$A:$I, MATCH($H39,Joined!$H:$H,0), 6))</f>
        <v/>
      </c>
      <c r="G39" s="10" t="s">
        <v>68</v>
      </c>
      <c r="H39" t="str">
        <f t="shared" si="0"/>
        <v>ACC.RGC.VV-3-0-11</v>
      </c>
      <c r="I39" s="41" t="str">
        <f>INDEX(Joined!$A:$I, MATCH($H39,Joined!$H:$H,0), 9)</f>
        <v>M-100A1</v>
      </c>
      <c r="K39" t="s">
        <v>15</v>
      </c>
      <c r="L39" t="s">
        <v>16</v>
      </c>
      <c r="P39" s="36">
        <v>36</v>
      </c>
      <c r="R39" s="27"/>
      <c r="S39" s="8" t="s">
        <v>310</v>
      </c>
      <c r="T39" s="25">
        <f>COUNTIF(LEVEL1!A:A, RIGHT(P38,1))</f>
        <v>10</v>
      </c>
    </row>
    <row r="40" spans="1:21" x14ac:dyDescent="0.2">
      <c r="A40">
        <v>2</v>
      </c>
      <c r="B40">
        <v>1</v>
      </c>
      <c r="C40" s="41" t="str">
        <f>INDEX(Joined!$A:$I, MATCH(H40,Joined!$H:$H,0), 3)</f>
        <v>12</v>
      </c>
      <c r="D40" s="41" t="str">
        <f>INDEX(Joined!$A:$I, MATCH($H40,Joined!$H:$H,0), 4)</f>
        <v>302</v>
      </c>
      <c r="E40" s="41" t="str">
        <f>INDEX(Joined!$A:$I, MATCH($H40,Joined!$H:$H,0), 5)</f>
        <v>1030212</v>
      </c>
      <c r="F40" s="41" t="str">
        <f>IF(INDEX(Joined!$A:$I, MATCH($H40,Joined!$H:$H,0), 6) = 0, "", INDEX(Joined!$A:$I, MATCH($H40,Joined!$H:$H,0), 6))</f>
        <v/>
      </c>
      <c r="G40" s="10" t="s">
        <v>69</v>
      </c>
      <c r="H40" t="str">
        <f t="shared" si="0"/>
        <v>ACC.RGC.VV-3-0-12</v>
      </c>
      <c r="I40" s="41" t="str">
        <f>INDEX(Joined!$A:$I, MATCH($H40,Joined!$H:$H,0), 9)</f>
        <v>M-100A1</v>
      </c>
      <c r="K40" t="s">
        <v>15</v>
      </c>
      <c r="L40" t="s">
        <v>16</v>
      </c>
      <c r="P40" s="29"/>
      <c r="Q40" s="32"/>
      <c r="R40" s="27"/>
      <c r="S40" s="8" t="s">
        <v>311</v>
      </c>
      <c r="T40" s="25" t="e">
        <f>COUNTIF(#REF!, RIGHT(P38,1))</f>
        <v>#REF!</v>
      </c>
    </row>
    <row r="41" spans="1:21" x14ac:dyDescent="0.2">
      <c r="A41">
        <v>2</v>
      </c>
      <c r="B41">
        <v>1</v>
      </c>
      <c r="C41" s="41" t="str">
        <f>INDEX(Joined!$A:$I, MATCH(H41,Joined!$H:$H,0), 3)</f>
        <v>13</v>
      </c>
      <c r="D41" s="41" t="str">
        <f>INDEX(Joined!$A:$I, MATCH($H41,Joined!$H:$H,0), 4)</f>
        <v>302</v>
      </c>
      <c r="E41" s="41" t="str">
        <f>INDEX(Joined!$A:$I, MATCH($H41,Joined!$H:$H,0), 5)</f>
        <v>1030213</v>
      </c>
      <c r="F41" s="41" t="str">
        <f>IF(INDEX(Joined!$A:$I, MATCH($H41,Joined!$H:$H,0), 6) = 0, "", INDEX(Joined!$A:$I, MATCH($H41,Joined!$H:$H,0), 6))</f>
        <v/>
      </c>
      <c r="G41" s="10" t="s">
        <v>70</v>
      </c>
      <c r="H41" t="str">
        <f t="shared" si="0"/>
        <v>ACC.RGC.VV-3-0-13</v>
      </c>
      <c r="I41" s="41" t="str">
        <f>INDEX(Joined!$A:$I, MATCH($H41,Joined!$H:$H,0), 9)</f>
        <v>M-100A1</v>
      </c>
      <c r="K41" t="s">
        <v>15</v>
      </c>
      <c r="L41" t="s">
        <v>16</v>
      </c>
      <c r="P41" s="29"/>
      <c r="Q41" s="32"/>
      <c r="R41" s="27"/>
      <c r="S41" s="59" t="s">
        <v>422</v>
      </c>
      <c r="T41" s="25" t="e">
        <f>COUNTIF(#REF!, RIGHT(P38,1))</f>
        <v>#REF!</v>
      </c>
    </row>
    <row r="42" spans="1:21" x14ac:dyDescent="0.2">
      <c r="A42">
        <v>2</v>
      </c>
      <c r="B42">
        <v>1</v>
      </c>
      <c r="C42" s="41" t="str">
        <f>INDEX(Joined!$A:$I, MATCH(H42,Joined!$H:$H,0), 3)</f>
        <v>14</v>
      </c>
      <c r="D42" s="41" t="str">
        <f>INDEX(Joined!$A:$I, MATCH($H42,Joined!$H:$H,0), 4)</f>
        <v>302</v>
      </c>
      <c r="E42" s="41" t="str">
        <f>INDEX(Joined!$A:$I, MATCH($H42,Joined!$H:$H,0), 5)</f>
        <v>1030214</v>
      </c>
      <c r="F42" s="41" t="str">
        <f>IF(INDEX(Joined!$A:$I, MATCH($H42,Joined!$H:$H,0), 6) = 0, "", INDEX(Joined!$A:$I, MATCH($H42,Joined!$H:$H,0), 6))</f>
        <v/>
      </c>
      <c r="G42" s="11" t="s">
        <v>81</v>
      </c>
      <c r="H42" t="str">
        <f t="shared" si="0"/>
        <v>ACC.RGC.VV-1-0-01</v>
      </c>
      <c r="I42" s="41" t="str">
        <f>INDEX(Joined!$A:$I, MATCH($H42,Joined!$H:$H,0), 9)</f>
        <v>M-100A1</v>
      </c>
      <c r="K42" t="s">
        <v>15</v>
      </c>
      <c r="L42" t="s">
        <v>16</v>
      </c>
      <c r="P42" s="39"/>
      <c r="Q42" s="32"/>
      <c r="R42" s="24"/>
      <c r="S42" s="59" t="s">
        <v>424</v>
      </c>
      <c r="T42" s="25" t="e">
        <f>COUNTIF(#REF!, RIGHT(P38,1))</f>
        <v>#REF!</v>
      </c>
    </row>
    <row r="43" spans="1:21" x14ac:dyDescent="0.2">
      <c r="A43">
        <v>2</v>
      </c>
      <c r="B43">
        <v>1</v>
      </c>
      <c r="C43" s="41" t="str">
        <f>INDEX(Joined!$A:$I, MATCH(H43,Joined!$H:$H,0), 3)</f>
        <v>15</v>
      </c>
      <c r="D43" s="41" t="str">
        <f>INDEX(Joined!$A:$I, MATCH($H43,Joined!$H:$H,0), 4)</f>
        <v>302</v>
      </c>
      <c r="E43" s="41" t="str">
        <f>INDEX(Joined!$A:$I, MATCH($H43,Joined!$H:$H,0), 5)</f>
        <v>1030215</v>
      </c>
      <c r="F43" s="41" t="str">
        <f>IF(INDEX(Joined!$A:$I, MATCH($H43,Joined!$H:$H,0), 6) = 0, "", INDEX(Joined!$A:$I, MATCH($H43,Joined!$H:$H,0), 6))</f>
        <v/>
      </c>
      <c r="G43" s="11" t="s">
        <v>82</v>
      </c>
      <c r="H43" t="str">
        <f t="shared" si="0"/>
        <v>ACC.RGC.VV-1-0-02</v>
      </c>
      <c r="I43" s="41" t="str">
        <f>INDEX(Joined!$A:$I, MATCH($H43,Joined!$H:$H,0), 9)</f>
        <v>M-100A1</v>
      </c>
      <c r="K43" t="s">
        <v>15</v>
      </c>
      <c r="L43" t="s">
        <v>16</v>
      </c>
      <c r="P43" s="39"/>
      <c r="Q43" s="32"/>
      <c r="R43" s="24"/>
      <c r="S43" s="33" t="s">
        <v>312</v>
      </c>
      <c r="T43" s="38" t="e">
        <f>SUM(T38:T42)</f>
        <v>#REF!</v>
      </c>
      <c r="U43">
        <f>COUNTIF(Joined!A:A, RIGHT(P38,1))</f>
        <v>43</v>
      </c>
    </row>
    <row r="44" spans="1:21" x14ac:dyDescent="0.2">
      <c r="A44">
        <v>2</v>
      </c>
      <c r="B44">
        <v>1</v>
      </c>
      <c r="C44" s="41" t="str">
        <f>INDEX(Joined!$A:$I, MATCH(H44,Joined!$H:$H,0), 3)</f>
        <v>16</v>
      </c>
      <c r="D44" s="41" t="str">
        <f>INDEX(Joined!$A:$I, MATCH($H44,Joined!$H:$H,0), 4)</f>
        <v>302</v>
      </c>
      <c r="E44" s="41" t="str">
        <f>INDEX(Joined!$A:$I, MATCH($H44,Joined!$H:$H,0), 5)</f>
        <v>1030216</v>
      </c>
      <c r="F44" s="41" t="str">
        <f>IF(INDEX(Joined!$A:$I, MATCH($H44,Joined!$H:$H,0), 6) = 0, "", INDEX(Joined!$A:$I, MATCH($H44,Joined!$H:$H,0), 6))</f>
        <v/>
      </c>
      <c r="G44" s="11" t="s">
        <v>83</v>
      </c>
      <c r="H44" t="str">
        <f t="shared" si="0"/>
        <v>ACC.RGC.VV-1-0-03</v>
      </c>
      <c r="I44" s="41" t="str">
        <f>INDEX(Joined!$A:$I, MATCH($H44,Joined!$H:$H,0), 9)</f>
        <v>M-100A1</v>
      </c>
      <c r="K44" t="s">
        <v>15</v>
      </c>
      <c r="L44" t="s">
        <v>16</v>
      </c>
      <c r="P44" s="35" t="s">
        <v>302</v>
      </c>
      <c r="Q44" s="31" t="s">
        <v>323</v>
      </c>
      <c r="R44" s="20" t="s">
        <v>321</v>
      </c>
      <c r="S44" s="21" t="s">
        <v>306</v>
      </c>
      <c r="T44" s="22">
        <f>COUNTIF(LEVEL0!A:A, RIGHT(P44,1))</f>
        <v>0</v>
      </c>
    </row>
    <row r="45" spans="1:21" x14ac:dyDescent="0.2">
      <c r="A45">
        <v>2</v>
      </c>
      <c r="B45">
        <v>2</v>
      </c>
      <c r="C45" s="41" t="str">
        <f>INDEX(Joined!$A:$I, MATCH(H45,Joined!$H:$H,0), 3)</f>
        <v>01</v>
      </c>
      <c r="D45" s="41" t="str">
        <f>INDEX(Joined!$A:$I, MATCH($H45,Joined!$H:$H,0), 4)</f>
        <v>352</v>
      </c>
      <c r="E45" s="41" t="str">
        <f>INDEX(Joined!$A:$I, MATCH($H45,Joined!$H:$H,0), 5)</f>
        <v>1035201</v>
      </c>
      <c r="F45" s="41" t="str">
        <f>IF(INDEX(Joined!$A:$I, MATCH($H45,Joined!$H:$H,0), 6) = 0, "", INDEX(Joined!$A:$I, MATCH($H45,Joined!$H:$H,0), 6))</f>
        <v/>
      </c>
      <c r="G45" s="9" t="s">
        <v>13</v>
      </c>
      <c r="H45" t="str">
        <f t="shared" si="0"/>
        <v>ACC.RGC.VFD-FCU-0-1</v>
      </c>
      <c r="I45" s="41" t="str">
        <f>INDEX(Joined!$A:$I, MATCH($H45,Joined!$H:$H,0), 9)</f>
        <v>M-100A1</v>
      </c>
      <c r="K45" t="s">
        <v>15</v>
      </c>
      <c r="L45" t="s">
        <v>16</v>
      </c>
      <c r="P45" s="23" t="s">
        <v>322</v>
      </c>
      <c r="Q45" s="32" t="s">
        <v>340</v>
      </c>
      <c r="R45" s="24"/>
      <c r="S45" s="8" t="s">
        <v>310</v>
      </c>
      <c r="T45" s="25">
        <f>COUNTIF(LEVEL1!A:A, RIGHT(P44,1))</f>
        <v>0</v>
      </c>
    </row>
    <row r="46" spans="1:21" x14ac:dyDescent="0.2">
      <c r="A46">
        <v>2</v>
      </c>
      <c r="B46">
        <v>2</v>
      </c>
      <c r="C46" s="41" t="str">
        <f>INDEX(Joined!$A:$I, MATCH(H46,Joined!$H:$H,0), 3)</f>
        <v>02</v>
      </c>
      <c r="D46" s="41" t="str">
        <f>INDEX(Joined!$A:$I, MATCH($H46,Joined!$H:$H,0), 4)</f>
        <v>352</v>
      </c>
      <c r="E46" s="41" t="str">
        <f>INDEX(Joined!$A:$I, MATCH($H46,Joined!$H:$H,0), 5)</f>
        <v>1035202</v>
      </c>
      <c r="F46" s="41" t="str">
        <f>IF(INDEX(Joined!$A:$I, MATCH($H46,Joined!$H:$H,0), 6) = 0, "", INDEX(Joined!$A:$I, MATCH($H46,Joined!$H:$H,0), 6))</f>
        <v/>
      </c>
      <c r="G46" s="9" t="s">
        <v>14</v>
      </c>
      <c r="H46" t="str">
        <f t="shared" si="0"/>
        <v>ACC.RGC.VFD-FCU-0-2</v>
      </c>
      <c r="I46" s="41" t="str">
        <f>INDEX(Joined!$A:$I, MATCH($H46,Joined!$H:$H,0), 9)</f>
        <v>M-100A1</v>
      </c>
      <c r="K46" t="s">
        <v>15</v>
      </c>
      <c r="L46" t="s">
        <v>16</v>
      </c>
      <c r="P46" s="23"/>
      <c r="Q46" s="32" t="s">
        <v>341</v>
      </c>
      <c r="R46" s="24"/>
      <c r="S46" s="8" t="s">
        <v>311</v>
      </c>
      <c r="T46" s="25" t="e">
        <f>COUNTIF(#REF!, RIGHT(P44,1))</f>
        <v>#REF!</v>
      </c>
    </row>
    <row r="47" spans="1:21" x14ac:dyDescent="0.2">
      <c r="A47">
        <v>2</v>
      </c>
      <c r="B47">
        <v>2</v>
      </c>
      <c r="C47" s="41" t="str">
        <f>INDEX(Joined!$A:$I, MATCH(H47,Joined!$H:$H,0), 3)</f>
        <v>03</v>
      </c>
      <c r="D47" s="41" t="str">
        <f>INDEX(Joined!$A:$I, MATCH($H47,Joined!$H:$H,0), 4)</f>
        <v>352</v>
      </c>
      <c r="E47" s="41" t="str">
        <f>INDEX(Joined!$A:$I, MATCH($H47,Joined!$H:$H,0), 5)</f>
        <v>1035203</v>
      </c>
      <c r="F47" s="41" t="str">
        <f>IF(INDEX(Joined!$A:$I, MATCH($H47,Joined!$H:$H,0), 6) = 0, "", INDEX(Joined!$A:$I, MATCH($H47,Joined!$H:$H,0), 6))</f>
        <v/>
      </c>
      <c r="G47" s="13" t="s">
        <v>245</v>
      </c>
      <c r="H47" t="str">
        <f t="shared" si="0"/>
        <v>ACC.RGC.AFMS-3-0-EA-1</v>
      </c>
      <c r="I47" s="41" t="str">
        <f>INDEX(Joined!$A:$I, MATCH($H47,Joined!$H:$H,0), 9)</f>
        <v>M-100A1</v>
      </c>
      <c r="K47" t="s">
        <v>15</v>
      </c>
      <c r="L47" t="s">
        <v>16</v>
      </c>
      <c r="P47" s="23"/>
      <c r="Q47" s="32" t="s">
        <v>342</v>
      </c>
      <c r="R47" s="24"/>
      <c r="S47" s="21" t="s">
        <v>422</v>
      </c>
      <c r="T47" s="25" t="e">
        <f>COUNTIF(#REF!, RIGHT(P44,1))</f>
        <v>#REF!</v>
      </c>
    </row>
    <row r="48" spans="1:21" x14ac:dyDescent="0.2">
      <c r="A48">
        <v>3</v>
      </c>
      <c r="B48">
        <v>1</v>
      </c>
      <c r="C48" s="41" t="str">
        <f>INDEX(Joined!$A:$I, MATCH(H48,Joined!$H:$H,0), 3)</f>
        <v>01</v>
      </c>
      <c r="D48" s="41" t="str">
        <f>INDEX(Joined!$A:$I, MATCH($H48,Joined!$H:$H,0), 4)</f>
        <v>303</v>
      </c>
      <c r="E48" s="41" t="str">
        <f>INDEX(Joined!$A:$I, MATCH($H48,Joined!$H:$H,0), 5)</f>
        <v>1030301</v>
      </c>
      <c r="F48" s="41" t="str">
        <f>IF(INDEX(Joined!$A:$I, MATCH($H48,Joined!$H:$H,0), 6) = 0, "", INDEX(Joined!$A:$I, MATCH($H48,Joined!$H:$H,0), 6))</f>
        <v/>
      </c>
      <c r="G48" s="10" t="s">
        <v>80</v>
      </c>
      <c r="H48" t="str">
        <f t="shared" si="0"/>
        <v>ACC.RGC.VV-4-0-10</v>
      </c>
      <c r="I48" s="41" t="str">
        <f>INDEX(Joined!$A:$I, MATCH($H48,Joined!$H:$H,0), 9)</f>
        <v>M-100B2</v>
      </c>
      <c r="K48" t="s">
        <v>293</v>
      </c>
      <c r="L48" t="s">
        <v>281</v>
      </c>
      <c r="P48" s="23"/>
      <c r="Q48" s="32" t="s">
        <v>345</v>
      </c>
      <c r="R48" s="24"/>
      <c r="S48" s="59" t="s">
        <v>423</v>
      </c>
      <c r="T48" s="25" t="e">
        <f>COUNTIF(#REF!, RIGHT(P44,1))</f>
        <v>#REF!</v>
      </c>
    </row>
    <row r="49" spans="1:21" x14ac:dyDescent="0.2">
      <c r="A49">
        <v>3</v>
      </c>
      <c r="B49">
        <v>1</v>
      </c>
      <c r="C49" s="41" t="str">
        <f>INDEX(Joined!$A:$I, MATCH(H49,Joined!$H:$H,0), 3)</f>
        <v>02</v>
      </c>
      <c r="D49" s="41" t="str">
        <f>INDEX(Joined!$A:$I, MATCH($H49,Joined!$H:$H,0), 4)</f>
        <v>303</v>
      </c>
      <c r="E49" s="41" t="str">
        <f>INDEX(Joined!$A:$I, MATCH($H49,Joined!$H:$H,0), 5)</f>
        <v>1030302</v>
      </c>
      <c r="F49" s="41" t="str">
        <f>IF(INDEX(Joined!$A:$I, MATCH($H49,Joined!$H:$H,0), 6) = 0, "", INDEX(Joined!$A:$I, MATCH($H49,Joined!$H:$H,0), 6))</f>
        <v/>
      </c>
      <c r="G49" s="11" t="s">
        <v>92</v>
      </c>
      <c r="H49" t="str">
        <f t="shared" si="0"/>
        <v>ACC.RGC.VV-2-0-06</v>
      </c>
      <c r="I49" s="41" t="str">
        <f>INDEX(Joined!$A:$I, MATCH($H49,Joined!$H:$H,0), 9)</f>
        <v>M-100B2</v>
      </c>
      <c r="K49" t="s">
        <v>293</v>
      </c>
      <c r="L49" t="s">
        <v>281</v>
      </c>
      <c r="P49" s="23"/>
      <c r="Q49" s="32" t="s">
        <v>346</v>
      </c>
      <c r="R49" s="24"/>
      <c r="S49" s="33" t="s">
        <v>312</v>
      </c>
      <c r="T49" s="38" t="e">
        <f>SUM(T44:T48)</f>
        <v>#REF!</v>
      </c>
      <c r="U49">
        <f>COUNTIF(Joined!A:A, RIGHT(P44,1))</f>
        <v>34</v>
      </c>
    </row>
    <row r="50" spans="1:21" x14ac:dyDescent="0.2">
      <c r="A50">
        <v>3</v>
      </c>
      <c r="B50">
        <v>1</v>
      </c>
      <c r="C50" s="41" t="str">
        <f>INDEX(Joined!$A:$I, MATCH(H50,Joined!$H:$H,0), 3)</f>
        <v>03</v>
      </c>
      <c r="D50" s="41" t="str">
        <f>INDEX(Joined!$A:$I, MATCH($H50,Joined!$H:$H,0), 4)</f>
        <v>303</v>
      </c>
      <c r="E50" s="41" t="str">
        <f>INDEX(Joined!$A:$I, MATCH($H50,Joined!$H:$H,0), 5)</f>
        <v>1030303</v>
      </c>
      <c r="F50" s="41" t="str">
        <f>IF(INDEX(Joined!$A:$I, MATCH($H50,Joined!$H:$H,0), 6) = 0, "", INDEX(Joined!$A:$I, MATCH($H50,Joined!$H:$H,0), 6))</f>
        <v/>
      </c>
      <c r="G50" s="11" t="s">
        <v>93</v>
      </c>
      <c r="H50" t="str">
        <f t="shared" si="0"/>
        <v>ACC.RGC.VV-2-0-07</v>
      </c>
      <c r="I50" s="41" t="str">
        <f>INDEX(Joined!$A:$I, MATCH($H50,Joined!$H:$H,0), 9)</f>
        <v>M-100B2</v>
      </c>
      <c r="K50" t="s">
        <v>293</v>
      </c>
      <c r="L50" t="s">
        <v>281</v>
      </c>
      <c r="P50" s="23"/>
      <c r="Q50" s="32" t="s">
        <v>347</v>
      </c>
      <c r="R50" s="24"/>
      <c r="S50" s="23"/>
      <c r="T50" s="58"/>
    </row>
    <row r="51" spans="1:21" x14ac:dyDescent="0.2">
      <c r="A51">
        <v>3</v>
      </c>
      <c r="B51">
        <v>1</v>
      </c>
      <c r="C51" s="41" t="str">
        <f>INDEX(Joined!$A:$I, MATCH(H51,Joined!$H:$H,0), 3)</f>
        <v>04</v>
      </c>
      <c r="D51" s="41" t="str">
        <f>INDEX(Joined!$A:$I, MATCH($H51,Joined!$H:$H,0), 4)</f>
        <v>303</v>
      </c>
      <c r="E51" s="41" t="str">
        <f>INDEX(Joined!$A:$I, MATCH($H51,Joined!$H:$H,0), 5)</f>
        <v>1030304</v>
      </c>
      <c r="F51" s="41" t="str">
        <f>IF(INDEX(Joined!$A:$I, MATCH($H51,Joined!$H:$H,0), 6) = 0, "", INDEX(Joined!$A:$I, MATCH($H51,Joined!$H:$H,0), 6))</f>
        <v/>
      </c>
      <c r="G51" s="10" t="s">
        <v>51</v>
      </c>
      <c r="H51" t="str">
        <f t="shared" si="0"/>
        <v>ACC.RGC.FCV-2-0-1</v>
      </c>
      <c r="I51" s="41" t="str">
        <f>INDEX(Joined!$A:$I, MATCH($H51,Joined!$H:$H,0), 9)</f>
        <v>M-302</v>
      </c>
      <c r="K51" t="s">
        <v>42</v>
      </c>
      <c r="L51" t="s">
        <v>309</v>
      </c>
      <c r="P51" s="23"/>
      <c r="Q51" s="32" t="s">
        <v>348</v>
      </c>
      <c r="R51" s="24"/>
      <c r="S51" s="23"/>
      <c r="T51" s="58"/>
    </row>
    <row r="52" spans="1:21" x14ac:dyDescent="0.2">
      <c r="A52">
        <v>3</v>
      </c>
      <c r="B52">
        <v>1</v>
      </c>
      <c r="C52" s="41" t="str">
        <f>INDEX(Joined!$A:$I, MATCH(H52,Joined!$H:$H,0), 3)</f>
        <v>05</v>
      </c>
      <c r="D52" s="41" t="str">
        <f>INDEX(Joined!$A:$I, MATCH($H52,Joined!$H:$H,0), 4)</f>
        <v>303</v>
      </c>
      <c r="E52" s="41" t="str">
        <f>INDEX(Joined!$A:$I, MATCH($H52,Joined!$H:$H,0), 5)</f>
        <v>1030305</v>
      </c>
      <c r="F52" s="41" t="str">
        <f>IF(INDEX(Joined!$A:$I, MATCH($H52,Joined!$H:$H,0), 6) = 0, "", INDEX(Joined!$A:$I, MATCH($H52,Joined!$H:$H,0), 6))</f>
        <v/>
      </c>
      <c r="G52" s="10" t="s">
        <v>52</v>
      </c>
      <c r="H52" t="str">
        <f t="shared" si="0"/>
        <v>ACC.RGC.FCV-2-0-2</v>
      </c>
      <c r="I52" s="41" t="str">
        <f>INDEX(Joined!$A:$I, MATCH($H52,Joined!$H:$H,0), 9)</f>
        <v>M-302</v>
      </c>
      <c r="K52" t="s">
        <v>42</v>
      </c>
      <c r="L52" t="s">
        <v>309</v>
      </c>
      <c r="P52" s="23"/>
      <c r="Q52" s="32" t="s">
        <v>349</v>
      </c>
      <c r="R52" s="24"/>
      <c r="S52" s="23"/>
      <c r="T52" s="58"/>
    </row>
    <row r="53" spans="1:21" x14ac:dyDescent="0.2">
      <c r="A53">
        <v>3</v>
      </c>
      <c r="B53">
        <v>1</v>
      </c>
      <c r="C53" s="41" t="str">
        <f>INDEX(Joined!$A:$I, MATCH(H53,Joined!$H:$H,0), 3)</f>
        <v>06</v>
      </c>
      <c r="D53" s="41" t="str">
        <f>INDEX(Joined!$A:$I, MATCH($H53,Joined!$H:$H,0), 4)</f>
        <v>303</v>
      </c>
      <c r="E53" s="41" t="str">
        <f>INDEX(Joined!$A:$I, MATCH($H53,Joined!$H:$H,0), 5)</f>
        <v>1030306</v>
      </c>
      <c r="F53" s="41" t="str">
        <f>IF(INDEX(Joined!$A:$I, MATCH($H53,Joined!$H:$H,0), 6) = 0, "", INDEX(Joined!$A:$I, MATCH($H53,Joined!$H:$H,0), 6))</f>
        <v/>
      </c>
      <c r="G53" s="10" t="s">
        <v>53</v>
      </c>
      <c r="H53" t="str">
        <f t="shared" si="0"/>
        <v>ACC.RGC.FCV-2-0-3</v>
      </c>
      <c r="I53" s="41" t="str">
        <f>INDEX(Joined!$A:$I, MATCH($H53,Joined!$H:$H,0), 9)</f>
        <v>M-302</v>
      </c>
      <c r="K53" t="s">
        <v>42</v>
      </c>
      <c r="L53" t="s">
        <v>309</v>
      </c>
      <c r="P53" s="23"/>
      <c r="Q53" s="32" t="s">
        <v>350</v>
      </c>
      <c r="R53" s="24"/>
      <c r="S53" s="23"/>
      <c r="T53" s="58"/>
    </row>
    <row r="54" spans="1:21" x14ac:dyDescent="0.2">
      <c r="A54">
        <v>3</v>
      </c>
      <c r="B54">
        <v>1</v>
      </c>
      <c r="C54" s="41" t="str">
        <f>INDEX(Joined!$A:$I, MATCH(H54,Joined!$H:$H,0), 3)</f>
        <v>07</v>
      </c>
      <c r="D54" s="41" t="str">
        <f>INDEX(Joined!$A:$I, MATCH($H54,Joined!$H:$H,0), 4)</f>
        <v>303</v>
      </c>
      <c r="E54" s="41" t="str">
        <f>INDEX(Joined!$A:$I, MATCH($H54,Joined!$H:$H,0), 5)</f>
        <v>1030307</v>
      </c>
      <c r="F54" s="41" t="str">
        <f>IF(INDEX(Joined!$A:$I, MATCH($H54,Joined!$H:$H,0), 6) = 0, "", INDEX(Joined!$A:$I, MATCH($H54,Joined!$H:$H,0), 6))</f>
        <v/>
      </c>
      <c r="G54" s="10" t="s">
        <v>54</v>
      </c>
      <c r="H54" t="str">
        <f t="shared" si="0"/>
        <v>ACC.RGC.FCV-2-0-4</v>
      </c>
      <c r="I54" s="41" t="str">
        <f>INDEX(Joined!$A:$I, MATCH($H54,Joined!$H:$H,0), 9)</f>
        <v>M-302</v>
      </c>
      <c r="K54" t="s">
        <v>42</v>
      </c>
      <c r="L54" t="s">
        <v>309</v>
      </c>
      <c r="P54" s="23"/>
      <c r="Q54" s="32" t="s">
        <v>352</v>
      </c>
      <c r="R54" s="24"/>
      <c r="S54" s="23"/>
      <c r="T54" s="58"/>
    </row>
    <row r="55" spans="1:21" x14ac:dyDescent="0.2">
      <c r="A55">
        <v>3</v>
      </c>
      <c r="B55">
        <v>1</v>
      </c>
      <c r="C55" s="41" t="str">
        <f>INDEX(Joined!$A:$I, MATCH(H55,Joined!$H:$H,0), 3)</f>
        <v>08</v>
      </c>
      <c r="D55" s="41" t="str">
        <f>INDEX(Joined!$A:$I, MATCH($H55,Joined!$H:$H,0), 4)</f>
        <v>303</v>
      </c>
      <c r="E55" s="41" t="str">
        <f>INDEX(Joined!$A:$I, MATCH($H55,Joined!$H:$H,0), 5)</f>
        <v>1030308</v>
      </c>
      <c r="F55" s="41" t="str">
        <f>IF(INDEX(Joined!$A:$I, MATCH($H55,Joined!$H:$H,0), 6) = 0, "", INDEX(Joined!$A:$I, MATCH($H55,Joined!$H:$H,0), 6))</f>
        <v/>
      </c>
      <c r="G55" s="10" t="s">
        <v>55</v>
      </c>
      <c r="H55" t="str">
        <f t="shared" si="0"/>
        <v>ACC.RGC.FCV-2-0-5</v>
      </c>
      <c r="I55" s="41" t="str">
        <f>INDEX(Joined!$A:$I, MATCH($H55,Joined!$H:$H,0), 9)</f>
        <v>M-302</v>
      </c>
      <c r="K55" t="s">
        <v>42</v>
      </c>
      <c r="L55" t="s">
        <v>309</v>
      </c>
      <c r="P55" s="35" t="s">
        <v>303</v>
      </c>
      <c r="Q55" s="31" t="s">
        <v>355</v>
      </c>
      <c r="R55" s="20" t="s">
        <v>321</v>
      </c>
      <c r="S55" s="21" t="s">
        <v>306</v>
      </c>
      <c r="T55" s="22">
        <f>COUNTIF(LEVEL0!A:A, RIGHT(P55,1))</f>
        <v>0</v>
      </c>
    </row>
    <row r="56" spans="1:21" x14ac:dyDescent="0.2">
      <c r="A56">
        <v>3</v>
      </c>
      <c r="B56">
        <v>1</v>
      </c>
      <c r="C56" s="41" t="str">
        <f>INDEX(Joined!$A:$I, MATCH(H56,Joined!$H:$H,0), 3)</f>
        <v>09</v>
      </c>
      <c r="D56" s="41" t="str">
        <f>INDEX(Joined!$A:$I, MATCH($H56,Joined!$H:$H,0), 4)</f>
        <v>303</v>
      </c>
      <c r="E56" s="41" t="str">
        <f>INDEX(Joined!$A:$I, MATCH($H56,Joined!$H:$H,0), 5)</f>
        <v>1030309</v>
      </c>
      <c r="F56" s="41" t="str">
        <f>IF(INDEX(Joined!$A:$I, MATCH($H56,Joined!$H:$H,0), 6) = 0, "", INDEX(Joined!$A:$I, MATCH($H56,Joined!$H:$H,0), 6))</f>
        <v/>
      </c>
      <c r="G56" s="10" t="s">
        <v>56</v>
      </c>
      <c r="H56" t="str">
        <f t="shared" si="0"/>
        <v>ACC.RGC.FCV-2-0-6</v>
      </c>
      <c r="I56" s="41" t="str">
        <f>INDEX(Joined!$A:$I, MATCH($H56,Joined!$H:$H,0), 9)</f>
        <v>M-302</v>
      </c>
      <c r="K56" t="s">
        <v>42</v>
      </c>
      <c r="L56" t="s">
        <v>309</v>
      </c>
      <c r="P56" s="40" t="s">
        <v>322</v>
      </c>
      <c r="Q56" s="32" t="s">
        <v>351</v>
      </c>
      <c r="R56" s="24"/>
      <c r="S56" s="8" t="s">
        <v>310</v>
      </c>
      <c r="T56" s="25">
        <f>COUNTIF(LEVEL1!A:A, RIGHT(P55,1))</f>
        <v>0</v>
      </c>
    </row>
    <row r="57" spans="1:21" x14ac:dyDescent="0.2">
      <c r="A57">
        <v>3</v>
      </c>
      <c r="B57">
        <v>1</v>
      </c>
      <c r="C57" s="41" t="str">
        <f>INDEX(Joined!$A:$I, MATCH(H57,Joined!$H:$H,0), 3)</f>
        <v>10</v>
      </c>
      <c r="D57" s="41" t="str">
        <f>INDEX(Joined!$A:$I, MATCH($H57,Joined!$H:$H,0), 4)</f>
        <v>303</v>
      </c>
      <c r="E57" s="41" t="str">
        <f>INDEX(Joined!$A:$I, MATCH($H57,Joined!$H:$H,0), 5)</f>
        <v>1030310</v>
      </c>
      <c r="F57" s="41" t="str">
        <f>IF(INDEX(Joined!$A:$I, MATCH($H57,Joined!$H:$H,0), 6) = 0, "", INDEX(Joined!$A:$I, MATCH($H57,Joined!$H:$H,0), 6))</f>
        <v/>
      </c>
      <c r="G57" s="10" t="s">
        <v>57</v>
      </c>
      <c r="H57" t="str">
        <f t="shared" si="0"/>
        <v>ACC.RGC.FCV-2-0-7</v>
      </c>
      <c r="I57" s="41" t="str">
        <f>INDEX(Joined!$A:$I, MATCH($H57,Joined!$H:$H,0), 9)</f>
        <v>M-302</v>
      </c>
      <c r="K57" t="s">
        <v>42</v>
      </c>
      <c r="L57" t="s">
        <v>309</v>
      </c>
      <c r="P57" s="40"/>
      <c r="Q57" s="34" t="s">
        <v>354</v>
      </c>
      <c r="R57" s="24"/>
      <c r="S57" s="8" t="s">
        <v>311</v>
      </c>
      <c r="T57" s="25" t="e">
        <f>COUNTIF(#REF!, RIGHT(P55,1))</f>
        <v>#REF!</v>
      </c>
    </row>
    <row r="58" spans="1:21" x14ac:dyDescent="0.2">
      <c r="A58">
        <v>3</v>
      </c>
      <c r="B58">
        <v>2</v>
      </c>
      <c r="C58" s="41" t="str">
        <f>INDEX(Joined!$A:$I, MATCH(H58,Joined!$H:$H,0), 3)</f>
        <v>01</v>
      </c>
      <c r="D58" s="41" t="str">
        <f>INDEX(Joined!$A:$I, MATCH($H58,Joined!$H:$H,0), 4)</f>
        <v>353</v>
      </c>
      <c r="E58" s="41" t="str">
        <f>INDEX(Joined!$A:$I, MATCH($H58,Joined!$H:$H,0), 5)</f>
        <v>1035301</v>
      </c>
      <c r="F58" s="41" t="str">
        <f>IF(INDEX(Joined!$A:$I, MATCH($H58,Joined!$H:$H,0), 6) = 0, "", INDEX(Joined!$A:$I, MATCH($H58,Joined!$H:$H,0), 6))</f>
        <v/>
      </c>
      <c r="G58" s="14" t="s">
        <v>372</v>
      </c>
      <c r="H58" t="str">
        <f t="shared" si="0"/>
        <v>ACC.RGC.VFD-AHU-VAV-2-SA1</v>
      </c>
      <c r="I58" s="41" t="str">
        <f>INDEX(Joined!$A:$I, MATCH($H58,Joined!$H:$H,0), 9)</f>
        <v>M-302</v>
      </c>
      <c r="K58" t="s">
        <v>42</v>
      </c>
      <c r="L58" t="s">
        <v>309</v>
      </c>
      <c r="P58" s="40"/>
      <c r="Q58" s="32"/>
      <c r="R58" s="24"/>
      <c r="S58" s="21" t="s">
        <v>422</v>
      </c>
      <c r="T58" s="25" t="e">
        <f>COUNTIF(#REF!, RIGHT(P55,1))</f>
        <v>#REF!</v>
      </c>
    </row>
    <row r="59" spans="1:21" x14ac:dyDescent="0.2">
      <c r="A59">
        <v>3</v>
      </c>
      <c r="B59">
        <v>2</v>
      </c>
      <c r="C59" s="41" t="str">
        <f>INDEX(Joined!$A:$I, MATCH(H59,Joined!$H:$H,0), 3)</f>
        <v>02</v>
      </c>
      <c r="D59" s="41" t="str">
        <f>INDEX(Joined!$A:$I, MATCH($H59,Joined!$H:$H,0), 4)</f>
        <v>353</v>
      </c>
      <c r="E59" s="41" t="str">
        <f>INDEX(Joined!$A:$I, MATCH($H59,Joined!$H:$H,0), 5)</f>
        <v>1035302</v>
      </c>
      <c r="F59" s="41" t="str">
        <f>IF(INDEX(Joined!$A:$I, MATCH($H59,Joined!$H:$H,0), 6) = 0, "", INDEX(Joined!$A:$I, MATCH($H59,Joined!$H:$H,0), 6))</f>
        <v/>
      </c>
      <c r="G59" s="14" t="s">
        <v>374</v>
      </c>
      <c r="H59" t="str">
        <f t="shared" si="0"/>
        <v>ACC.RGC.VFD-AHU-VAV-2-RA1</v>
      </c>
      <c r="I59" s="41" t="str">
        <f>INDEX(Joined!$A:$I, MATCH($H59,Joined!$H:$H,0), 9)</f>
        <v>M-302</v>
      </c>
      <c r="K59" t="s">
        <v>42</v>
      </c>
      <c r="L59" t="s">
        <v>309</v>
      </c>
      <c r="P59" s="40"/>
      <c r="Q59" s="32"/>
      <c r="R59" s="24"/>
      <c r="S59" s="59" t="s">
        <v>423</v>
      </c>
      <c r="T59" s="25" t="e">
        <f>COUNTIF(#REF!, RIGHT(P55,1))</f>
        <v>#REF!</v>
      </c>
    </row>
    <row r="60" spans="1:21" x14ac:dyDescent="0.2">
      <c r="A60">
        <v>3</v>
      </c>
      <c r="B60">
        <v>2</v>
      </c>
      <c r="C60" s="41" t="str">
        <f>INDEX(Joined!$A:$I, MATCH(H60,Joined!$H:$H,0), 3)</f>
        <v>03</v>
      </c>
      <c r="D60" s="41" t="str">
        <f>INDEX(Joined!$A:$I, MATCH($H60,Joined!$H:$H,0), 4)</f>
        <v>353</v>
      </c>
      <c r="E60" s="41" t="str">
        <f>INDEX(Joined!$A:$I, MATCH($H60,Joined!$H:$H,0), 5)</f>
        <v>1035303</v>
      </c>
      <c r="F60" s="41" t="str">
        <f>IF(INDEX(Joined!$A:$I, MATCH($H60,Joined!$H:$H,0), 6) = 0, "", INDEX(Joined!$A:$I, MATCH($H60,Joined!$H:$H,0), 6))</f>
        <v/>
      </c>
      <c r="G60" s="14" t="s">
        <v>376</v>
      </c>
      <c r="H60" t="str">
        <f t="shared" si="0"/>
        <v>ACC.RGC.VFD-AHU-VAV-2-OA1</v>
      </c>
      <c r="I60" s="41" t="str">
        <f>INDEX(Joined!$A:$I, MATCH($H60,Joined!$H:$H,0), 9)</f>
        <v>M-302</v>
      </c>
      <c r="K60" t="s">
        <v>42</v>
      </c>
      <c r="L60" t="s">
        <v>309</v>
      </c>
      <c r="P60" s="40"/>
      <c r="Q60" s="32"/>
      <c r="R60" s="24"/>
      <c r="S60" s="33" t="s">
        <v>312</v>
      </c>
      <c r="T60" s="38" t="e">
        <f>SUM(T55:T59)</f>
        <v>#REF!</v>
      </c>
      <c r="U60">
        <f>COUNTIF(Joined!A:A, RIGHT(P55,1))</f>
        <v>45</v>
      </c>
    </row>
    <row r="61" spans="1:21" x14ac:dyDescent="0.2">
      <c r="A61">
        <v>3</v>
      </c>
      <c r="B61">
        <v>2</v>
      </c>
      <c r="C61" s="41" t="str">
        <f>INDEX(Joined!$A:$I, MATCH(H61,Joined!$H:$H,0), 3)</f>
        <v>04</v>
      </c>
      <c r="D61" s="41" t="str">
        <f>INDEX(Joined!$A:$I, MATCH($H61,Joined!$H:$H,0), 4)</f>
        <v>353</v>
      </c>
      <c r="E61" s="41" t="str">
        <f>INDEX(Joined!$A:$I, MATCH($H61,Joined!$H:$H,0), 5)</f>
        <v>1035304</v>
      </c>
      <c r="F61" s="41" t="str">
        <f>IF(INDEX(Joined!$A:$I, MATCH($H61,Joined!$H:$H,0), 6) = 0, "", INDEX(Joined!$A:$I, MATCH($H61,Joined!$H:$H,0), 6))</f>
        <v/>
      </c>
      <c r="G61" s="14" t="s">
        <v>378</v>
      </c>
      <c r="H61" t="str">
        <f t="shared" si="0"/>
        <v>ACC.RGC.VFD-AHU-VAV-2-REA1</v>
      </c>
      <c r="I61" s="41" t="str">
        <f>INDEX(Joined!$A:$I, MATCH($H61,Joined!$H:$H,0), 9)</f>
        <v>M-302</v>
      </c>
      <c r="K61" t="s">
        <v>42</v>
      </c>
      <c r="L61" t="s">
        <v>309</v>
      </c>
      <c r="P61" s="40"/>
      <c r="Q61" s="32"/>
      <c r="R61" s="24"/>
      <c r="S61" s="23"/>
      <c r="T61" s="58"/>
    </row>
    <row r="62" spans="1:21" x14ac:dyDescent="0.2">
      <c r="A62">
        <v>3</v>
      </c>
      <c r="B62">
        <v>2</v>
      </c>
      <c r="C62" s="41" t="str">
        <f>INDEX(Joined!$A:$I, MATCH(H62,Joined!$H:$H,0), 3)</f>
        <v>05</v>
      </c>
      <c r="D62" s="41" t="str">
        <f>INDEX(Joined!$A:$I, MATCH($H62,Joined!$H:$H,0), 4)</f>
        <v>353</v>
      </c>
      <c r="E62" s="41" t="str">
        <f>INDEX(Joined!$A:$I, MATCH($H62,Joined!$H:$H,0), 5)</f>
        <v>1035305</v>
      </c>
      <c r="F62" s="41" t="str">
        <f>IF(INDEX(Joined!$A:$I, MATCH($H62,Joined!$H:$H,0), 6) = 0, "", INDEX(Joined!$A:$I, MATCH($H62,Joined!$H:$H,0), 6))</f>
        <v/>
      </c>
      <c r="G62" s="9" t="s">
        <v>10</v>
      </c>
      <c r="H62" t="str">
        <f t="shared" si="0"/>
        <v>ACC.RGC.VFD-AHU-VAV-2-EW</v>
      </c>
      <c r="I62" s="41" t="str">
        <f>INDEX(Joined!$A:$I, MATCH($H62,Joined!$H:$H,0), 9)</f>
        <v>M-302</v>
      </c>
      <c r="K62" t="s">
        <v>42</v>
      </c>
      <c r="L62" t="s">
        <v>309</v>
      </c>
      <c r="P62" s="40"/>
      <c r="Q62" s="32"/>
      <c r="R62" s="24"/>
      <c r="S62" s="23"/>
      <c r="T62" s="58"/>
    </row>
    <row r="63" spans="1:21" x14ac:dyDescent="0.2">
      <c r="A63">
        <v>3</v>
      </c>
      <c r="B63">
        <v>2</v>
      </c>
      <c r="C63" s="41" t="str">
        <f>INDEX(Joined!$A:$I, MATCH(H63,Joined!$H:$H,0), 3)</f>
        <v>06</v>
      </c>
      <c r="D63" s="41" t="str">
        <f>INDEX(Joined!$A:$I, MATCH($H63,Joined!$H:$H,0), 4)</f>
        <v>353</v>
      </c>
      <c r="E63" s="41" t="str">
        <f>INDEX(Joined!$A:$I, MATCH($H63,Joined!$H:$H,0), 5)</f>
        <v>1035306</v>
      </c>
      <c r="F63" s="41" t="str">
        <f>IF(INDEX(Joined!$A:$I, MATCH($H63,Joined!$H:$H,0), 6) = 0, "", INDEX(Joined!$A:$I, MATCH($H63,Joined!$H:$H,0), 6))</f>
        <v/>
      </c>
      <c r="G63" s="13" t="s">
        <v>237</v>
      </c>
      <c r="H63" t="str">
        <f t="shared" si="0"/>
        <v>ACC.RGC.AFMS-2-0-OA-1</v>
      </c>
      <c r="I63" s="41" t="str">
        <f>INDEX(Joined!$A:$I, MATCH($H63,Joined!$H:$H,0), 9)</f>
        <v>M-302</v>
      </c>
      <c r="K63" t="s">
        <v>42</v>
      </c>
      <c r="L63" t="s">
        <v>309</v>
      </c>
      <c r="P63" s="40"/>
      <c r="Q63" s="32"/>
      <c r="R63" s="24"/>
      <c r="S63" s="23"/>
      <c r="T63" s="58"/>
    </row>
    <row r="64" spans="1:21" x14ac:dyDescent="0.2">
      <c r="A64">
        <v>3</v>
      </c>
      <c r="B64">
        <v>2</v>
      </c>
      <c r="C64" s="41" t="str">
        <f>INDEX(Joined!$A:$I, MATCH(H64,Joined!$H:$H,0), 3)</f>
        <v>07</v>
      </c>
      <c r="D64" s="41" t="str">
        <f>INDEX(Joined!$A:$I, MATCH($H64,Joined!$H:$H,0), 4)</f>
        <v>353</v>
      </c>
      <c r="E64" s="41" t="str">
        <f>INDEX(Joined!$A:$I, MATCH($H64,Joined!$H:$H,0), 5)</f>
        <v>1035307</v>
      </c>
      <c r="F64" s="41" t="str">
        <f>IF(INDEX(Joined!$A:$I, MATCH($H64,Joined!$H:$H,0), 6) = 0, "", INDEX(Joined!$A:$I, MATCH($H64,Joined!$H:$H,0), 6))</f>
        <v/>
      </c>
      <c r="G64" s="13" t="s">
        <v>238</v>
      </c>
      <c r="H64" t="str">
        <f t="shared" si="0"/>
        <v>ACC.RGC.AFMS-2-0-OA-2</v>
      </c>
      <c r="I64" s="41" t="str">
        <f>INDEX(Joined!$A:$I, MATCH($H64,Joined!$H:$H,0), 9)</f>
        <v>M-302</v>
      </c>
      <c r="K64" t="s">
        <v>42</v>
      </c>
      <c r="L64" t="s">
        <v>309</v>
      </c>
      <c r="P64" s="40"/>
      <c r="Q64" s="32"/>
      <c r="R64" s="24"/>
      <c r="S64" s="23"/>
      <c r="T64" s="58"/>
    </row>
    <row r="65" spans="1:21" x14ac:dyDescent="0.2">
      <c r="A65">
        <v>3</v>
      </c>
      <c r="B65">
        <v>2</v>
      </c>
      <c r="C65" s="41" t="str">
        <f>INDEX(Joined!$A:$I, MATCH(H65,Joined!$H:$H,0), 3)</f>
        <v>08</v>
      </c>
      <c r="D65" s="41" t="str">
        <f>INDEX(Joined!$A:$I, MATCH($H65,Joined!$H:$H,0), 4)</f>
        <v>353</v>
      </c>
      <c r="E65" s="41" t="str">
        <f>INDEX(Joined!$A:$I, MATCH($H65,Joined!$H:$H,0), 5)</f>
        <v>1035308</v>
      </c>
      <c r="F65" s="41" t="str">
        <f>IF(INDEX(Joined!$A:$I, MATCH($H65,Joined!$H:$H,0), 6) = 0, "", INDEX(Joined!$A:$I, MATCH($H65,Joined!$H:$H,0), 6))</f>
        <v/>
      </c>
      <c r="G65" s="13" t="s">
        <v>239</v>
      </c>
      <c r="H65" t="str">
        <f t="shared" si="0"/>
        <v>ACC.RGC.AFMS-2-0-RA-1</v>
      </c>
      <c r="I65" s="41" t="str">
        <f>INDEX(Joined!$A:$I, MATCH($H65,Joined!$H:$H,0), 9)</f>
        <v>M-302</v>
      </c>
      <c r="K65" t="s">
        <v>42</v>
      </c>
      <c r="L65" t="s">
        <v>309</v>
      </c>
      <c r="P65" s="35" t="s">
        <v>304</v>
      </c>
      <c r="Q65" s="32" t="s">
        <v>353</v>
      </c>
      <c r="R65" s="20" t="s">
        <v>321</v>
      </c>
      <c r="S65" s="21" t="s">
        <v>306</v>
      </c>
      <c r="T65" s="22">
        <f>COUNTIF(LEVEL0!A:A, RIGHT(P65,1))</f>
        <v>0</v>
      </c>
    </row>
    <row r="66" spans="1:21" x14ac:dyDescent="0.2">
      <c r="A66">
        <v>3</v>
      </c>
      <c r="B66">
        <v>2</v>
      </c>
      <c r="C66" s="41" t="str">
        <f>INDEX(Joined!$A:$I, MATCH(H66,Joined!$H:$H,0), 3)</f>
        <v>09</v>
      </c>
      <c r="D66" s="41" t="str">
        <f>INDEX(Joined!$A:$I, MATCH($H66,Joined!$H:$H,0), 4)</f>
        <v>353</v>
      </c>
      <c r="E66" s="41" t="str">
        <f>INDEX(Joined!$A:$I, MATCH($H66,Joined!$H:$H,0), 5)</f>
        <v>1035309</v>
      </c>
      <c r="F66" s="41" t="str">
        <f>IF(INDEX(Joined!$A:$I, MATCH($H66,Joined!$H:$H,0), 6) = 0, "", INDEX(Joined!$A:$I, MATCH($H66,Joined!$H:$H,0), 6))</f>
        <v/>
      </c>
      <c r="G66" s="13" t="s">
        <v>240</v>
      </c>
      <c r="H66" t="str">
        <f t="shared" si="0"/>
        <v>ACC.RGC.AFMS-2-0-REA-1</v>
      </c>
      <c r="I66" s="41" t="str">
        <f>INDEX(Joined!$A:$I, MATCH($H66,Joined!$H:$H,0), 9)</f>
        <v>M-302</v>
      </c>
      <c r="K66" t="s">
        <v>42</v>
      </c>
      <c r="L66" t="s">
        <v>309</v>
      </c>
      <c r="P66" s="40" t="s">
        <v>322</v>
      </c>
      <c r="R66" s="24"/>
      <c r="S66" s="8" t="s">
        <v>310</v>
      </c>
      <c r="T66" s="25">
        <f>COUNTIF(LEVEL1!A:A, RIGHT(P65,1))</f>
        <v>0</v>
      </c>
    </row>
    <row r="67" spans="1:21" x14ac:dyDescent="0.2">
      <c r="A67">
        <v>3</v>
      </c>
      <c r="B67">
        <v>2</v>
      </c>
      <c r="C67" s="41" t="str">
        <f>INDEX(Joined!$A:$I, MATCH(H67,Joined!$H:$H,0), 3)</f>
        <v>10</v>
      </c>
      <c r="D67" s="41" t="str">
        <f>INDEX(Joined!$A:$I, MATCH($H67,Joined!$H:$H,0), 4)</f>
        <v>353</v>
      </c>
      <c r="E67" s="41" t="str">
        <f>INDEX(Joined!$A:$I, MATCH($H67,Joined!$H:$H,0), 5)</f>
        <v>1035310</v>
      </c>
      <c r="F67" s="41" t="str">
        <f>IF(INDEX(Joined!$A:$I, MATCH($H67,Joined!$H:$H,0), 6) = 0, "", INDEX(Joined!$A:$I, MATCH($H67,Joined!$H:$H,0), 6))</f>
        <v/>
      </c>
      <c r="G67" s="13" t="s">
        <v>241</v>
      </c>
      <c r="H67" t="str">
        <f t="shared" si="0"/>
        <v>ACC.RGC.AFMS-2-0-SA-1</v>
      </c>
      <c r="I67" s="41" t="str">
        <f>INDEX(Joined!$A:$I, MATCH($H67,Joined!$H:$H,0), 9)</f>
        <v>M-302</v>
      </c>
      <c r="K67" t="s">
        <v>42</v>
      </c>
      <c r="L67" t="s">
        <v>309</v>
      </c>
      <c r="P67" s="8"/>
      <c r="R67" s="24"/>
      <c r="S67" s="8" t="s">
        <v>311</v>
      </c>
      <c r="T67" s="25" t="e">
        <f>COUNTIF(#REF!, RIGHT(P65,1))</f>
        <v>#REF!</v>
      </c>
    </row>
    <row r="68" spans="1:21" x14ac:dyDescent="0.2">
      <c r="A68">
        <v>3</v>
      </c>
      <c r="B68">
        <v>2</v>
      </c>
      <c r="C68" s="41" t="str">
        <f>INDEX(Joined!$A:$I, MATCH(H68,Joined!$H:$H,0), 3)</f>
        <v>11</v>
      </c>
      <c r="D68" s="41" t="str">
        <f>INDEX(Joined!$A:$I, MATCH($H68,Joined!$H:$H,0), 4)</f>
        <v>353</v>
      </c>
      <c r="E68" s="41" t="str">
        <f>INDEX(Joined!$A:$I, MATCH($H68,Joined!$H:$H,0), 5)</f>
        <v>1035311</v>
      </c>
      <c r="F68" s="41" t="str">
        <f>IF(INDEX(Joined!$A:$I, MATCH($H68,Joined!$H:$H,0), 6) = 0, "", INDEX(Joined!$A:$I, MATCH($H68,Joined!$H:$H,0), 6))</f>
        <v/>
      </c>
      <c r="G68" t="s">
        <v>359</v>
      </c>
      <c r="H68" t="str">
        <f t="shared" ref="H68:H90" si="1" xml:space="preserve"> "ACC.RGC." &amp; G68</f>
        <v>ACC.RGC.AFMS-2-0-RA-2</v>
      </c>
      <c r="I68" s="41" t="str">
        <f>INDEX(Joined!$A:$I, MATCH($H68,Joined!$H:$H,0), 9)</f>
        <v>M-702</v>
      </c>
      <c r="K68" t="s">
        <v>357</v>
      </c>
      <c r="L68" t="s">
        <v>360</v>
      </c>
      <c r="S68" s="21" t="s">
        <v>422</v>
      </c>
      <c r="T68" s="25" t="e">
        <f>COUNTIF(#REF!, RIGHT(P65,1))</f>
        <v>#REF!</v>
      </c>
    </row>
    <row r="69" spans="1:21" x14ac:dyDescent="0.2">
      <c r="A69">
        <v>3</v>
      </c>
      <c r="B69">
        <v>2</v>
      </c>
      <c r="C69" s="41" t="str">
        <f>INDEX(Joined!$A:$I, MATCH(H69,Joined!$H:$H,0), 3)</f>
        <v>12</v>
      </c>
      <c r="D69" s="41" t="str">
        <f>INDEX(Joined!$A:$I, MATCH($H69,Joined!$H:$H,0), 4)</f>
        <v>353</v>
      </c>
      <c r="E69" s="41" t="str">
        <f>INDEX(Joined!$A:$I, MATCH($H69,Joined!$H:$H,0), 5)</f>
        <v>1035312</v>
      </c>
      <c r="F69" s="41" t="str">
        <f>IF(INDEX(Joined!$A:$I, MATCH($H69,Joined!$H:$H,0), 6) = 0, "", INDEX(Joined!$A:$I, MATCH($H69,Joined!$H:$H,0), 6))</f>
        <v/>
      </c>
      <c r="G69" s="14" t="s">
        <v>371</v>
      </c>
      <c r="H69" t="str">
        <f t="shared" si="1"/>
        <v>ACC.RGC.VFD-AHU-VAV-2-SA2</v>
      </c>
      <c r="I69" s="41" t="str">
        <f>INDEX(Joined!$A:$I, MATCH($H69,Joined!$H:$H,0), 9)</f>
        <v>M-302</v>
      </c>
      <c r="Q69" s="37"/>
      <c r="S69" s="59" t="s">
        <v>423</v>
      </c>
      <c r="T69" s="25" t="e">
        <f>COUNTIF(#REF!, RIGHT(P65,1))</f>
        <v>#REF!</v>
      </c>
    </row>
    <row r="70" spans="1:21" x14ac:dyDescent="0.2">
      <c r="A70">
        <v>3</v>
      </c>
      <c r="B70">
        <v>2</v>
      </c>
      <c r="C70" s="41" t="str">
        <f>INDEX(Joined!$A:$I, MATCH(H70,Joined!$H:$H,0), 3)</f>
        <v>13</v>
      </c>
      <c r="D70" s="41" t="str">
        <f>INDEX(Joined!$A:$I, MATCH($H70,Joined!$H:$H,0), 4)</f>
        <v>353</v>
      </c>
      <c r="E70" s="41" t="str">
        <f>INDEX(Joined!$A:$I, MATCH($H70,Joined!$H:$H,0), 5)</f>
        <v>1035313</v>
      </c>
      <c r="F70" s="41" t="str">
        <f>IF(INDEX(Joined!$A:$I, MATCH($H70,Joined!$H:$H,0), 6) = 0, "", INDEX(Joined!$A:$I, MATCH($H70,Joined!$H:$H,0), 6))</f>
        <v/>
      </c>
      <c r="G70" s="14" t="s">
        <v>373</v>
      </c>
      <c r="H70" t="str">
        <f t="shared" si="1"/>
        <v>ACC.RGC.VFD-AHU-VAV-2-RA2</v>
      </c>
      <c r="I70" s="41" t="str">
        <f>INDEX(Joined!$A:$I, MATCH($H70,Joined!$H:$H,0), 9)</f>
        <v>M-302</v>
      </c>
      <c r="Q70" s="37"/>
      <c r="S70" s="33" t="s">
        <v>312</v>
      </c>
      <c r="T70" s="38" t="e">
        <f>SUM(T65:T70)</f>
        <v>#REF!</v>
      </c>
      <c r="U70">
        <f>COUNTIF(Joined!A:A, RIGHT(P65,1))</f>
        <v>56</v>
      </c>
    </row>
    <row r="71" spans="1:21" x14ac:dyDescent="0.2">
      <c r="A71">
        <v>3</v>
      </c>
      <c r="B71">
        <v>2</v>
      </c>
      <c r="C71" s="41" t="str">
        <f>INDEX(Joined!$A:$I, MATCH(H71,Joined!$H:$H,0), 3)</f>
        <v>14</v>
      </c>
      <c r="D71" s="41" t="str">
        <f>INDEX(Joined!$A:$I, MATCH($H71,Joined!$H:$H,0), 4)</f>
        <v>353</v>
      </c>
      <c r="E71" s="41" t="str">
        <f>INDEX(Joined!$A:$I, MATCH($H71,Joined!$H:$H,0), 5)</f>
        <v>1035314</v>
      </c>
      <c r="F71" s="41" t="str">
        <f>IF(INDEX(Joined!$A:$I, MATCH($H71,Joined!$H:$H,0), 6) = 0, "", INDEX(Joined!$A:$I, MATCH($H71,Joined!$H:$H,0), 6))</f>
        <v/>
      </c>
      <c r="G71" s="14" t="s">
        <v>375</v>
      </c>
      <c r="H71" t="str">
        <f t="shared" si="1"/>
        <v>ACC.RGC.VFD-AHU-VAV-2-OA2</v>
      </c>
      <c r="I71" s="41" t="str">
        <f>INDEX(Joined!$A:$I, MATCH($H71,Joined!$H:$H,0), 9)</f>
        <v>M-302</v>
      </c>
      <c r="Q71" s="37"/>
    </row>
    <row r="72" spans="1:21" x14ac:dyDescent="0.2">
      <c r="A72">
        <v>3</v>
      </c>
      <c r="B72">
        <v>2</v>
      </c>
      <c r="C72" s="41" t="str">
        <f>INDEX(Joined!$A:$I, MATCH(H72,Joined!$H:$H,0), 3)</f>
        <v>15</v>
      </c>
      <c r="D72" s="41" t="str">
        <f>INDEX(Joined!$A:$I, MATCH($H72,Joined!$H:$H,0), 4)</f>
        <v>353</v>
      </c>
      <c r="E72" s="41" t="str">
        <f>INDEX(Joined!$A:$I, MATCH($H72,Joined!$H:$H,0), 5)</f>
        <v>1035315</v>
      </c>
      <c r="F72" s="41" t="str">
        <f>IF(INDEX(Joined!$A:$I, MATCH($H72,Joined!$H:$H,0), 6) = 0, "", INDEX(Joined!$A:$I, MATCH($H72,Joined!$H:$H,0), 6))</f>
        <v/>
      </c>
      <c r="G72" s="14" t="s">
        <v>377</v>
      </c>
      <c r="H72" t="str">
        <f t="shared" si="1"/>
        <v>ACC.RGC.VFD-AHU-VAV-2-REA2</v>
      </c>
      <c r="I72" s="41" t="str">
        <f>INDEX(Joined!$A:$I, MATCH($H72,Joined!$H:$H,0), 9)</f>
        <v>M-302</v>
      </c>
      <c r="Q72" s="37"/>
    </row>
    <row r="73" spans="1:21" x14ac:dyDescent="0.2">
      <c r="A73">
        <v>4</v>
      </c>
      <c r="B73">
        <v>1</v>
      </c>
      <c r="C73" s="41" t="str">
        <f>INDEX(Joined!$A:$I, MATCH(H73,Joined!$H:$H,0), 3)</f>
        <v>01</v>
      </c>
      <c r="D73" s="41" t="str">
        <f>INDEX(Joined!$A:$I, MATCH($H73,Joined!$H:$H,0), 4)</f>
        <v>304</v>
      </c>
      <c r="E73" s="41" t="str">
        <f>INDEX(Joined!$A:$I, MATCH($H73,Joined!$H:$H,0), 5)</f>
        <v>1030401</v>
      </c>
      <c r="F73" s="41" t="str">
        <f>IF(INDEX(Joined!$A:$I, MATCH($H73,Joined!$H:$H,0), 6) = 0, "", INDEX(Joined!$A:$I, MATCH($H73,Joined!$H:$H,0), 6))</f>
        <v/>
      </c>
      <c r="G73" s="10" t="s">
        <v>71</v>
      </c>
      <c r="H73" t="str">
        <f t="shared" si="1"/>
        <v>ACC.RGC.VV-4-0-01</v>
      </c>
      <c r="I73" s="41" t="str">
        <f>INDEX(Joined!$A:$I, MATCH($H73,Joined!$H:$H,0), 9)</f>
        <v>M-100A2</v>
      </c>
      <c r="K73" t="s">
        <v>292</v>
      </c>
      <c r="L73" t="s">
        <v>278</v>
      </c>
      <c r="Q73" s="37"/>
    </row>
    <row r="74" spans="1:21" x14ac:dyDescent="0.2">
      <c r="A74">
        <v>4</v>
      </c>
      <c r="B74">
        <v>1</v>
      </c>
      <c r="C74" s="41" t="str">
        <f>INDEX(Joined!$A:$I, MATCH(H74,Joined!$H:$H,0), 3)</f>
        <v>02</v>
      </c>
      <c r="D74" s="41" t="str">
        <f>INDEX(Joined!$A:$I, MATCH($H74,Joined!$H:$H,0), 4)</f>
        <v>304</v>
      </c>
      <c r="E74" s="41" t="str">
        <f>INDEX(Joined!$A:$I, MATCH($H74,Joined!$H:$H,0), 5)</f>
        <v>1030402</v>
      </c>
      <c r="F74" s="41" t="str">
        <f>IF(INDEX(Joined!$A:$I, MATCH($H74,Joined!$H:$H,0), 6) = 0, "", INDEX(Joined!$A:$I, MATCH($H74,Joined!$H:$H,0), 6))</f>
        <v/>
      </c>
      <c r="G74" s="10" t="s">
        <v>72</v>
      </c>
      <c r="H74" t="str">
        <f t="shared" si="1"/>
        <v>ACC.RGC.VV-4-0-02</v>
      </c>
      <c r="I74" s="41" t="str">
        <f>INDEX(Joined!$A:$I, MATCH($H74,Joined!$H:$H,0), 9)</f>
        <v>M-100A2</v>
      </c>
      <c r="K74" t="s">
        <v>292</v>
      </c>
      <c r="L74" t="s">
        <v>278</v>
      </c>
      <c r="Q74" s="37"/>
    </row>
    <row r="75" spans="1:21" x14ac:dyDescent="0.2">
      <c r="A75">
        <v>4</v>
      </c>
      <c r="B75">
        <v>1</v>
      </c>
      <c r="C75" s="41" t="str">
        <f>INDEX(Joined!$A:$I, MATCH(H75,Joined!$H:$H,0), 3)</f>
        <v>03</v>
      </c>
      <c r="D75" s="41" t="str">
        <f>INDEX(Joined!$A:$I, MATCH($H75,Joined!$H:$H,0), 4)</f>
        <v>304</v>
      </c>
      <c r="E75" s="41" t="str">
        <f>INDEX(Joined!$A:$I, MATCH($H75,Joined!$H:$H,0), 5)</f>
        <v>1030403</v>
      </c>
      <c r="F75" s="41" t="str">
        <f>IF(INDEX(Joined!$A:$I, MATCH($H75,Joined!$H:$H,0), 6) = 0, "", INDEX(Joined!$A:$I, MATCH($H75,Joined!$H:$H,0), 6))</f>
        <v/>
      </c>
      <c r="G75" s="10" t="s">
        <v>73</v>
      </c>
      <c r="H75" t="str">
        <f t="shared" si="1"/>
        <v>ACC.RGC.VV-4-0-03</v>
      </c>
      <c r="I75" s="41" t="str">
        <f>INDEX(Joined!$A:$I, MATCH($H75,Joined!$H:$H,0), 9)</f>
        <v>M-100A2</v>
      </c>
      <c r="K75" t="s">
        <v>292</v>
      </c>
      <c r="L75" t="s">
        <v>278</v>
      </c>
      <c r="Q75" s="37"/>
    </row>
    <row r="76" spans="1:21" x14ac:dyDescent="0.2">
      <c r="A76">
        <v>4</v>
      </c>
      <c r="B76">
        <v>1</v>
      </c>
      <c r="C76" s="41" t="str">
        <f>INDEX(Joined!$A:$I, MATCH(H76,Joined!$H:$H,0), 3)</f>
        <v>04</v>
      </c>
      <c r="D76" s="41" t="str">
        <f>INDEX(Joined!$A:$I, MATCH($H76,Joined!$H:$H,0), 4)</f>
        <v>304</v>
      </c>
      <c r="E76" s="41" t="str">
        <f>INDEX(Joined!$A:$I, MATCH($H76,Joined!$H:$H,0), 5)</f>
        <v>1030404</v>
      </c>
      <c r="F76" s="41" t="str">
        <f>IF(INDEX(Joined!$A:$I, MATCH($H76,Joined!$H:$H,0), 6) = 0, "", INDEX(Joined!$A:$I, MATCH($H76,Joined!$H:$H,0), 6))</f>
        <v/>
      </c>
      <c r="G76" s="10" t="s">
        <v>74</v>
      </c>
      <c r="H76" t="str">
        <f t="shared" si="1"/>
        <v>ACC.RGC.VV-4-0-04</v>
      </c>
      <c r="I76" s="41" t="str">
        <f>INDEX(Joined!$A:$I, MATCH($H76,Joined!$H:$H,0), 9)</f>
        <v>M-100A2</v>
      </c>
      <c r="K76" t="s">
        <v>292</v>
      </c>
      <c r="L76" t="s">
        <v>278</v>
      </c>
      <c r="Q76" s="34"/>
    </row>
    <row r="77" spans="1:21" x14ac:dyDescent="0.2">
      <c r="A77">
        <v>4</v>
      </c>
      <c r="B77">
        <v>1</v>
      </c>
      <c r="C77" s="41" t="str">
        <f>INDEX(Joined!$A:$I, MATCH(H77,Joined!$H:$H,0), 3)</f>
        <v>05</v>
      </c>
      <c r="D77" s="41" t="str">
        <f>INDEX(Joined!$A:$I, MATCH($H77,Joined!$H:$H,0), 4)</f>
        <v>304</v>
      </c>
      <c r="E77" s="41" t="str">
        <f>INDEX(Joined!$A:$I, MATCH($H77,Joined!$H:$H,0), 5)</f>
        <v>1030405</v>
      </c>
      <c r="F77" s="41" t="str">
        <f>IF(INDEX(Joined!$A:$I, MATCH($H77,Joined!$H:$H,0), 6) = 0, "", INDEX(Joined!$A:$I, MATCH($H77,Joined!$H:$H,0), 6))</f>
        <v/>
      </c>
      <c r="G77" s="10" t="s">
        <v>75</v>
      </c>
      <c r="H77" t="str">
        <f t="shared" si="1"/>
        <v>ACC.RGC.VV-4-0-05</v>
      </c>
      <c r="I77" s="41" t="str">
        <f>INDEX(Joined!$A:$I, MATCH($H77,Joined!$H:$H,0), 9)</f>
        <v>M-100A2</v>
      </c>
      <c r="K77" t="s">
        <v>292</v>
      </c>
      <c r="L77" t="s">
        <v>278</v>
      </c>
    </row>
    <row r="78" spans="1:21" x14ac:dyDescent="0.2">
      <c r="A78">
        <v>4</v>
      </c>
      <c r="B78">
        <v>1</v>
      </c>
      <c r="C78" s="41" t="str">
        <f>INDEX(Joined!$A:$I, MATCH(H78,Joined!$H:$H,0), 3)</f>
        <v>06</v>
      </c>
      <c r="D78" s="41" t="str">
        <f>INDEX(Joined!$A:$I, MATCH($H78,Joined!$H:$H,0), 4)</f>
        <v>304</v>
      </c>
      <c r="E78" s="41" t="str">
        <f>INDEX(Joined!$A:$I, MATCH($H78,Joined!$H:$H,0), 5)</f>
        <v>1030406</v>
      </c>
      <c r="F78" s="41" t="str">
        <f>IF(INDEX(Joined!$A:$I, MATCH($H78,Joined!$H:$H,0), 6) = 0, "", INDEX(Joined!$A:$I, MATCH($H78,Joined!$H:$H,0), 6))</f>
        <v/>
      </c>
      <c r="G78" s="10" t="s">
        <v>76</v>
      </c>
      <c r="H78" t="str">
        <f t="shared" si="1"/>
        <v>ACC.RGC.VV-4-0-06</v>
      </c>
      <c r="I78" s="41" t="str">
        <f>INDEX(Joined!$A:$I, MATCH($H78,Joined!$H:$H,0), 9)</f>
        <v>M-100A2</v>
      </c>
      <c r="K78" t="s">
        <v>292</v>
      </c>
      <c r="L78" t="s">
        <v>278</v>
      </c>
    </row>
    <row r="79" spans="1:21" x14ac:dyDescent="0.2">
      <c r="A79">
        <v>4</v>
      </c>
      <c r="B79">
        <v>1</v>
      </c>
      <c r="C79" s="41" t="str">
        <f>INDEX(Joined!$A:$I, MATCH(H79,Joined!$H:$H,0), 3)</f>
        <v>07</v>
      </c>
      <c r="D79" s="41" t="str">
        <f>INDEX(Joined!$A:$I, MATCH($H79,Joined!$H:$H,0), 4)</f>
        <v>304</v>
      </c>
      <c r="E79" s="41" t="str">
        <f>INDEX(Joined!$A:$I, MATCH($H79,Joined!$H:$H,0), 5)</f>
        <v>1030407</v>
      </c>
      <c r="F79" s="41" t="str">
        <f>IF(INDEX(Joined!$A:$I, MATCH($H79,Joined!$H:$H,0), 6) = 0, "", INDEX(Joined!$A:$I, MATCH($H79,Joined!$H:$H,0), 6))</f>
        <v/>
      </c>
      <c r="G79" s="10" t="s">
        <v>77</v>
      </c>
      <c r="H79" t="str">
        <f t="shared" si="1"/>
        <v>ACC.RGC.VV-4-0-07</v>
      </c>
      <c r="I79" s="41" t="str">
        <f>INDEX(Joined!$A:$I, MATCH($H79,Joined!$H:$H,0), 9)</f>
        <v>M-100A2</v>
      </c>
      <c r="K79" t="s">
        <v>292</v>
      </c>
      <c r="L79" t="s">
        <v>278</v>
      </c>
    </row>
    <row r="80" spans="1:21" x14ac:dyDescent="0.2">
      <c r="A80">
        <v>4</v>
      </c>
      <c r="B80">
        <v>1</v>
      </c>
      <c r="C80" s="41" t="str">
        <f>INDEX(Joined!$A:$I, MATCH(H80,Joined!$H:$H,0), 3)</f>
        <v>08</v>
      </c>
      <c r="D80" s="41" t="str">
        <f>INDEX(Joined!$A:$I, MATCH($H80,Joined!$H:$H,0), 4)</f>
        <v>304</v>
      </c>
      <c r="E80" s="41" t="str">
        <f>INDEX(Joined!$A:$I, MATCH($H80,Joined!$H:$H,0), 5)</f>
        <v>1030408</v>
      </c>
      <c r="F80" s="41" t="str">
        <f>IF(INDEX(Joined!$A:$I, MATCH($H80,Joined!$H:$H,0), 6) = 0, "", INDEX(Joined!$A:$I, MATCH($H80,Joined!$H:$H,0), 6))</f>
        <v/>
      </c>
      <c r="G80" s="10" t="s">
        <v>78</v>
      </c>
      <c r="H80" t="str">
        <f t="shared" si="1"/>
        <v>ACC.RGC.VV-4-0-08</v>
      </c>
      <c r="I80" s="41" t="str">
        <f>INDEX(Joined!$A:$I, MATCH($H80,Joined!$H:$H,0), 9)</f>
        <v>M-100A2</v>
      </c>
      <c r="K80" t="s">
        <v>292</v>
      </c>
      <c r="L80" t="s">
        <v>278</v>
      </c>
    </row>
    <row r="81" spans="1:18" x14ac:dyDescent="0.2">
      <c r="A81">
        <v>4</v>
      </c>
      <c r="B81">
        <v>1</v>
      </c>
      <c r="C81" s="41" t="str">
        <f>INDEX(Joined!$A:$I, MATCH(H81,Joined!$H:$H,0), 3)</f>
        <v>09</v>
      </c>
      <c r="D81" s="41" t="str">
        <f>INDEX(Joined!$A:$I, MATCH($H81,Joined!$H:$H,0), 4)</f>
        <v>304</v>
      </c>
      <c r="E81" s="41" t="str">
        <f>INDEX(Joined!$A:$I, MATCH($H81,Joined!$H:$H,0), 5)</f>
        <v>1030409</v>
      </c>
      <c r="F81" s="41" t="str">
        <f>IF(INDEX(Joined!$A:$I, MATCH($H81,Joined!$H:$H,0), 6) = 0, "", INDEX(Joined!$A:$I, MATCH($H81,Joined!$H:$H,0), 6))</f>
        <v/>
      </c>
      <c r="G81" s="10" t="s">
        <v>79</v>
      </c>
      <c r="H81" t="str">
        <f t="shared" si="1"/>
        <v>ACC.RGC.VV-4-0-09</v>
      </c>
      <c r="I81" s="41" t="str">
        <f>INDEX(Joined!$A:$I, MATCH($H81,Joined!$H:$H,0), 9)</f>
        <v>M-100A2</v>
      </c>
      <c r="K81" t="s">
        <v>292</v>
      </c>
      <c r="L81" t="s">
        <v>278</v>
      </c>
      <c r="Q81" s="19"/>
      <c r="R81" s="18"/>
    </row>
    <row r="82" spans="1:18" x14ac:dyDescent="0.2">
      <c r="C82" s="41"/>
      <c r="D82" s="41"/>
      <c r="E82" s="41"/>
      <c r="F82" s="41"/>
      <c r="G82" s="10"/>
      <c r="I82" s="41"/>
    </row>
    <row r="83" spans="1:18" x14ac:dyDescent="0.2">
      <c r="A83">
        <v>4</v>
      </c>
      <c r="B83">
        <v>1</v>
      </c>
      <c r="C83" s="41" t="str">
        <f>INDEX(Joined!$A:$I, MATCH(H83,Joined!$H:$H,0), 3)</f>
        <v>11</v>
      </c>
      <c r="D83" s="41" t="str">
        <f>INDEX(Joined!$A:$I, MATCH($H83,Joined!$H:$H,0), 4)</f>
        <v>304</v>
      </c>
      <c r="E83" s="41" t="str">
        <f>INDEX(Joined!$A:$I, MATCH($H83,Joined!$H:$H,0), 5)</f>
        <v>1030411</v>
      </c>
      <c r="F83" s="41" t="str">
        <f>IF(INDEX(Joined!$A:$I, MATCH($H83,Joined!$H:$H,0), 6) = 0, "", INDEX(Joined!$A:$I, MATCH($H83,Joined!$H:$H,0), 6))</f>
        <v/>
      </c>
      <c r="G83" s="11" t="s">
        <v>87</v>
      </c>
      <c r="H83" t="str">
        <f t="shared" si="1"/>
        <v>ACC.RGC.VV-2-0-01</v>
      </c>
      <c r="I83" s="41" t="str">
        <f>INDEX(Joined!$A:$I, MATCH($H83,Joined!$H:$H,0), 9)</f>
        <v>M-100A2</v>
      </c>
      <c r="K83" t="s">
        <v>292</v>
      </c>
      <c r="L83" t="s">
        <v>278</v>
      </c>
    </row>
    <row r="84" spans="1:18" x14ac:dyDescent="0.2">
      <c r="A84">
        <v>4</v>
      </c>
      <c r="B84">
        <v>1</v>
      </c>
      <c r="C84" s="41" t="str">
        <f>INDEX(Joined!$A:$I, MATCH(H84,Joined!$H:$H,0), 3)</f>
        <v>12</v>
      </c>
      <c r="D84" s="41" t="str">
        <f>INDEX(Joined!$A:$I, MATCH($H84,Joined!$H:$H,0), 4)</f>
        <v>304</v>
      </c>
      <c r="E84" s="41" t="str">
        <f>INDEX(Joined!$A:$I, MATCH($H84,Joined!$H:$H,0), 5)</f>
        <v>1030412</v>
      </c>
      <c r="F84" s="41" t="str">
        <f>IF(INDEX(Joined!$A:$I, MATCH($H84,Joined!$H:$H,0), 6) = 0, "", INDEX(Joined!$A:$I, MATCH($H84,Joined!$H:$H,0), 6))</f>
        <v/>
      </c>
      <c r="G84" s="11" t="s">
        <v>88</v>
      </c>
      <c r="H84" t="str">
        <f t="shared" si="1"/>
        <v>ACC.RGC.VV-2-0-02</v>
      </c>
      <c r="I84" s="41" t="str">
        <f>INDEX(Joined!$A:$I, MATCH($H84,Joined!$H:$H,0), 9)</f>
        <v>M-100A2</v>
      </c>
      <c r="K84" t="s">
        <v>292</v>
      </c>
      <c r="L84" t="s">
        <v>278</v>
      </c>
    </row>
    <row r="85" spans="1:18" x14ac:dyDescent="0.2">
      <c r="A85">
        <v>4</v>
      </c>
      <c r="B85">
        <v>1</v>
      </c>
      <c r="C85" s="41" t="str">
        <f>INDEX(Joined!$A:$I, MATCH(H85,Joined!$H:$H,0), 3)</f>
        <v>13</v>
      </c>
      <c r="D85" s="41" t="str">
        <f>INDEX(Joined!$A:$I, MATCH($H85,Joined!$H:$H,0), 4)</f>
        <v>304</v>
      </c>
      <c r="E85" s="41" t="str">
        <f>INDEX(Joined!$A:$I, MATCH($H85,Joined!$H:$H,0), 5)</f>
        <v>1030413</v>
      </c>
      <c r="F85" s="41" t="str">
        <f>IF(INDEX(Joined!$A:$I, MATCH($H85,Joined!$H:$H,0), 6) = 0, "", INDEX(Joined!$A:$I, MATCH($H85,Joined!$H:$H,0), 6))</f>
        <v/>
      </c>
      <c r="G85" s="11" t="s">
        <v>89</v>
      </c>
      <c r="H85" t="str">
        <f t="shared" si="1"/>
        <v>ACC.RGC.VV-2-0-03</v>
      </c>
      <c r="I85" s="41" t="str">
        <f>INDEX(Joined!$A:$I, MATCH($H85,Joined!$H:$H,0), 9)</f>
        <v>M-100A2</v>
      </c>
      <c r="K85" t="s">
        <v>292</v>
      </c>
      <c r="L85" t="s">
        <v>278</v>
      </c>
    </row>
    <row r="86" spans="1:18" x14ac:dyDescent="0.2">
      <c r="A86">
        <v>4</v>
      </c>
      <c r="B86">
        <v>1</v>
      </c>
      <c r="C86" s="41" t="str">
        <f>INDEX(Joined!$A:$I, MATCH(H86,Joined!$H:$H,0), 3)</f>
        <v>14</v>
      </c>
      <c r="D86" s="41" t="str">
        <f>INDEX(Joined!$A:$I, MATCH($H86,Joined!$H:$H,0), 4)</f>
        <v>304</v>
      </c>
      <c r="E86" s="41" t="str">
        <f>INDEX(Joined!$A:$I, MATCH($H86,Joined!$H:$H,0), 5)</f>
        <v>1030414</v>
      </c>
      <c r="F86" s="41" t="str">
        <f>IF(INDEX(Joined!$A:$I, MATCH($H86,Joined!$H:$H,0), 6) = 0, "", INDEX(Joined!$A:$I, MATCH($H86,Joined!$H:$H,0), 6))</f>
        <v/>
      </c>
      <c r="G86" s="11" t="s">
        <v>90</v>
      </c>
      <c r="H86" t="str">
        <f t="shared" si="1"/>
        <v>ACC.RGC.VV-2-0-04</v>
      </c>
      <c r="I86" s="41" t="str">
        <f>INDEX(Joined!$A:$I, MATCH($H86,Joined!$H:$H,0), 9)</f>
        <v>M-100A2</v>
      </c>
      <c r="K86" t="s">
        <v>292</v>
      </c>
      <c r="L86" t="s">
        <v>278</v>
      </c>
    </row>
    <row r="87" spans="1:18" x14ac:dyDescent="0.2">
      <c r="A87">
        <v>4</v>
      </c>
      <c r="B87">
        <v>1</v>
      </c>
      <c r="C87" s="41" t="str">
        <f>INDEX(Joined!$A:$I, MATCH(H87,Joined!$H:$H,0), 3)</f>
        <v>15</v>
      </c>
      <c r="D87" s="41" t="str">
        <f>INDEX(Joined!$A:$I, MATCH($H87,Joined!$H:$H,0), 4)</f>
        <v>304</v>
      </c>
      <c r="E87" s="41" t="str">
        <f>INDEX(Joined!$A:$I, MATCH($H87,Joined!$H:$H,0), 5)</f>
        <v>1030415</v>
      </c>
      <c r="F87" s="41" t="str">
        <f>IF(INDEX(Joined!$A:$I, MATCH($H87,Joined!$H:$H,0), 6) = 0, "", INDEX(Joined!$A:$I, MATCH($H87,Joined!$H:$H,0), 6))</f>
        <v/>
      </c>
      <c r="G87" s="11" t="s">
        <v>91</v>
      </c>
      <c r="H87" t="str">
        <f t="shared" si="1"/>
        <v>ACC.RGC.VV-2-0-05</v>
      </c>
      <c r="I87" s="41" t="str">
        <f>INDEX(Joined!$A:$I, MATCH($H87,Joined!$H:$H,0), 9)</f>
        <v>M-100A2</v>
      </c>
      <c r="K87" t="s">
        <v>292</v>
      </c>
      <c r="L87" t="s">
        <v>278</v>
      </c>
    </row>
    <row r="88" spans="1:18" x14ac:dyDescent="0.2">
      <c r="A88">
        <v>4</v>
      </c>
      <c r="B88">
        <v>1</v>
      </c>
      <c r="C88" s="41" t="str">
        <f>INDEX(Joined!$A:$I, MATCH(H88,Joined!$H:$H,0), 3)</f>
        <v>16</v>
      </c>
      <c r="D88" s="41" t="str">
        <f>INDEX(Joined!$A:$I, MATCH($H88,Joined!$H:$H,0), 4)</f>
        <v>304</v>
      </c>
      <c r="E88" s="41" t="str">
        <f>INDEX(Joined!$A:$I, MATCH($H88,Joined!$H:$H,0), 5)</f>
        <v>1030416</v>
      </c>
      <c r="F88" s="41" t="str">
        <f>IF(INDEX(Joined!$A:$I, MATCH($H88,Joined!$H:$H,0), 6) = 0, "", INDEX(Joined!$A:$I, MATCH($H88,Joined!$H:$H,0), 6))</f>
        <v/>
      </c>
      <c r="G88" s="14" t="s">
        <v>264</v>
      </c>
      <c r="H88" t="str">
        <f t="shared" si="1"/>
        <v>ACC.RGC.FCU-0-3</v>
      </c>
      <c r="I88" s="41" t="str">
        <f>INDEX(Joined!$A:$I, MATCH($H88,Joined!$H:$H,0), 9)</f>
        <v>M-303</v>
      </c>
      <c r="K88" t="s">
        <v>265</v>
      </c>
      <c r="L88" t="s">
        <v>308</v>
      </c>
    </row>
    <row r="89" spans="1:18" x14ac:dyDescent="0.2">
      <c r="A89">
        <v>4</v>
      </c>
      <c r="B89">
        <v>1</v>
      </c>
      <c r="C89" s="41" t="str">
        <f>INDEX(Joined!$A:$I, MATCH(H89,Joined!$H:$H,0), 3)</f>
        <v>17</v>
      </c>
      <c r="D89" s="41" t="str">
        <f>INDEX(Joined!$A:$I, MATCH($H89,Joined!$H:$H,0), 4)</f>
        <v>304</v>
      </c>
      <c r="E89" s="41" t="str">
        <f>INDEX(Joined!$A:$I, MATCH($H89,Joined!$H:$H,0), 5)</f>
        <v>1030417</v>
      </c>
      <c r="F89" s="41" t="str">
        <f>IF(INDEX(Joined!$A:$I, MATCH($H89,Joined!$H:$H,0), 6) = 0, "", INDEX(Joined!$A:$I, MATCH($H89,Joined!$H:$H,0), 6))</f>
        <v/>
      </c>
      <c r="G89" s="13" t="s">
        <v>266</v>
      </c>
      <c r="H89" t="str">
        <f t="shared" si="1"/>
        <v>ACC.RGC.FCU-0-4</v>
      </c>
      <c r="I89" s="41" t="str">
        <f>INDEX(Joined!$A:$I, MATCH($H89,Joined!$H:$H,0), 9)</f>
        <v>M-303</v>
      </c>
      <c r="K89" t="s">
        <v>265</v>
      </c>
      <c r="L89" t="s">
        <v>308</v>
      </c>
    </row>
    <row r="90" spans="1:18" x14ac:dyDescent="0.2">
      <c r="A90">
        <v>4</v>
      </c>
      <c r="B90">
        <v>2</v>
      </c>
      <c r="C90" s="41" t="str">
        <f>INDEX(Joined!$A:$I, MATCH(H90,Joined!$H:$H,0), 3)</f>
        <v>01</v>
      </c>
      <c r="D90" s="41" t="str">
        <f>INDEX(Joined!$A:$I, MATCH($H90,Joined!$H:$H,0), 4)</f>
        <v>354</v>
      </c>
      <c r="E90" s="41" t="str">
        <f>INDEX(Joined!$A:$I, MATCH($H90,Joined!$H:$H,0), 5)</f>
        <v>1035401</v>
      </c>
      <c r="F90" s="41" t="str">
        <f>IF(INDEX(Joined!$A:$I, MATCH($H90,Joined!$H:$H,0), 6) = 0, "", INDEX(Joined!$A:$I, MATCH($H90,Joined!$H:$H,0), 6))</f>
        <v/>
      </c>
      <c r="G90" s="13" t="s">
        <v>251</v>
      </c>
      <c r="H90" t="str">
        <f t="shared" si="1"/>
        <v>ACC.RGC.AFMS-4-0-EA-1</v>
      </c>
      <c r="I90" s="41" t="str">
        <f>INDEX(Joined!$A:$I, MATCH($H90,Joined!$H:$H,0), 9)</f>
        <v>M-303</v>
      </c>
      <c r="K90" t="s">
        <v>265</v>
      </c>
      <c r="L90" t="s">
        <v>308</v>
      </c>
    </row>
  </sheetData>
  <sortState ref="A3:L90">
    <sortCondition ref="A3:A90"/>
    <sortCondition ref="B3:B90"/>
  </sortState>
  <mergeCells count="1">
    <mergeCell ref="A1:I1"/>
  </mergeCells>
  <pageMargins left="0.7" right="0.7" top="0.75" bottom="0.75" header="0.3" footer="0.3"/>
  <pageSetup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>
      <selection activeCell="N8" sqref="N8"/>
    </sheetView>
  </sheetViews>
  <sheetFormatPr defaultRowHeight="12.75" x14ac:dyDescent="0.2"/>
  <cols>
    <col min="1" max="2" width="3.28515625" bestFit="1" customWidth="1"/>
    <col min="3" max="3" width="5.7109375" bestFit="1" customWidth="1"/>
    <col min="4" max="4" width="3.28515625" bestFit="1" customWidth="1"/>
    <col min="5" max="6" width="5.7109375" bestFit="1" customWidth="1"/>
    <col min="7" max="7" width="14.28515625" bestFit="1" customWidth="1"/>
    <col min="8" max="8" width="23.5703125" bestFit="1" customWidth="1"/>
    <col min="9" max="9" width="8.140625" bestFit="1" customWidth="1"/>
    <col min="10" max="10" width="9.140625" customWidth="1"/>
    <col min="11" max="11" width="8.42578125" bestFit="1" customWidth="1"/>
    <col min="12" max="12" width="3.28515625" bestFit="1" customWidth="1"/>
  </cols>
  <sheetData>
    <row r="1" spans="1:12" x14ac:dyDescent="0.2">
      <c r="A1" s="64" t="s">
        <v>0</v>
      </c>
      <c r="B1" s="65"/>
      <c r="C1" s="65"/>
      <c r="D1" s="65"/>
      <c r="E1" s="65"/>
      <c r="F1" s="65"/>
      <c r="G1" s="65"/>
      <c r="H1" s="65"/>
      <c r="I1" s="65"/>
    </row>
    <row r="2" spans="1:12" ht="54" x14ac:dyDescent="0.2">
      <c r="A2" s="1" t="s">
        <v>1</v>
      </c>
      <c r="B2" s="1" t="s">
        <v>2</v>
      </c>
      <c r="C2" s="2" t="s">
        <v>3</v>
      </c>
      <c r="D2" s="4" t="s">
        <v>4</v>
      </c>
      <c r="E2" s="1" t="s">
        <v>5</v>
      </c>
      <c r="F2" s="3" t="s">
        <v>6</v>
      </c>
      <c r="G2" s="2" t="s">
        <v>7</v>
      </c>
      <c r="H2" s="4" t="s">
        <v>8</v>
      </c>
      <c r="I2" s="1" t="s">
        <v>421</v>
      </c>
      <c r="K2" s="5" t="s">
        <v>9</v>
      </c>
      <c r="L2" s="5" t="s">
        <v>12</v>
      </c>
    </row>
    <row r="3" spans="1:12" x14ac:dyDescent="0.2">
      <c r="A3">
        <v>1</v>
      </c>
      <c r="B3">
        <v>1</v>
      </c>
      <c r="G3" s="12" t="s">
        <v>99</v>
      </c>
      <c r="H3" t="str">
        <f xml:space="preserve"> "ACC.RGC." &amp; G3</f>
        <v>ACC.RGC.VV-3-1-06</v>
      </c>
      <c r="K3" t="s">
        <v>275</v>
      </c>
      <c r="L3" t="s">
        <v>276</v>
      </c>
    </row>
    <row r="4" spans="1:12" x14ac:dyDescent="0.2">
      <c r="A4">
        <v>1</v>
      </c>
      <c r="B4">
        <v>1</v>
      </c>
      <c r="G4" s="10" t="s">
        <v>100</v>
      </c>
      <c r="H4" t="str">
        <f t="shared" ref="H4:H48" si="0" xml:space="preserve"> "ACC.RGC." &amp; G4</f>
        <v>ACC.RGC.VV-3-1-07</v>
      </c>
      <c r="K4" t="s">
        <v>275</v>
      </c>
      <c r="L4" t="s">
        <v>276</v>
      </c>
    </row>
    <row r="5" spans="1:12" x14ac:dyDescent="0.2">
      <c r="A5">
        <v>1</v>
      </c>
      <c r="B5">
        <v>1</v>
      </c>
      <c r="G5" s="10" t="s">
        <v>101</v>
      </c>
      <c r="H5" t="str">
        <f t="shared" si="0"/>
        <v>ACC.RGC.VV-3-1-08</v>
      </c>
      <c r="K5" t="s">
        <v>275</v>
      </c>
      <c r="L5" t="s">
        <v>276</v>
      </c>
    </row>
    <row r="6" spans="1:12" x14ac:dyDescent="0.2">
      <c r="A6">
        <v>1</v>
      </c>
      <c r="B6">
        <v>1</v>
      </c>
      <c r="G6" s="10" t="s">
        <v>102</v>
      </c>
      <c r="H6" t="str">
        <f t="shared" si="0"/>
        <v>ACC.RGC.VV-3-1-09</v>
      </c>
      <c r="K6" t="s">
        <v>275</v>
      </c>
      <c r="L6" t="s">
        <v>276</v>
      </c>
    </row>
    <row r="7" spans="1:12" x14ac:dyDescent="0.2">
      <c r="A7">
        <v>1</v>
      </c>
      <c r="B7">
        <v>1</v>
      </c>
      <c r="G7" s="10" t="s">
        <v>103</v>
      </c>
      <c r="H7" t="str">
        <f t="shared" si="0"/>
        <v>ACC.RGC.VV-3-1-10</v>
      </c>
      <c r="K7" t="s">
        <v>275</v>
      </c>
      <c r="L7" t="s">
        <v>276</v>
      </c>
    </row>
    <row r="8" spans="1:12" x14ac:dyDescent="0.2">
      <c r="A8">
        <v>1</v>
      </c>
      <c r="B8">
        <v>1</v>
      </c>
      <c r="G8" s="10" t="s">
        <v>104</v>
      </c>
      <c r="H8" t="str">
        <f t="shared" si="0"/>
        <v>ACC.RGC.VV-3-1-11</v>
      </c>
      <c r="K8" t="s">
        <v>275</v>
      </c>
      <c r="L8" t="s">
        <v>276</v>
      </c>
    </row>
    <row r="9" spans="1:12" x14ac:dyDescent="0.2">
      <c r="A9">
        <v>1</v>
      </c>
      <c r="B9">
        <v>1</v>
      </c>
      <c r="G9" s="11" t="s">
        <v>123</v>
      </c>
      <c r="H9" t="str">
        <f t="shared" si="0"/>
        <v>ACC.RGC.VV-1-1-02</v>
      </c>
      <c r="K9" t="s">
        <v>275</v>
      </c>
      <c r="L9" t="s">
        <v>276</v>
      </c>
    </row>
    <row r="10" spans="1:12" x14ac:dyDescent="0.2">
      <c r="A10">
        <v>1</v>
      </c>
      <c r="B10">
        <v>1</v>
      </c>
      <c r="G10" s="11" t="s">
        <v>125</v>
      </c>
      <c r="H10" t="str">
        <f t="shared" si="0"/>
        <v>ACC.RGC.VV-1-1-04</v>
      </c>
      <c r="K10" t="s">
        <v>275</v>
      </c>
      <c r="L10" t="s">
        <v>276</v>
      </c>
    </row>
    <row r="11" spans="1:12" x14ac:dyDescent="0.2">
      <c r="A11">
        <v>1</v>
      </c>
      <c r="B11">
        <v>1</v>
      </c>
      <c r="G11" s="11" t="s">
        <v>129</v>
      </c>
      <c r="H11" t="str">
        <f t="shared" si="0"/>
        <v>ACC.RGC.VV-1-1-08</v>
      </c>
      <c r="K11" t="s">
        <v>275</v>
      </c>
      <c r="L11" t="s">
        <v>276</v>
      </c>
    </row>
    <row r="12" spans="1:12" x14ac:dyDescent="0.2">
      <c r="A12">
        <v>1</v>
      </c>
      <c r="B12">
        <v>1</v>
      </c>
      <c r="G12" s="11" t="s">
        <v>130</v>
      </c>
      <c r="H12" t="str">
        <f t="shared" si="0"/>
        <v>ACC.RGC.VV-1-1-09</v>
      </c>
      <c r="K12" t="s">
        <v>275</v>
      </c>
      <c r="L12" t="s">
        <v>276</v>
      </c>
    </row>
    <row r="13" spans="1:12" x14ac:dyDescent="0.2">
      <c r="A13">
        <v>1</v>
      </c>
      <c r="B13">
        <v>1</v>
      </c>
      <c r="G13" s="11" t="s">
        <v>131</v>
      </c>
      <c r="H13" t="str">
        <f t="shared" si="0"/>
        <v>ACC.RGC.VV-1-1-10</v>
      </c>
      <c r="K13" t="s">
        <v>275</v>
      </c>
      <c r="L13" t="s">
        <v>276</v>
      </c>
    </row>
    <row r="14" spans="1:12" x14ac:dyDescent="0.2">
      <c r="A14">
        <v>1</v>
      </c>
      <c r="B14">
        <v>1</v>
      </c>
      <c r="G14" s="11" t="s">
        <v>133</v>
      </c>
      <c r="H14" t="str">
        <f t="shared" si="0"/>
        <v>ACC.RGC.VV-1-1-12</v>
      </c>
      <c r="K14" t="s">
        <v>275</v>
      </c>
      <c r="L14" t="s">
        <v>276</v>
      </c>
    </row>
    <row r="15" spans="1:12" x14ac:dyDescent="0.2">
      <c r="A15">
        <v>1</v>
      </c>
      <c r="B15">
        <v>2</v>
      </c>
      <c r="G15" s="13" t="s">
        <v>236</v>
      </c>
      <c r="H15" t="str">
        <f t="shared" si="0"/>
        <v>ACC.RGC.AFMS-1-1-SA-1</v>
      </c>
      <c r="K15" t="s">
        <v>275</v>
      </c>
      <c r="L15" t="s">
        <v>276</v>
      </c>
    </row>
    <row r="16" spans="1:12" x14ac:dyDescent="0.2">
      <c r="A16">
        <v>1</v>
      </c>
      <c r="B16">
        <v>2</v>
      </c>
      <c r="G16" s="11" t="s">
        <v>267</v>
      </c>
      <c r="H16" t="str">
        <f t="shared" si="0"/>
        <v>ACC.RGC.FCU-1-1</v>
      </c>
      <c r="K16" t="s">
        <v>275</v>
      </c>
      <c r="L16" t="s">
        <v>276</v>
      </c>
    </row>
    <row r="17" spans="1:12" x14ac:dyDescent="0.2">
      <c r="A17">
        <v>2</v>
      </c>
      <c r="B17">
        <v>1</v>
      </c>
      <c r="G17" s="10" t="s">
        <v>94</v>
      </c>
      <c r="H17" t="str">
        <f t="shared" si="0"/>
        <v>ACC.RGC.VV-3-1-01</v>
      </c>
      <c r="K17" t="s">
        <v>279</v>
      </c>
      <c r="L17" t="s">
        <v>16</v>
      </c>
    </row>
    <row r="18" spans="1:12" x14ac:dyDescent="0.2">
      <c r="A18">
        <v>2</v>
      </c>
      <c r="B18">
        <v>1</v>
      </c>
      <c r="G18" s="10" t="s">
        <v>95</v>
      </c>
      <c r="H18" t="str">
        <f t="shared" si="0"/>
        <v>ACC.RGC.VV-3-1-02</v>
      </c>
      <c r="K18" t="s">
        <v>279</v>
      </c>
      <c r="L18" t="s">
        <v>16</v>
      </c>
    </row>
    <row r="19" spans="1:12" x14ac:dyDescent="0.2">
      <c r="A19">
        <v>2</v>
      </c>
      <c r="B19">
        <v>1</v>
      </c>
      <c r="G19" s="10" t="s">
        <v>96</v>
      </c>
      <c r="H19" t="str">
        <f t="shared" si="0"/>
        <v>ACC.RGC.VV-3-1-03</v>
      </c>
      <c r="K19" t="s">
        <v>279</v>
      </c>
      <c r="L19" t="s">
        <v>16</v>
      </c>
    </row>
    <row r="20" spans="1:12" x14ac:dyDescent="0.2">
      <c r="A20">
        <v>2</v>
      </c>
      <c r="B20">
        <v>1</v>
      </c>
      <c r="G20" s="10" t="s">
        <v>97</v>
      </c>
      <c r="H20" t="str">
        <f t="shared" si="0"/>
        <v>ACC.RGC.VV-3-1-04</v>
      </c>
      <c r="K20" t="s">
        <v>279</v>
      </c>
      <c r="L20" t="s">
        <v>16</v>
      </c>
    </row>
    <row r="21" spans="1:12" x14ac:dyDescent="0.2">
      <c r="A21">
        <v>2</v>
      </c>
      <c r="B21">
        <v>1</v>
      </c>
      <c r="G21" s="10" t="s">
        <v>98</v>
      </c>
      <c r="H21" t="str">
        <f t="shared" si="0"/>
        <v>ACC.RGC.VV-3-1-05</v>
      </c>
      <c r="K21" t="s">
        <v>279</v>
      </c>
      <c r="L21" t="s">
        <v>16</v>
      </c>
    </row>
    <row r="22" spans="1:12" x14ac:dyDescent="0.2">
      <c r="A22">
        <v>2</v>
      </c>
      <c r="B22">
        <v>1</v>
      </c>
      <c r="G22" s="10" t="s">
        <v>105</v>
      </c>
      <c r="H22" t="str">
        <f t="shared" si="0"/>
        <v>ACC.RGC.VV-3-1-12</v>
      </c>
      <c r="K22" t="s">
        <v>279</v>
      </c>
      <c r="L22" t="s">
        <v>16</v>
      </c>
    </row>
    <row r="23" spans="1:12" x14ac:dyDescent="0.2">
      <c r="A23">
        <v>2</v>
      </c>
      <c r="B23">
        <v>1</v>
      </c>
      <c r="G23" s="10" t="s">
        <v>106</v>
      </c>
      <c r="H23" t="str">
        <f t="shared" si="0"/>
        <v>ACC.RGC.VV-3-1-13</v>
      </c>
      <c r="K23" t="s">
        <v>279</v>
      </c>
      <c r="L23" t="s">
        <v>16</v>
      </c>
    </row>
    <row r="24" spans="1:12" x14ac:dyDescent="0.2">
      <c r="A24">
        <v>2</v>
      </c>
      <c r="B24">
        <v>1</v>
      </c>
      <c r="G24" s="10" t="s">
        <v>43</v>
      </c>
      <c r="H24" t="str">
        <f t="shared" si="0"/>
        <v>ACC.RGC.VVE-3-1-01</v>
      </c>
      <c r="K24" t="s">
        <v>279</v>
      </c>
      <c r="L24" t="s">
        <v>16</v>
      </c>
    </row>
    <row r="25" spans="1:12" x14ac:dyDescent="0.2">
      <c r="A25">
        <v>2</v>
      </c>
      <c r="B25">
        <v>1</v>
      </c>
      <c r="G25" s="10" t="s">
        <v>120</v>
      </c>
      <c r="H25" t="str">
        <f t="shared" si="0"/>
        <v>ACC.RGC.VVE-3-1-02</v>
      </c>
      <c r="K25" t="s">
        <v>279</v>
      </c>
      <c r="L25" t="s">
        <v>16</v>
      </c>
    </row>
    <row r="26" spans="1:12" x14ac:dyDescent="0.2">
      <c r="A26">
        <v>2</v>
      </c>
      <c r="B26">
        <v>1</v>
      </c>
      <c r="G26" s="11" t="s">
        <v>122</v>
      </c>
      <c r="H26" t="str">
        <f t="shared" si="0"/>
        <v>ACC.RGC.VV-1-1-01</v>
      </c>
      <c r="K26" t="s">
        <v>279</v>
      </c>
      <c r="L26" t="s">
        <v>16</v>
      </c>
    </row>
    <row r="27" spans="1:12" x14ac:dyDescent="0.2">
      <c r="A27">
        <v>2</v>
      </c>
      <c r="B27">
        <v>2</v>
      </c>
      <c r="G27" s="11" t="s">
        <v>246</v>
      </c>
      <c r="H27" t="str">
        <f t="shared" si="0"/>
        <v>ACC.RGC.AFMS-3-1-EA-1</v>
      </c>
      <c r="K27" t="s">
        <v>279</v>
      </c>
      <c r="L27" t="s">
        <v>16</v>
      </c>
    </row>
    <row r="28" spans="1:12" x14ac:dyDescent="0.2">
      <c r="A28">
        <v>3</v>
      </c>
      <c r="B28">
        <v>1</v>
      </c>
      <c r="G28" s="10" t="s">
        <v>112</v>
      </c>
      <c r="H28" t="str">
        <f t="shared" si="0"/>
        <v>ACC.RGC.VV-4-1-06</v>
      </c>
      <c r="K28" t="s">
        <v>294</v>
      </c>
      <c r="L28" t="s">
        <v>281</v>
      </c>
    </row>
    <row r="29" spans="1:12" x14ac:dyDescent="0.2">
      <c r="A29">
        <v>3</v>
      </c>
      <c r="B29">
        <v>1</v>
      </c>
      <c r="G29" s="10" t="s">
        <v>113</v>
      </c>
      <c r="H29" t="str">
        <f t="shared" si="0"/>
        <v>ACC.RGC.VV-4-1-07</v>
      </c>
      <c r="K29" t="s">
        <v>294</v>
      </c>
      <c r="L29" t="s">
        <v>281</v>
      </c>
    </row>
    <row r="30" spans="1:12" x14ac:dyDescent="0.2">
      <c r="A30">
        <v>3</v>
      </c>
      <c r="B30">
        <v>1</v>
      </c>
      <c r="G30" s="10" t="s">
        <v>114</v>
      </c>
      <c r="H30" t="str">
        <f t="shared" si="0"/>
        <v>ACC.RGC.VV-4-1-08</v>
      </c>
      <c r="K30" t="s">
        <v>294</v>
      </c>
      <c r="L30" t="s">
        <v>281</v>
      </c>
    </row>
    <row r="31" spans="1:12" x14ac:dyDescent="0.2">
      <c r="A31">
        <v>3</v>
      </c>
      <c r="B31">
        <v>1</v>
      </c>
      <c r="G31" s="10" t="s">
        <v>115</v>
      </c>
      <c r="H31" t="str">
        <f t="shared" si="0"/>
        <v>ACC.RGC.VV-4-1-09</v>
      </c>
      <c r="K31" t="s">
        <v>294</v>
      </c>
      <c r="L31" t="s">
        <v>281</v>
      </c>
    </row>
    <row r="32" spans="1:12" x14ac:dyDescent="0.2">
      <c r="A32">
        <v>3</v>
      </c>
      <c r="B32">
        <v>1</v>
      </c>
      <c r="G32" s="10" t="s">
        <v>116</v>
      </c>
      <c r="H32" t="str">
        <f t="shared" si="0"/>
        <v>ACC.RGC.VV-4-1-10</v>
      </c>
      <c r="K32" t="s">
        <v>294</v>
      </c>
      <c r="L32" t="s">
        <v>281</v>
      </c>
    </row>
    <row r="33" spans="1:12" x14ac:dyDescent="0.2">
      <c r="A33">
        <v>3</v>
      </c>
      <c r="B33">
        <v>1</v>
      </c>
      <c r="G33" s="10" t="s">
        <v>117</v>
      </c>
      <c r="H33" t="str">
        <f t="shared" si="0"/>
        <v>ACC.RGC.VV-4-1-11</v>
      </c>
      <c r="K33" t="s">
        <v>294</v>
      </c>
      <c r="L33" t="s">
        <v>281</v>
      </c>
    </row>
    <row r="34" spans="1:12" x14ac:dyDescent="0.2">
      <c r="A34">
        <v>3</v>
      </c>
      <c r="B34">
        <v>1</v>
      </c>
      <c r="G34" s="10" t="s">
        <v>118</v>
      </c>
      <c r="H34" t="str">
        <f t="shared" si="0"/>
        <v>ACC.RGC.VV-4-1-12</v>
      </c>
      <c r="K34" t="s">
        <v>294</v>
      </c>
      <c r="L34" t="s">
        <v>281</v>
      </c>
    </row>
    <row r="35" spans="1:12" x14ac:dyDescent="0.2">
      <c r="A35">
        <v>3</v>
      </c>
      <c r="B35">
        <v>1</v>
      </c>
      <c r="G35" s="11" t="s">
        <v>124</v>
      </c>
      <c r="H35" t="str">
        <f t="shared" si="0"/>
        <v>ACC.RGC.VV-1-1-03</v>
      </c>
      <c r="K35" t="s">
        <v>294</v>
      </c>
      <c r="L35" t="s">
        <v>281</v>
      </c>
    </row>
    <row r="36" spans="1:12" x14ac:dyDescent="0.2">
      <c r="A36">
        <v>3</v>
      </c>
      <c r="B36">
        <v>1</v>
      </c>
      <c r="G36" s="11" t="s">
        <v>126</v>
      </c>
      <c r="H36" t="str">
        <f t="shared" si="0"/>
        <v>ACC.RGC.VV-1-1-05</v>
      </c>
      <c r="K36" t="s">
        <v>294</v>
      </c>
      <c r="L36" t="s">
        <v>281</v>
      </c>
    </row>
    <row r="37" spans="1:12" x14ac:dyDescent="0.2">
      <c r="A37">
        <v>3</v>
      </c>
      <c r="B37">
        <v>1</v>
      </c>
      <c r="G37" s="11" t="s">
        <v>127</v>
      </c>
      <c r="H37" t="str">
        <f t="shared" si="0"/>
        <v>ACC.RGC.VV-1-1-06</v>
      </c>
      <c r="K37" t="s">
        <v>294</v>
      </c>
      <c r="L37" t="s">
        <v>281</v>
      </c>
    </row>
    <row r="38" spans="1:12" x14ac:dyDescent="0.2">
      <c r="A38">
        <v>3</v>
      </c>
      <c r="B38">
        <v>1</v>
      </c>
      <c r="G38" s="11" t="s">
        <v>132</v>
      </c>
      <c r="H38" t="str">
        <f t="shared" si="0"/>
        <v>ACC.RGC.VV-1-1-11</v>
      </c>
      <c r="K38" t="s">
        <v>294</v>
      </c>
      <c r="L38" t="s">
        <v>281</v>
      </c>
    </row>
    <row r="39" spans="1:12" x14ac:dyDescent="0.2">
      <c r="A39">
        <v>4</v>
      </c>
      <c r="B39">
        <v>1</v>
      </c>
      <c r="G39" s="10" t="s">
        <v>107</v>
      </c>
      <c r="H39" t="str">
        <f t="shared" si="0"/>
        <v>ACC.RGC.VV-4-1-01</v>
      </c>
      <c r="K39" t="s">
        <v>277</v>
      </c>
      <c r="L39" t="s">
        <v>278</v>
      </c>
    </row>
    <row r="40" spans="1:12" x14ac:dyDescent="0.2">
      <c r="A40">
        <v>4</v>
      </c>
      <c r="B40">
        <v>1</v>
      </c>
      <c r="G40" s="10" t="s">
        <v>108</v>
      </c>
      <c r="H40" t="str">
        <f t="shared" si="0"/>
        <v>ACC.RGC.VV-4-1-02</v>
      </c>
      <c r="K40" t="s">
        <v>277</v>
      </c>
      <c r="L40" t="s">
        <v>278</v>
      </c>
    </row>
    <row r="41" spans="1:12" x14ac:dyDescent="0.2">
      <c r="A41">
        <v>4</v>
      </c>
      <c r="B41">
        <v>1</v>
      </c>
      <c r="G41" s="10" t="s">
        <v>109</v>
      </c>
      <c r="H41" t="str">
        <f t="shared" si="0"/>
        <v>ACC.RGC.VV-4-1-03</v>
      </c>
      <c r="K41" t="s">
        <v>277</v>
      </c>
      <c r="L41" t="s">
        <v>278</v>
      </c>
    </row>
    <row r="42" spans="1:12" x14ac:dyDescent="0.2">
      <c r="A42">
        <v>4</v>
      </c>
      <c r="B42">
        <v>1</v>
      </c>
      <c r="G42" s="10" t="s">
        <v>110</v>
      </c>
      <c r="H42" t="str">
        <f t="shared" si="0"/>
        <v>ACC.RGC.VV-4-1-04</v>
      </c>
      <c r="K42" t="s">
        <v>277</v>
      </c>
      <c r="L42" t="s">
        <v>278</v>
      </c>
    </row>
    <row r="43" spans="1:12" x14ac:dyDescent="0.2">
      <c r="A43">
        <v>4</v>
      </c>
      <c r="B43">
        <v>1</v>
      </c>
      <c r="G43" s="10" t="s">
        <v>111</v>
      </c>
      <c r="H43" t="str">
        <f t="shared" si="0"/>
        <v>ACC.RGC.VV-4-1-05</v>
      </c>
      <c r="K43" t="s">
        <v>277</v>
      </c>
      <c r="L43" t="s">
        <v>278</v>
      </c>
    </row>
    <row r="44" spans="1:12" x14ac:dyDescent="0.2">
      <c r="A44">
        <v>4</v>
      </c>
      <c r="B44">
        <v>1</v>
      </c>
      <c r="G44" s="10" t="s">
        <v>119</v>
      </c>
      <c r="H44" t="str">
        <f t="shared" si="0"/>
        <v>ACC.RGC.VV-4-1-13</v>
      </c>
      <c r="K44" t="s">
        <v>277</v>
      </c>
      <c r="L44" t="s">
        <v>278</v>
      </c>
    </row>
    <row r="45" spans="1:12" x14ac:dyDescent="0.2">
      <c r="A45">
        <v>4</v>
      </c>
      <c r="B45">
        <v>1</v>
      </c>
      <c r="G45" s="10" t="s">
        <v>121</v>
      </c>
      <c r="H45" t="str">
        <f t="shared" si="0"/>
        <v>ACC.RGC.VVE-4-1-01</v>
      </c>
      <c r="K45" t="s">
        <v>277</v>
      </c>
      <c r="L45" t="s">
        <v>278</v>
      </c>
    </row>
    <row r="46" spans="1:12" x14ac:dyDescent="0.2">
      <c r="A46">
        <v>4</v>
      </c>
      <c r="B46">
        <v>1</v>
      </c>
      <c r="G46" s="11" t="s">
        <v>128</v>
      </c>
      <c r="H46" t="str">
        <f t="shared" si="0"/>
        <v>ACC.RGC.VV-1-1-07</v>
      </c>
      <c r="K46" t="s">
        <v>277</v>
      </c>
      <c r="L46" t="s">
        <v>278</v>
      </c>
    </row>
    <row r="47" spans="1:12" x14ac:dyDescent="0.2">
      <c r="A47">
        <v>4</v>
      </c>
      <c r="B47">
        <v>2</v>
      </c>
      <c r="G47" s="11" t="s">
        <v>252</v>
      </c>
      <c r="H47" t="str">
        <f t="shared" si="0"/>
        <v>ACC.RGC.AFMS-4-1-EA-1</v>
      </c>
      <c r="K47" t="s">
        <v>277</v>
      </c>
      <c r="L47" t="s">
        <v>278</v>
      </c>
    </row>
    <row r="48" spans="1:12" x14ac:dyDescent="0.2">
      <c r="A48">
        <v>4</v>
      </c>
      <c r="B48">
        <v>2</v>
      </c>
      <c r="G48" s="11" t="s">
        <v>268</v>
      </c>
      <c r="H48" t="str">
        <f t="shared" si="0"/>
        <v>ACC.RGC.FCU-1-2</v>
      </c>
      <c r="K48" t="s">
        <v>277</v>
      </c>
      <c r="L48" t="s">
        <v>278</v>
      </c>
    </row>
  </sheetData>
  <sortState ref="A3:L48">
    <sortCondition ref="A3:A48"/>
    <sortCondition ref="B3:B48"/>
  </sortState>
  <mergeCells count="1">
    <mergeCell ref="A1:I1"/>
  </mergeCells>
  <pageMargins left="0.7" right="0.7" top="0.75" bottom="0.75" header="0.3" footer="0.3"/>
  <pageSetup paperSize="402"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C3D3-9F0D-4F70-A940-BBFBF6B578C5}">
  <dimension ref="A1:M324"/>
  <sheetViews>
    <sheetView tabSelected="1" workbookViewId="0">
      <selection activeCell="O16" sqref="O16"/>
    </sheetView>
  </sheetViews>
  <sheetFormatPr defaultRowHeight="12.75" x14ac:dyDescent="0.2"/>
  <cols>
    <col min="1" max="2" width="3.28515625" bestFit="1" customWidth="1"/>
    <col min="3" max="3" width="5.7109375" bestFit="1" customWidth="1"/>
    <col min="4" max="4" width="4" bestFit="1" customWidth="1"/>
    <col min="5" max="5" width="8" bestFit="1" customWidth="1"/>
    <col min="6" max="6" width="6" bestFit="1" customWidth="1"/>
    <col min="7" max="7" width="19.5703125" bestFit="1" customWidth="1"/>
    <col min="8" max="8" width="27.85546875" bestFit="1" customWidth="1"/>
    <col min="9" max="9" width="8.42578125" bestFit="1" customWidth="1"/>
    <col min="11" max="11" width="8.42578125" bestFit="1" customWidth="1"/>
    <col min="12" max="12" width="23.7109375" bestFit="1" customWidth="1"/>
    <col min="13" max="13" width="3.140625" bestFit="1" customWidth="1"/>
  </cols>
  <sheetData>
    <row r="1" spans="1:13" x14ac:dyDescent="0.2">
      <c r="A1" s="66" t="s">
        <v>0</v>
      </c>
      <c r="B1" s="67"/>
      <c r="C1" s="67"/>
      <c r="D1" s="67"/>
      <c r="E1" s="67"/>
      <c r="F1" s="67"/>
      <c r="G1" s="67"/>
      <c r="H1" s="67"/>
      <c r="I1" s="67"/>
    </row>
    <row r="2" spans="1:13" ht="55.5" x14ac:dyDescent="0.2">
      <c r="A2" s="42" t="s">
        <v>1</v>
      </c>
      <c r="B2" s="42" t="s">
        <v>2</v>
      </c>
      <c r="C2" s="43" t="s">
        <v>3</v>
      </c>
      <c r="D2" s="44" t="s">
        <v>4</v>
      </c>
      <c r="E2" s="42" t="s">
        <v>5</v>
      </c>
      <c r="F2" s="45" t="s">
        <v>6</v>
      </c>
      <c r="G2" s="46" t="s">
        <v>7</v>
      </c>
      <c r="H2" s="44" t="s">
        <v>8</v>
      </c>
      <c r="I2" s="42" t="s">
        <v>421</v>
      </c>
      <c r="K2" s="5" t="s">
        <v>9</v>
      </c>
      <c r="L2" s="5" t="s">
        <v>12</v>
      </c>
      <c r="M2" t="s">
        <v>472</v>
      </c>
    </row>
    <row r="3" spans="1:13" x14ac:dyDescent="0.2">
      <c r="A3" s="47">
        <v>1</v>
      </c>
      <c r="B3" s="47">
        <v>1</v>
      </c>
      <c r="C3" s="48" t="s">
        <v>383</v>
      </c>
      <c r="D3" s="47" t="str">
        <f>3 &amp; IF(B3=1, 0, "") &amp; ((B3-1)*50+A3)</f>
        <v>301</v>
      </c>
      <c r="E3" s="47" t="str">
        <f>10 &amp; D3 &amp; C3</f>
        <v>1030101</v>
      </c>
      <c r="F3" s="49" t="str">
        <f>IFERROR(VLOOKUP(G3,#REF!, 3, FALSE), "")</f>
        <v/>
      </c>
      <c r="G3" s="50" t="s">
        <v>67</v>
      </c>
      <c r="H3" s="47" t="str">
        <f xml:space="preserve"> "ACC.RGC." &amp; G3</f>
        <v>ACC.RGC.VV-3-0-10</v>
      </c>
      <c r="I3" s="47" t="str">
        <f>K3</f>
        <v>M-100B1</v>
      </c>
      <c r="K3" t="s">
        <v>291</v>
      </c>
      <c r="L3" t="s">
        <v>276</v>
      </c>
      <c r="M3">
        <v>0</v>
      </c>
    </row>
    <row r="4" spans="1:13" x14ac:dyDescent="0.2">
      <c r="A4" s="47">
        <v>1</v>
      </c>
      <c r="B4" s="47">
        <v>1</v>
      </c>
      <c r="C4" s="48" t="s">
        <v>384</v>
      </c>
      <c r="D4" s="47" t="str">
        <f t="shared" ref="D4:D58" si="0">3 &amp; IF(B4=1, 0, "") &amp; ((B4-1)*50+A4)</f>
        <v>301</v>
      </c>
      <c r="E4" s="47" t="str">
        <f t="shared" ref="E4:E67" si="1">10 &amp; D4 &amp; C4</f>
        <v>1030102</v>
      </c>
      <c r="F4" s="49" t="str">
        <f>IFERROR(VLOOKUP(G4,#REF!, 3, FALSE), "")</f>
        <v/>
      </c>
      <c r="G4" s="51" t="s">
        <v>84</v>
      </c>
      <c r="H4" s="47" t="str">
        <f t="shared" ref="H4:H67" si="2" xml:space="preserve"> "ACC.RGC." &amp; G4</f>
        <v>ACC.RGC.VV-1-0-04</v>
      </c>
      <c r="I4" s="47" t="str">
        <f t="shared" ref="I4:I67" si="3">K4</f>
        <v>M-100B1</v>
      </c>
      <c r="K4" t="s">
        <v>291</v>
      </c>
      <c r="L4" t="s">
        <v>276</v>
      </c>
    </row>
    <row r="5" spans="1:13" x14ac:dyDescent="0.2">
      <c r="A5" s="47">
        <v>1</v>
      </c>
      <c r="B5" s="47">
        <v>1</v>
      </c>
      <c r="C5" s="48" t="s">
        <v>385</v>
      </c>
      <c r="D5" s="47" t="str">
        <f t="shared" si="0"/>
        <v>301</v>
      </c>
      <c r="E5" s="47" t="str">
        <f t="shared" si="1"/>
        <v>1030103</v>
      </c>
      <c r="F5" s="49" t="str">
        <f>IFERROR(VLOOKUP(G5,#REF!, 3, FALSE), "")</f>
        <v/>
      </c>
      <c r="G5" s="51" t="s">
        <v>85</v>
      </c>
      <c r="H5" s="47" t="str">
        <f t="shared" si="2"/>
        <v>ACC.RGC.VV-1-0-05</v>
      </c>
      <c r="I5" s="47" t="str">
        <f t="shared" si="3"/>
        <v>M-100B1</v>
      </c>
      <c r="K5" t="s">
        <v>291</v>
      </c>
      <c r="L5" t="s">
        <v>276</v>
      </c>
    </row>
    <row r="6" spans="1:13" x14ac:dyDescent="0.2">
      <c r="A6" s="47">
        <v>1</v>
      </c>
      <c r="B6" s="47">
        <v>1</v>
      </c>
      <c r="C6" s="48" t="s">
        <v>386</v>
      </c>
      <c r="D6" s="47" t="str">
        <f t="shared" si="0"/>
        <v>301</v>
      </c>
      <c r="E6" s="47" t="str">
        <f t="shared" si="1"/>
        <v>1030104</v>
      </c>
      <c r="F6" s="49" t="str">
        <f>IFERROR(VLOOKUP(G6,#REF!, 3, FALSE), "")</f>
        <v/>
      </c>
      <c r="G6" s="51" t="s">
        <v>86</v>
      </c>
      <c r="H6" s="47" t="str">
        <f t="shared" si="2"/>
        <v>ACC.RGC.VV-1-0-06</v>
      </c>
      <c r="I6" s="47" t="str">
        <f t="shared" si="3"/>
        <v>M-100B1</v>
      </c>
      <c r="K6" t="s">
        <v>291</v>
      </c>
      <c r="L6" t="s">
        <v>276</v>
      </c>
    </row>
    <row r="7" spans="1:13" x14ac:dyDescent="0.2">
      <c r="A7" s="47">
        <v>1</v>
      </c>
      <c r="B7" s="47">
        <v>1</v>
      </c>
      <c r="C7" s="48" t="s">
        <v>387</v>
      </c>
      <c r="D7" s="47" t="str">
        <f t="shared" si="0"/>
        <v>301</v>
      </c>
      <c r="E7" s="47" t="str">
        <f t="shared" si="1"/>
        <v>1030105</v>
      </c>
      <c r="F7" s="49" t="str">
        <f>IFERROR(VLOOKUP(G7,#REF!, 3, FALSE), "")</f>
        <v/>
      </c>
      <c r="G7" s="50" t="s">
        <v>44</v>
      </c>
      <c r="H7" s="47" t="str">
        <f t="shared" si="2"/>
        <v>ACC.RGC.FCV-1-0-1</v>
      </c>
      <c r="I7" s="47" t="str">
        <f t="shared" si="3"/>
        <v>M-301</v>
      </c>
      <c r="K7" t="s">
        <v>11</v>
      </c>
      <c r="L7" t="s">
        <v>307</v>
      </c>
    </row>
    <row r="8" spans="1:13" x14ac:dyDescent="0.2">
      <c r="A8" s="47">
        <v>1</v>
      </c>
      <c r="B8" s="47">
        <v>1</v>
      </c>
      <c r="C8" s="48" t="s">
        <v>388</v>
      </c>
      <c r="D8" s="47" t="str">
        <f t="shared" si="0"/>
        <v>301</v>
      </c>
      <c r="E8" s="47" t="str">
        <f t="shared" si="1"/>
        <v>1030106</v>
      </c>
      <c r="F8" s="49" t="str">
        <f>IFERROR(VLOOKUP(G8,#REF!, 3, FALSE), "")</f>
        <v/>
      </c>
      <c r="G8" s="50" t="s">
        <v>45</v>
      </c>
      <c r="H8" s="47" t="str">
        <f t="shared" si="2"/>
        <v>ACC.RGC.FCV-1-0-2</v>
      </c>
      <c r="I8" s="47" t="str">
        <f t="shared" si="3"/>
        <v>M-301</v>
      </c>
      <c r="K8" t="s">
        <v>11</v>
      </c>
      <c r="L8" t="s">
        <v>307</v>
      </c>
    </row>
    <row r="9" spans="1:13" x14ac:dyDescent="0.2">
      <c r="A9" s="47">
        <v>1</v>
      </c>
      <c r="B9" s="47">
        <v>1</v>
      </c>
      <c r="C9" s="48" t="s">
        <v>389</v>
      </c>
      <c r="D9" s="47" t="str">
        <f t="shared" si="0"/>
        <v>301</v>
      </c>
      <c r="E9" s="47" t="str">
        <f t="shared" si="1"/>
        <v>1030107</v>
      </c>
      <c r="F9" s="49" t="str">
        <f>IFERROR(VLOOKUP(G9,#REF!, 3, FALSE), "")</f>
        <v/>
      </c>
      <c r="G9" s="50" t="s">
        <v>46</v>
      </c>
      <c r="H9" s="47" t="str">
        <f t="shared" si="2"/>
        <v>ACC.RGC.FCV-1-0-3</v>
      </c>
      <c r="I9" s="47" t="str">
        <f t="shared" si="3"/>
        <v>M-301</v>
      </c>
      <c r="K9" t="s">
        <v>11</v>
      </c>
      <c r="L9" t="s">
        <v>307</v>
      </c>
    </row>
    <row r="10" spans="1:13" x14ac:dyDescent="0.2">
      <c r="A10" s="47">
        <v>1</v>
      </c>
      <c r="B10" s="47">
        <v>1</v>
      </c>
      <c r="C10" s="48" t="s">
        <v>390</v>
      </c>
      <c r="D10" s="47" t="str">
        <f t="shared" si="0"/>
        <v>301</v>
      </c>
      <c r="E10" s="47" t="str">
        <f t="shared" si="1"/>
        <v>1030108</v>
      </c>
      <c r="F10" s="49" t="str">
        <f>IFERROR(VLOOKUP(G10,#REF!, 3, FALSE), "")</f>
        <v/>
      </c>
      <c r="G10" s="50" t="s">
        <v>47</v>
      </c>
      <c r="H10" s="47" t="str">
        <f t="shared" si="2"/>
        <v>ACC.RGC.FCV-1-0-4</v>
      </c>
      <c r="I10" s="47" t="str">
        <f t="shared" si="3"/>
        <v>M-301</v>
      </c>
      <c r="K10" t="s">
        <v>11</v>
      </c>
      <c r="L10" t="s">
        <v>307</v>
      </c>
    </row>
    <row r="11" spans="1:13" x14ac:dyDescent="0.2">
      <c r="A11" s="47">
        <v>1</v>
      </c>
      <c r="B11" s="47">
        <v>1</v>
      </c>
      <c r="C11" s="48" t="s">
        <v>391</v>
      </c>
      <c r="D11" s="47" t="str">
        <f t="shared" si="0"/>
        <v>301</v>
      </c>
      <c r="E11" s="47" t="str">
        <f t="shared" si="1"/>
        <v>1030109</v>
      </c>
      <c r="F11" s="49" t="str">
        <f>IFERROR(VLOOKUP(G11,#REF!, 3, FALSE), "")</f>
        <v/>
      </c>
      <c r="G11" s="50" t="s">
        <v>48</v>
      </c>
      <c r="H11" s="47" t="str">
        <f t="shared" si="2"/>
        <v>ACC.RGC.FCV-1-0-5</v>
      </c>
      <c r="I11" s="47" t="str">
        <f t="shared" si="3"/>
        <v>M-301</v>
      </c>
      <c r="K11" t="s">
        <v>11</v>
      </c>
      <c r="L11" t="s">
        <v>307</v>
      </c>
    </row>
    <row r="12" spans="1:13" x14ac:dyDescent="0.2">
      <c r="A12" s="47">
        <v>1</v>
      </c>
      <c r="B12" s="47">
        <v>1</v>
      </c>
      <c r="C12" s="48" t="s">
        <v>392</v>
      </c>
      <c r="D12" s="47" t="str">
        <f t="shared" si="0"/>
        <v>301</v>
      </c>
      <c r="E12" s="47" t="str">
        <f t="shared" si="1"/>
        <v>1030110</v>
      </c>
      <c r="F12" s="49" t="str">
        <f>IFERROR(VLOOKUP(G12,#REF!, 3, FALSE), "")</f>
        <v/>
      </c>
      <c r="G12" s="50" t="s">
        <v>49</v>
      </c>
      <c r="H12" s="47" t="str">
        <f t="shared" si="2"/>
        <v>ACC.RGC.FCV-1-0-6</v>
      </c>
      <c r="I12" s="47" t="str">
        <f t="shared" si="3"/>
        <v>M-301</v>
      </c>
      <c r="K12" t="s">
        <v>11</v>
      </c>
      <c r="L12" t="s">
        <v>307</v>
      </c>
    </row>
    <row r="13" spans="1:13" x14ac:dyDescent="0.2">
      <c r="A13" s="47">
        <v>1</v>
      </c>
      <c r="B13" s="47">
        <v>1</v>
      </c>
      <c r="C13" s="48" t="s">
        <v>393</v>
      </c>
      <c r="D13" s="47" t="str">
        <f t="shared" si="0"/>
        <v>301</v>
      </c>
      <c r="E13" s="47" t="str">
        <f t="shared" si="1"/>
        <v>1030111</v>
      </c>
      <c r="F13" s="49" t="str">
        <f>IFERROR(VLOOKUP(G13,#REF!, 3, FALSE), "")</f>
        <v/>
      </c>
      <c r="G13" s="50" t="s">
        <v>50</v>
      </c>
      <c r="H13" s="47" t="str">
        <f t="shared" si="2"/>
        <v>ACC.RGC.FCV-1-0-7</v>
      </c>
      <c r="I13" s="47" t="str">
        <f t="shared" si="3"/>
        <v>M-301</v>
      </c>
      <c r="K13" t="s">
        <v>11</v>
      </c>
      <c r="L13" t="s">
        <v>307</v>
      </c>
    </row>
    <row r="14" spans="1:13" x14ac:dyDescent="0.2">
      <c r="A14" s="47">
        <v>1</v>
      </c>
      <c r="B14" s="47">
        <v>1</v>
      </c>
      <c r="C14" s="48" t="s">
        <v>394</v>
      </c>
      <c r="D14" s="47" t="str">
        <f t="shared" si="0"/>
        <v>301</v>
      </c>
      <c r="E14" s="47" t="str">
        <f t="shared" si="1"/>
        <v>1030112</v>
      </c>
      <c r="F14" s="49" t="str">
        <f>IFERROR(VLOOKUP(G14,#REF!, 3, FALSE), "")</f>
        <v/>
      </c>
      <c r="G14" s="50" t="s">
        <v>99</v>
      </c>
      <c r="H14" s="47" t="str">
        <f t="shared" si="2"/>
        <v>ACC.RGC.VV-3-1-06</v>
      </c>
      <c r="I14" s="47" t="str">
        <f t="shared" si="3"/>
        <v>M-101B1</v>
      </c>
      <c r="K14" t="s">
        <v>275</v>
      </c>
      <c r="L14" t="s">
        <v>276</v>
      </c>
      <c r="M14">
        <v>1</v>
      </c>
    </row>
    <row r="15" spans="1:13" x14ac:dyDescent="0.2">
      <c r="A15" s="47">
        <v>1</v>
      </c>
      <c r="B15" s="47">
        <v>1</v>
      </c>
      <c r="C15" s="48" t="s">
        <v>395</v>
      </c>
      <c r="D15" s="47" t="str">
        <f t="shared" si="0"/>
        <v>301</v>
      </c>
      <c r="E15" s="47" t="str">
        <f t="shared" si="1"/>
        <v>1030113</v>
      </c>
      <c r="F15" s="49" t="str">
        <f>IFERROR(VLOOKUP(G15,#REF!, 3, FALSE), "")</f>
        <v/>
      </c>
      <c r="G15" s="50" t="s">
        <v>100</v>
      </c>
      <c r="H15" s="47" t="str">
        <f t="shared" si="2"/>
        <v>ACC.RGC.VV-3-1-07</v>
      </c>
      <c r="I15" s="47" t="str">
        <f t="shared" si="3"/>
        <v>M-101B1</v>
      </c>
      <c r="K15" t="s">
        <v>275</v>
      </c>
      <c r="L15" t="s">
        <v>276</v>
      </c>
      <c r="M15">
        <v>1</v>
      </c>
    </row>
    <row r="16" spans="1:13" x14ac:dyDescent="0.2">
      <c r="A16" s="47">
        <v>1</v>
      </c>
      <c r="B16" s="47">
        <v>1</v>
      </c>
      <c r="C16" s="48" t="s">
        <v>396</v>
      </c>
      <c r="D16" s="47" t="str">
        <f t="shared" si="0"/>
        <v>301</v>
      </c>
      <c r="E16" s="47" t="str">
        <f t="shared" si="1"/>
        <v>1030114</v>
      </c>
      <c r="F16" s="49" t="str">
        <f>IFERROR(VLOOKUP(G16,#REF!, 3, FALSE), "")</f>
        <v/>
      </c>
      <c r="G16" s="50" t="s">
        <v>101</v>
      </c>
      <c r="H16" s="47" t="str">
        <f t="shared" si="2"/>
        <v>ACC.RGC.VV-3-1-08</v>
      </c>
      <c r="I16" s="47" t="str">
        <f t="shared" si="3"/>
        <v>M-101B1</v>
      </c>
      <c r="K16" t="s">
        <v>275</v>
      </c>
      <c r="L16" t="s">
        <v>276</v>
      </c>
      <c r="M16">
        <v>1</v>
      </c>
    </row>
    <row r="17" spans="1:13" x14ac:dyDescent="0.2">
      <c r="A17" s="47">
        <v>1</v>
      </c>
      <c r="B17" s="47">
        <v>1</v>
      </c>
      <c r="C17" s="48" t="s">
        <v>397</v>
      </c>
      <c r="D17" s="47" t="str">
        <f t="shared" si="0"/>
        <v>301</v>
      </c>
      <c r="E17" s="47" t="str">
        <f t="shared" si="1"/>
        <v>1030115</v>
      </c>
      <c r="F17" s="49" t="str">
        <f>IFERROR(VLOOKUP(G17,#REF!, 3, FALSE), "")</f>
        <v/>
      </c>
      <c r="G17" s="50" t="s">
        <v>102</v>
      </c>
      <c r="H17" s="47" t="str">
        <f t="shared" si="2"/>
        <v>ACC.RGC.VV-3-1-09</v>
      </c>
      <c r="I17" s="47" t="str">
        <f t="shared" si="3"/>
        <v>M-101B1</v>
      </c>
      <c r="K17" t="s">
        <v>275</v>
      </c>
      <c r="L17" t="s">
        <v>276</v>
      </c>
      <c r="M17">
        <v>1</v>
      </c>
    </row>
    <row r="18" spans="1:13" x14ac:dyDescent="0.2">
      <c r="A18" s="47">
        <v>1</v>
      </c>
      <c r="B18" s="47">
        <v>1</v>
      </c>
      <c r="C18" s="48" t="s">
        <v>398</v>
      </c>
      <c r="D18" s="47" t="str">
        <f t="shared" si="0"/>
        <v>301</v>
      </c>
      <c r="E18" s="47" t="str">
        <f t="shared" si="1"/>
        <v>1030116</v>
      </c>
      <c r="F18" s="49" t="str">
        <f>IFERROR(VLOOKUP(G18,#REF!, 3, FALSE), "")</f>
        <v/>
      </c>
      <c r="G18" s="50" t="s">
        <v>103</v>
      </c>
      <c r="H18" s="47" t="str">
        <f t="shared" si="2"/>
        <v>ACC.RGC.VV-3-1-10</v>
      </c>
      <c r="I18" s="47" t="str">
        <f t="shared" si="3"/>
        <v>M-101B1</v>
      </c>
      <c r="K18" t="s">
        <v>275</v>
      </c>
      <c r="L18" t="s">
        <v>276</v>
      </c>
      <c r="M18">
        <v>1</v>
      </c>
    </row>
    <row r="19" spans="1:13" x14ac:dyDescent="0.2">
      <c r="A19" s="47">
        <v>1</v>
      </c>
      <c r="B19" s="47">
        <v>1</v>
      </c>
      <c r="C19" s="48" t="s">
        <v>399</v>
      </c>
      <c r="D19" s="47" t="str">
        <f t="shared" si="0"/>
        <v>301</v>
      </c>
      <c r="E19" s="47" t="str">
        <f t="shared" si="1"/>
        <v>1030117</v>
      </c>
      <c r="F19" s="49" t="str">
        <f>IFERROR(VLOOKUP(G19,#REF!, 3, FALSE), "")</f>
        <v/>
      </c>
      <c r="G19" s="50" t="s">
        <v>104</v>
      </c>
      <c r="H19" s="47" t="str">
        <f t="shared" si="2"/>
        <v>ACC.RGC.VV-3-1-11</v>
      </c>
      <c r="I19" s="47" t="str">
        <f t="shared" si="3"/>
        <v>M-101B1</v>
      </c>
      <c r="K19" t="s">
        <v>275</v>
      </c>
      <c r="L19" t="s">
        <v>276</v>
      </c>
      <c r="M19">
        <v>1</v>
      </c>
    </row>
    <row r="20" spans="1:13" x14ac:dyDescent="0.2">
      <c r="A20" s="47">
        <v>1</v>
      </c>
      <c r="B20" s="47">
        <v>1</v>
      </c>
      <c r="C20" s="48" t="s">
        <v>400</v>
      </c>
      <c r="D20" s="47" t="str">
        <f t="shared" si="0"/>
        <v>301</v>
      </c>
      <c r="E20" s="47" t="str">
        <f t="shared" si="1"/>
        <v>1030118</v>
      </c>
      <c r="F20" s="49" t="str">
        <f>IFERROR(VLOOKUP(G20,#REF!, 3, FALSE), "")</f>
        <v/>
      </c>
      <c r="G20" s="51" t="s">
        <v>123</v>
      </c>
      <c r="H20" s="47" t="str">
        <f t="shared" si="2"/>
        <v>ACC.RGC.VV-1-1-02</v>
      </c>
      <c r="I20" s="47" t="str">
        <f t="shared" si="3"/>
        <v>M-101B1</v>
      </c>
      <c r="K20" t="s">
        <v>275</v>
      </c>
      <c r="L20" t="s">
        <v>276</v>
      </c>
    </row>
    <row r="21" spans="1:13" x14ac:dyDescent="0.2">
      <c r="A21" s="47">
        <v>1</v>
      </c>
      <c r="B21" s="47">
        <v>1</v>
      </c>
      <c r="C21" s="48" t="s">
        <v>401</v>
      </c>
      <c r="D21" s="47" t="str">
        <f t="shared" si="0"/>
        <v>301</v>
      </c>
      <c r="E21" s="47" t="str">
        <f t="shared" si="1"/>
        <v>1030119</v>
      </c>
      <c r="F21" s="49" t="str">
        <f>IFERROR(VLOOKUP(G21,#REF!, 3, FALSE), "")</f>
        <v/>
      </c>
      <c r="G21" s="51" t="s">
        <v>125</v>
      </c>
      <c r="H21" s="47" t="str">
        <f t="shared" si="2"/>
        <v>ACC.RGC.VV-1-1-04</v>
      </c>
      <c r="I21" s="47" t="str">
        <f t="shared" si="3"/>
        <v>M-101B1</v>
      </c>
      <c r="K21" t="s">
        <v>275</v>
      </c>
      <c r="L21" t="s">
        <v>276</v>
      </c>
    </row>
    <row r="22" spans="1:13" x14ac:dyDescent="0.2">
      <c r="A22" s="47">
        <v>1</v>
      </c>
      <c r="B22" s="47">
        <v>1</v>
      </c>
      <c r="C22" s="48" t="s">
        <v>402</v>
      </c>
      <c r="D22" s="47" t="str">
        <f t="shared" si="0"/>
        <v>301</v>
      </c>
      <c r="E22" s="47" t="str">
        <f t="shared" si="1"/>
        <v>1030120</v>
      </c>
      <c r="F22" s="49" t="str">
        <f>IFERROR(VLOOKUP(G22,#REF!, 3, FALSE), "")</f>
        <v/>
      </c>
      <c r="G22" s="51" t="s">
        <v>129</v>
      </c>
      <c r="H22" s="47" t="str">
        <f t="shared" si="2"/>
        <v>ACC.RGC.VV-1-1-08</v>
      </c>
      <c r="I22" s="47" t="str">
        <f t="shared" si="3"/>
        <v>M-101B1</v>
      </c>
      <c r="K22" t="s">
        <v>275</v>
      </c>
      <c r="L22" t="s">
        <v>276</v>
      </c>
    </row>
    <row r="23" spans="1:13" x14ac:dyDescent="0.2">
      <c r="A23" s="47">
        <v>1</v>
      </c>
      <c r="B23" s="47">
        <v>1</v>
      </c>
      <c r="C23" s="48" t="s">
        <v>403</v>
      </c>
      <c r="D23" s="47" t="str">
        <f t="shared" si="0"/>
        <v>301</v>
      </c>
      <c r="E23" s="47" t="str">
        <f t="shared" si="1"/>
        <v>1030121</v>
      </c>
      <c r="F23" s="49" t="str">
        <f>IFERROR(VLOOKUP(G23,#REF!, 3, FALSE), "")</f>
        <v/>
      </c>
      <c r="G23" s="51" t="s">
        <v>130</v>
      </c>
      <c r="H23" s="47" t="str">
        <f t="shared" si="2"/>
        <v>ACC.RGC.VV-1-1-09</v>
      </c>
      <c r="I23" s="47" t="str">
        <f t="shared" si="3"/>
        <v>M-101B1</v>
      </c>
      <c r="K23" t="s">
        <v>275</v>
      </c>
      <c r="L23" t="s">
        <v>276</v>
      </c>
    </row>
    <row r="24" spans="1:13" x14ac:dyDescent="0.2">
      <c r="A24" s="47">
        <v>1</v>
      </c>
      <c r="B24" s="47">
        <v>1</v>
      </c>
      <c r="C24" s="48" t="s">
        <v>404</v>
      </c>
      <c r="D24" s="47" t="str">
        <f t="shared" si="0"/>
        <v>301</v>
      </c>
      <c r="E24" s="47" t="str">
        <f t="shared" si="1"/>
        <v>1030122</v>
      </c>
      <c r="F24" s="49" t="str">
        <f>IFERROR(VLOOKUP(G24,#REF!, 3, FALSE), "")</f>
        <v/>
      </c>
      <c r="G24" s="51" t="s">
        <v>131</v>
      </c>
      <c r="H24" s="47" t="str">
        <f t="shared" si="2"/>
        <v>ACC.RGC.VV-1-1-10</v>
      </c>
      <c r="I24" s="47" t="str">
        <f t="shared" si="3"/>
        <v>M-101B1</v>
      </c>
      <c r="K24" t="s">
        <v>275</v>
      </c>
      <c r="L24" t="s">
        <v>276</v>
      </c>
    </row>
    <row r="25" spans="1:13" x14ac:dyDescent="0.2">
      <c r="A25" s="47">
        <v>1</v>
      </c>
      <c r="B25" s="47">
        <v>1</v>
      </c>
      <c r="C25" s="48" t="s">
        <v>405</v>
      </c>
      <c r="D25" s="47" t="str">
        <f t="shared" si="0"/>
        <v>301</v>
      </c>
      <c r="E25" s="47" t="str">
        <f t="shared" si="1"/>
        <v>1030123</v>
      </c>
      <c r="F25" s="49" t="str">
        <f>IFERROR(VLOOKUP(G25,#REF!, 3, FALSE), "")</f>
        <v/>
      </c>
      <c r="G25" s="51" t="s">
        <v>133</v>
      </c>
      <c r="H25" s="47" t="str">
        <f t="shared" si="2"/>
        <v>ACC.RGC.VV-1-1-12</v>
      </c>
      <c r="I25" s="47" t="str">
        <f t="shared" si="3"/>
        <v>M-101B1</v>
      </c>
      <c r="K25" t="s">
        <v>275</v>
      </c>
      <c r="L25" t="s">
        <v>276</v>
      </c>
    </row>
    <row r="26" spans="1:13" x14ac:dyDescent="0.2">
      <c r="A26" s="47">
        <v>1</v>
      </c>
      <c r="B26" s="47">
        <v>1</v>
      </c>
      <c r="C26" s="48" t="s">
        <v>406</v>
      </c>
      <c r="D26" s="47" t="str">
        <f t="shared" si="0"/>
        <v>301</v>
      </c>
      <c r="E26" s="47" t="str">
        <f t="shared" si="1"/>
        <v>1030124</v>
      </c>
      <c r="F26" s="49" t="str">
        <f>IFERROR(VLOOKUP(G26,#REF!, 3, FALSE), "")</f>
        <v/>
      </c>
      <c r="G26" s="50" t="s">
        <v>138</v>
      </c>
      <c r="H26" s="47" t="str">
        <f t="shared" si="2"/>
        <v>ACC.RGC.VV-3-2-05</v>
      </c>
      <c r="I26" s="47" t="str">
        <f t="shared" si="3"/>
        <v>M-102B1</v>
      </c>
      <c r="K26" t="s">
        <v>284</v>
      </c>
      <c r="L26" t="s">
        <v>276</v>
      </c>
      <c r="M26">
        <v>2</v>
      </c>
    </row>
    <row r="27" spans="1:13" x14ac:dyDescent="0.2">
      <c r="A27" s="47">
        <v>1</v>
      </c>
      <c r="B27" s="47">
        <v>1</v>
      </c>
      <c r="C27" s="48" t="s">
        <v>407</v>
      </c>
      <c r="D27" s="47" t="str">
        <f t="shared" si="0"/>
        <v>301</v>
      </c>
      <c r="E27" s="47" t="str">
        <f t="shared" si="1"/>
        <v>1030125</v>
      </c>
      <c r="F27" s="49" t="str">
        <f>IFERROR(VLOOKUP(G27,#REF!, 3, FALSE), "")</f>
        <v/>
      </c>
      <c r="G27" s="50" t="s">
        <v>139</v>
      </c>
      <c r="H27" s="47" t="str">
        <f t="shared" si="2"/>
        <v>ACC.RGC.VV-3-2-06</v>
      </c>
      <c r="I27" s="47" t="str">
        <f t="shared" si="3"/>
        <v>M-102B1</v>
      </c>
      <c r="K27" t="s">
        <v>284</v>
      </c>
      <c r="L27" t="s">
        <v>276</v>
      </c>
      <c r="M27">
        <v>2</v>
      </c>
    </row>
    <row r="28" spans="1:13" x14ac:dyDescent="0.2">
      <c r="A28" s="47">
        <v>1</v>
      </c>
      <c r="B28" s="47">
        <v>1</v>
      </c>
      <c r="C28" s="48" t="s">
        <v>408</v>
      </c>
      <c r="D28" s="47" t="str">
        <f t="shared" si="0"/>
        <v>301</v>
      </c>
      <c r="E28" s="47" t="str">
        <f t="shared" si="1"/>
        <v>1030126</v>
      </c>
      <c r="F28" s="49" t="str">
        <f>IFERROR(VLOOKUP(G28,#REF!, 3, FALSE), "")</f>
        <v/>
      </c>
      <c r="G28" s="50" t="s">
        <v>140</v>
      </c>
      <c r="H28" s="47" t="str">
        <f t="shared" si="2"/>
        <v>ACC.RGC.VV-3-2-07</v>
      </c>
      <c r="I28" s="47" t="str">
        <f t="shared" si="3"/>
        <v>M-102B1</v>
      </c>
      <c r="K28" t="s">
        <v>284</v>
      </c>
      <c r="L28" t="s">
        <v>276</v>
      </c>
      <c r="M28">
        <v>2</v>
      </c>
    </row>
    <row r="29" spans="1:13" x14ac:dyDescent="0.2">
      <c r="A29" s="47">
        <v>1</v>
      </c>
      <c r="B29" s="47">
        <v>1</v>
      </c>
      <c r="C29" s="48" t="s">
        <v>409</v>
      </c>
      <c r="D29" s="47" t="str">
        <f t="shared" si="0"/>
        <v>301</v>
      </c>
      <c r="E29" s="47" t="str">
        <f t="shared" si="1"/>
        <v>1030127</v>
      </c>
      <c r="F29" s="49" t="str">
        <f>IFERROR(VLOOKUP(G29,#REF!, 3, FALSE), "")</f>
        <v/>
      </c>
      <c r="G29" s="50" t="s">
        <v>141</v>
      </c>
      <c r="H29" s="47" t="str">
        <f t="shared" si="2"/>
        <v>ACC.RGC.VV-3-2-08</v>
      </c>
      <c r="I29" s="47" t="str">
        <f t="shared" si="3"/>
        <v>M-102B1</v>
      </c>
      <c r="K29" t="s">
        <v>284</v>
      </c>
      <c r="L29" t="s">
        <v>276</v>
      </c>
      <c r="M29">
        <v>2</v>
      </c>
    </row>
    <row r="30" spans="1:13" x14ac:dyDescent="0.2">
      <c r="A30" s="47">
        <v>1</v>
      </c>
      <c r="B30" s="47">
        <v>1</v>
      </c>
      <c r="C30" s="48" t="s">
        <v>410</v>
      </c>
      <c r="D30" s="47" t="str">
        <f t="shared" si="0"/>
        <v>301</v>
      </c>
      <c r="E30" s="47" t="str">
        <f t="shared" si="1"/>
        <v>1030128</v>
      </c>
      <c r="F30" s="49" t="str">
        <f>IFERROR(VLOOKUP(G30,#REF!, 3, FALSE), "")</f>
        <v/>
      </c>
      <c r="G30" s="50" t="s">
        <v>142</v>
      </c>
      <c r="H30" s="47" t="str">
        <f t="shared" si="2"/>
        <v>ACC.RGC.VV-3-2-09</v>
      </c>
      <c r="I30" s="47" t="str">
        <f t="shared" si="3"/>
        <v>M-102B1</v>
      </c>
      <c r="K30" t="s">
        <v>284</v>
      </c>
      <c r="L30" t="s">
        <v>276</v>
      </c>
      <c r="M30">
        <v>2</v>
      </c>
    </row>
    <row r="31" spans="1:13" x14ac:dyDescent="0.2">
      <c r="A31" s="47">
        <v>1</v>
      </c>
      <c r="B31" s="47">
        <v>1</v>
      </c>
      <c r="C31" s="48" t="s">
        <v>411</v>
      </c>
      <c r="D31" s="47" t="str">
        <f t="shared" si="0"/>
        <v>301</v>
      </c>
      <c r="E31" s="47" t="str">
        <f t="shared" si="1"/>
        <v>1030129</v>
      </c>
      <c r="F31" s="49" t="str">
        <f>IFERROR(VLOOKUP(G31,#REF!, 3, FALSE), "")</f>
        <v/>
      </c>
      <c r="G31" s="50" t="s">
        <v>143</v>
      </c>
      <c r="H31" s="47" t="str">
        <f t="shared" si="2"/>
        <v>ACC.RGC.VV-3-2-10</v>
      </c>
      <c r="I31" s="47" t="str">
        <f t="shared" si="3"/>
        <v>M-102B1</v>
      </c>
      <c r="K31" t="s">
        <v>284</v>
      </c>
      <c r="L31" t="s">
        <v>276</v>
      </c>
      <c r="M31">
        <v>2</v>
      </c>
    </row>
    <row r="32" spans="1:13" x14ac:dyDescent="0.2">
      <c r="A32" s="47">
        <v>1</v>
      </c>
      <c r="B32" s="47">
        <v>1</v>
      </c>
      <c r="C32" s="48" t="s">
        <v>412</v>
      </c>
      <c r="D32" s="47" t="str">
        <f t="shared" si="0"/>
        <v>301</v>
      </c>
      <c r="E32" s="47" t="str">
        <f t="shared" si="1"/>
        <v>1030130</v>
      </c>
      <c r="F32" s="49" t="str">
        <f>IFERROR(VLOOKUP(G32,#REF!, 3, FALSE), "")</f>
        <v/>
      </c>
      <c r="G32" s="50" t="s">
        <v>144</v>
      </c>
      <c r="H32" s="47" t="str">
        <f t="shared" si="2"/>
        <v>ACC.RGC.VV-3-2-11</v>
      </c>
      <c r="I32" s="47" t="str">
        <f t="shared" si="3"/>
        <v>M-102B1</v>
      </c>
      <c r="K32" t="s">
        <v>284</v>
      </c>
      <c r="L32" t="s">
        <v>276</v>
      </c>
      <c r="M32">
        <v>2</v>
      </c>
    </row>
    <row r="33" spans="1:13" x14ac:dyDescent="0.2">
      <c r="A33" s="47">
        <v>1</v>
      </c>
      <c r="B33" s="47">
        <v>1</v>
      </c>
      <c r="C33" s="48" t="s">
        <v>413</v>
      </c>
      <c r="D33" s="47" t="str">
        <f t="shared" si="0"/>
        <v>301</v>
      </c>
      <c r="E33" s="47" t="str">
        <f t="shared" si="1"/>
        <v>1030131</v>
      </c>
      <c r="F33" s="49" t="str">
        <f>IFERROR(VLOOKUP(G33,#REF!, 3, FALSE), "")</f>
        <v/>
      </c>
      <c r="G33" s="50" t="s">
        <v>145</v>
      </c>
      <c r="H33" s="47" t="str">
        <f t="shared" si="2"/>
        <v>ACC.RGC.VV-3-2-12</v>
      </c>
      <c r="I33" s="47" t="str">
        <f t="shared" si="3"/>
        <v>M-102B1</v>
      </c>
      <c r="K33" t="s">
        <v>284</v>
      </c>
      <c r="L33" t="s">
        <v>276</v>
      </c>
      <c r="M33">
        <v>2</v>
      </c>
    </row>
    <row r="34" spans="1:13" x14ac:dyDescent="0.2">
      <c r="A34" s="47">
        <v>1</v>
      </c>
      <c r="B34" s="47">
        <v>1</v>
      </c>
      <c r="C34" s="48" t="s">
        <v>414</v>
      </c>
      <c r="D34" s="47" t="str">
        <f t="shared" si="0"/>
        <v>301</v>
      </c>
      <c r="E34" s="47" t="str">
        <f t="shared" si="1"/>
        <v>1030132</v>
      </c>
      <c r="F34" s="49" t="str">
        <f>IFERROR(VLOOKUP(G34,#REF!, 3, FALSE), "")</f>
        <v/>
      </c>
      <c r="G34" s="50" t="s">
        <v>146</v>
      </c>
      <c r="H34" s="47" t="str">
        <f t="shared" si="2"/>
        <v>ACC.RGC.VV-3-2-13</v>
      </c>
      <c r="I34" s="47" t="str">
        <f t="shared" si="3"/>
        <v>M-102B1</v>
      </c>
      <c r="K34" t="s">
        <v>284</v>
      </c>
      <c r="L34" t="s">
        <v>276</v>
      </c>
      <c r="M34">
        <v>2</v>
      </c>
    </row>
    <row r="35" spans="1:13" x14ac:dyDescent="0.2">
      <c r="A35" s="47">
        <v>1</v>
      </c>
      <c r="B35" s="47">
        <v>1</v>
      </c>
      <c r="C35" s="48" t="s">
        <v>415</v>
      </c>
      <c r="D35" s="47" t="str">
        <f t="shared" si="0"/>
        <v>301</v>
      </c>
      <c r="E35" s="47" t="str">
        <f t="shared" si="1"/>
        <v>1030133</v>
      </c>
      <c r="F35" s="49" t="str">
        <f>IFERROR(VLOOKUP(G35,#REF!, 3, FALSE), "")</f>
        <v/>
      </c>
      <c r="G35" s="50" t="s">
        <v>148</v>
      </c>
      <c r="H35" s="47" t="str">
        <f t="shared" si="2"/>
        <v>ACC.RGC.VV-3-2-15</v>
      </c>
      <c r="I35" s="47" t="str">
        <f t="shared" si="3"/>
        <v>M-102B1</v>
      </c>
      <c r="K35" t="s">
        <v>284</v>
      </c>
      <c r="L35" t="s">
        <v>276</v>
      </c>
      <c r="M35">
        <v>2</v>
      </c>
    </row>
    <row r="36" spans="1:13" x14ac:dyDescent="0.2">
      <c r="A36" s="47">
        <v>1</v>
      </c>
      <c r="B36" s="47">
        <v>1</v>
      </c>
      <c r="C36" s="48" t="s">
        <v>416</v>
      </c>
      <c r="D36" s="47" t="str">
        <f t="shared" si="0"/>
        <v>301</v>
      </c>
      <c r="E36" s="47" t="str">
        <f t="shared" si="1"/>
        <v>1030134</v>
      </c>
      <c r="F36" s="49" t="str">
        <f>IFERROR(VLOOKUP(G36,#REF!, 3, FALSE), "")</f>
        <v/>
      </c>
      <c r="G36" s="50" t="s">
        <v>149</v>
      </c>
      <c r="H36" s="47" t="str">
        <f t="shared" si="2"/>
        <v>ACC.RGC.VV-3-2-16</v>
      </c>
      <c r="I36" s="47" t="str">
        <f t="shared" si="3"/>
        <v>M-102B1</v>
      </c>
      <c r="K36" t="s">
        <v>284</v>
      </c>
      <c r="L36" t="s">
        <v>276</v>
      </c>
      <c r="M36">
        <v>2</v>
      </c>
    </row>
    <row r="37" spans="1:13" x14ac:dyDescent="0.2">
      <c r="A37" s="47">
        <v>1</v>
      </c>
      <c r="B37" s="47">
        <v>1</v>
      </c>
      <c r="C37" s="48" t="s">
        <v>417</v>
      </c>
      <c r="D37" s="47" t="str">
        <f t="shared" si="0"/>
        <v>301</v>
      </c>
      <c r="E37" s="47" t="str">
        <f t="shared" si="1"/>
        <v>1030135</v>
      </c>
      <c r="F37" s="49" t="str">
        <f>IFERROR(VLOOKUP(G37,#REF!, 3, FALSE), "")</f>
        <v/>
      </c>
      <c r="G37" s="50" t="s">
        <v>150</v>
      </c>
      <c r="H37" s="47" t="str">
        <f t="shared" si="2"/>
        <v>ACC.RGC.VV-3-2-17</v>
      </c>
      <c r="I37" s="47" t="str">
        <f t="shared" si="3"/>
        <v>M-102B1</v>
      </c>
      <c r="K37" t="s">
        <v>284</v>
      </c>
      <c r="L37" t="s">
        <v>276</v>
      </c>
      <c r="M37">
        <v>2</v>
      </c>
    </row>
    <row r="38" spans="1:13" x14ac:dyDescent="0.2">
      <c r="A38" s="47">
        <v>1</v>
      </c>
      <c r="B38" s="47">
        <v>1</v>
      </c>
      <c r="C38" s="48" t="s">
        <v>418</v>
      </c>
      <c r="D38" s="47" t="str">
        <f t="shared" si="0"/>
        <v>301</v>
      </c>
      <c r="E38" s="47" t="str">
        <f t="shared" si="1"/>
        <v>1030136</v>
      </c>
      <c r="F38" s="49" t="str">
        <f>IFERROR(VLOOKUP(G38,#REF!, 3, FALSE), "")</f>
        <v/>
      </c>
      <c r="G38" s="50" t="s">
        <v>151</v>
      </c>
      <c r="H38" s="47" t="str">
        <f t="shared" si="2"/>
        <v>ACC.RGC.VV-3-2-18</v>
      </c>
      <c r="I38" s="47" t="str">
        <f t="shared" si="3"/>
        <v>M-102B1</v>
      </c>
      <c r="K38" t="s">
        <v>284</v>
      </c>
      <c r="L38" t="s">
        <v>276</v>
      </c>
      <c r="M38">
        <v>2</v>
      </c>
    </row>
    <row r="39" spans="1:13" x14ac:dyDescent="0.2">
      <c r="A39" s="47">
        <v>1</v>
      </c>
      <c r="B39" s="47">
        <v>1</v>
      </c>
      <c r="C39" s="48" t="s">
        <v>419</v>
      </c>
      <c r="D39" s="47" t="str">
        <f t="shared" si="0"/>
        <v>301</v>
      </c>
      <c r="E39" s="47" t="str">
        <f t="shared" si="1"/>
        <v>1030137</v>
      </c>
      <c r="F39" s="49" t="str">
        <f>IFERROR(VLOOKUP(G39,#REF!, 3, FALSE), "")</f>
        <v/>
      </c>
      <c r="G39" s="50" t="s">
        <v>152</v>
      </c>
      <c r="H39" s="47" t="str">
        <f t="shared" si="2"/>
        <v>ACC.RGC.VV-3-2-19</v>
      </c>
      <c r="I39" s="47" t="str">
        <f t="shared" si="3"/>
        <v>M-102B1</v>
      </c>
      <c r="K39" t="s">
        <v>284</v>
      </c>
      <c r="L39" t="s">
        <v>276</v>
      </c>
      <c r="M39">
        <v>2</v>
      </c>
    </row>
    <row r="40" spans="1:13" x14ac:dyDescent="0.2">
      <c r="A40" s="47">
        <v>1</v>
      </c>
      <c r="B40" s="47">
        <v>1</v>
      </c>
      <c r="C40" s="48" t="s">
        <v>420</v>
      </c>
      <c r="D40" s="47" t="str">
        <f t="shared" si="0"/>
        <v>301</v>
      </c>
      <c r="E40" s="47" t="str">
        <f t="shared" si="1"/>
        <v>1030138</v>
      </c>
      <c r="F40" s="49" t="str">
        <f>IFERROR(VLOOKUP(G40,#REF!, 3, FALSE), "")</f>
        <v/>
      </c>
      <c r="G40" s="51" t="s">
        <v>180</v>
      </c>
      <c r="H40" s="47" t="str">
        <f t="shared" si="2"/>
        <v>ACC.RGC.VV-2-2-10</v>
      </c>
      <c r="I40" s="47" t="str">
        <f t="shared" si="3"/>
        <v>M-102B1</v>
      </c>
      <c r="K40" t="s">
        <v>284</v>
      </c>
      <c r="L40" t="s">
        <v>276</v>
      </c>
    </row>
    <row r="41" spans="1:13" x14ac:dyDescent="0.2">
      <c r="A41" s="47">
        <v>1</v>
      </c>
      <c r="B41" s="47">
        <v>2</v>
      </c>
      <c r="C41" s="48" t="s">
        <v>383</v>
      </c>
      <c r="D41" s="47" t="str">
        <f>3 &amp; IF(B41=1, 0, "") &amp; ((B41-1)*50+A41)</f>
        <v>351</v>
      </c>
      <c r="E41" s="47" t="str">
        <f t="shared" si="1"/>
        <v>1035101</v>
      </c>
      <c r="F41" s="49" t="str">
        <f>IFERROR(VLOOKUP(G41,#REF!, 3, FALSE), "")</f>
        <v/>
      </c>
      <c r="G41" s="52" t="s">
        <v>364</v>
      </c>
      <c r="H41" s="47" t="str">
        <f t="shared" si="2"/>
        <v>ACC.RGC.VFD-AHU-VAV-1-SA1</v>
      </c>
      <c r="I41" s="47" t="str">
        <f t="shared" si="3"/>
        <v>M-301</v>
      </c>
      <c r="K41" t="s">
        <v>11</v>
      </c>
      <c r="L41" t="s">
        <v>307</v>
      </c>
    </row>
    <row r="42" spans="1:13" x14ac:dyDescent="0.2">
      <c r="A42" s="47">
        <v>1</v>
      </c>
      <c r="B42" s="47">
        <v>2</v>
      </c>
      <c r="C42" s="48" t="s">
        <v>384</v>
      </c>
      <c r="D42" s="47" t="str">
        <f t="shared" si="0"/>
        <v>351</v>
      </c>
      <c r="E42" s="47" t="str">
        <f t="shared" si="1"/>
        <v>1035102</v>
      </c>
      <c r="F42" s="49" t="str">
        <f>IFERROR(VLOOKUP(G42,#REF!, 3, FALSE), "")</f>
        <v/>
      </c>
      <c r="G42" s="52" t="s">
        <v>363</v>
      </c>
      <c r="H42" s="47" t="str">
        <f t="shared" si="2"/>
        <v>ACC.RGC.VFD-AHU-VAV-1-SA2</v>
      </c>
      <c r="I42" s="47" t="str">
        <f t="shared" si="3"/>
        <v>M-301</v>
      </c>
      <c r="K42" t="s">
        <v>11</v>
      </c>
    </row>
    <row r="43" spans="1:13" x14ac:dyDescent="0.2">
      <c r="A43" s="47">
        <v>1</v>
      </c>
      <c r="B43" s="47">
        <v>2</v>
      </c>
      <c r="C43" s="48" t="s">
        <v>385</v>
      </c>
      <c r="D43" s="47" t="str">
        <f t="shared" si="0"/>
        <v>351</v>
      </c>
      <c r="E43" s="47" t="str">
        <f t="shared" si="1"/>
        <v>1035103</v>
      </c>
      <c r="F43" s="49" t="str">
        <f>IFERROR(VLOOKUP(G43,#REF!, 3, FALSE), "")</f>
        <v/>
      </c>
      <c r="G43" s="52" t="s">
        <v>366</v>
      </c>
      <c r="H43" s="47" t="str">
        <f t="shared" si="2"/>
        <v>ACC.RGC.VFD-AHU-VAV-1-RA1</v>
      </c>
      <c r="I43" s="47" t="str">
        <f t="shared" si="3"/>
        <v>M-301</v>
      </c>
      <c r="K43" t="s">
        <v>11</v>
      </c>
      <c r="L43" t="s">
        <v>307</v>
      </c>
    </row>
    <row r="44" spans="1:13" x14ac:dyDescent="0.2">
      <c r="A44" s="47">
        <v>1</v>
      </c>
      <c r="B44" s="47">
        <v>2</v>
      </c>
      <c r="C44" s="48" t="s">
        <v>386</v>
      </c>
      <c r="D44" s="47" t="str">
        <f t="shared" si="0"/>
        <v>351</v>
      </c>
      <c r="E44" s="47" t="str">
        <f t="shared" si="1"/>
        <v>1035104</v>
      </c>
      <c r="F44" s="49" t="str">
        <f>IFERROR(VLOOKUP(G44,#REF!, 3, FALSE), "")</f>
        <v/>
      </c>
      <c r="G44" s="52" t="s">
        <v>365</v>
      </c>
      <c r="H44" s="47" t="str">
        <f t="shared" si="2"/>
        <v>ACC.RGC.VFD-AHU-VAV-1-RA2</v>
      </c>
      <c r="I44" s="47" t="str">
        <f t="shared" si="3"/>
        <v>M-301</v>
      </c>
      <c r="K44" t="s">
        <v>11</v>
      </c>
    </row>
    <row r="45" spans="1:13" x14ac:dyDescent="0.2">
      <c r="A45" s="47">
        <v>1</v>
      </c>
      <c r="B45" s="47">
        <v>2</v>
      </c>
      <c r="C45" s="48" t="s">
        <v>387</v>
      </c>
      <c r="D45" s="47" t="str">
        <f t="shared" si="0"/>
        <v>351</v>
      </c>
      <c r="E45" s="47" t="str">
        <f t="shared" si="1"/>
        <v>1035105</v>
      </c>
      <c r="F45" s="49" t="str">
        <f>IFERROR(VLOOKUP(G45,#REF!, 3, FALSE), "")</f>
        <v/>
      </c>
      <c r="G45" s="53" t="s">
        <v>368</v>
      </c>
      <c r="H45" s="47" t="str">
        <f t="shared" si="2"/>
        <v>ACC.RGC.VFD-AHU-VAV-1-OA1</v>
      </c>
      <c r="I45" s="47" t="str">
        <f t="shared" si="3"/>
        <v>M-301</v>
      </c>
      <c r="K45" t="s">
        <v>11</v>
      </c>
      <c r="L45" t="s">
        <v>307</v>
      </c>
    </row>
    <row r="46" spans="1:13" x14ac:dyDescent="0.2">
      <c r="A46" s="47">
        <v>1</v>
      </c>
      <c r="B46" s="47">
        <v>2</v>
      </c>
      <c r="C46" s="48" t="s">
        <v>388</v>
      </c>
      <c r="D46" s="47" t="str">
        <f t="shared" si="0"/>
        <v>351</v>
      </c>
      <c r="E46" s="47" t="str">
        <f t="shared" si="1"/>
        <v>1035106</v>
      </c>
      <c r="F46" s="49" t="str">
        <f>IFERROR(VLOOKUP(G46,#REF!, 3, FALSE), "")</f>
        <v/>
      </c>
      <c r="G46" s="53" t="s">
        <v>367</v>
      </c>
      <c r="H46" s="47" t="str">
        <f t="shared" si="2"/>
        <v>ACC.RGC.VFD-AHU-VAV-1-OA2</v>
      </c>
      <c r="I46" s="47" t="str">
        <f t="shared" si="3"/>
        <v>M-301</v>
      </c>
      <c r="K46" t="s">
        <v>11</v>
      </c>
    </row>
    <row r="47" spans="1:13" x14ac:dyDescent="0.2">
      <c r="A47" s="47">
        <v>1</v>
      </c>
      <c r="B47" s="47">
        <v>2</v>
      </c>
      <c r="C47" s="48" t="s">
        <v>389</v>
      </c>
      <c r="D47" s="47" t="str">
        <f t="shared" si="0"/>
        <v>351</v>
      </c>
      <c r="E47" s="47" t="str">
        <f t="shared" si="1"/>
        <v>1035107</v>
      </c>
      <c r="F47" s="49" t="str">
        <f>IFERROR(VLOOKUP(G47,#REF!, 3, FALSE), "")</f>
        <v/>
      </c>
      <c r="G47" s="53" t="s">
        <v>370</v>
      </c>
      <c r="H47" s="47" t="str">
        <f t="shared" si="2"/>
        <v>ACC.RGC.VFD-AHU-VAV-1-REA1</v>
      </c>
      <c r="I47" s="47" t="str">
        <f t="shared" si="3"/>
        <v>M-301</v>
      </c>
      <c r="K47" t="s">
        <v>11</v>
      </c>
      <c r="L47" t="s">
        <v>307</v>
      </c>
    </row>
    <row r="48" spans="1:13" x14ac:dyDescent="0.2">
      <c r="A48" s="47">
        <v>1</v>
      </c>
      <c r="B48" s="47">
        <v>2</v>
      </c>
      <c r="C48" s="48" t="s">
        <v>390</v>
      </c>
      <c r="D48" s="47" t="str">
        <f t="shared" si="0"/>
        <v>351</v>
      </c>
      <c r="E48" s="47" t="str">
        <f t="shared" si="1"/>
        <v>1035108</v>
      </c>
      <c r="F48" s="49" t="str">
        <f>IFERROR(VLOOKUP(G48,#REF!, 3, FALSE), "")</f>
        <v/>
      </c>
      <c r="G48" s="53" t="s">
        <v>369</v>
      </c>
      <c r="H48" s="47" t="str">
        <f t="shared" si="2"/>
        <v>ACC.RGC.VFD-AHU-VAV-1-REA2</v>
      </c>
      <c r="I48" s="47" t="str">
        <f t="shared" si="3"/>
        <v>M-301</v>
      </c>
      <c r="K48" t="s">
        <v>11</v>
      </c>
    </row>
    <row r="49" spans="1:13" x14ac:dyDescent="0.2">
      <c r="A49" s="47">
        <v>1</v>
      </c>
      <c r="B49" s="47">
        <v>2</v>
      </c>
      <c r="C49" s="48" t="s">
        <v>391</v>
      </c>
      <c r="D49" s="47" t="str">
        <f t="shared" si="0"/>
        <v>351</v>
      </c>
      <c r="E49" s="47" t="str">
        <f t="shared" si="1"/>
        <v>1035109</v>
      </c>
      <c r="F49" s="49" t="str">
        <f>IFERROR(VLOOKUP(G49,#REF!, 3, FALSE), "")</f>
        <v/>
      </c>
      <c r="G49" s="53" t="s">
        <v>41</v>
      </c>
      <c r="H49" s="47" t="str">
        <f t="shared" si="2"/>
        <v>ACC.RGC.VFD-AHU-VAV-1-EW</v>
      </c>
      <c r="I49" s="47" t="str">
        <f t="shared" si="3"/>
        <v>M-301</v>
      </c>
      <c r="K49" t="s">
        <v>11</v>
      </c>
      <c r="L49" t="s">
        <v>307</v>
      </c>
    </row>
    <row r="50" spans="1:13" x14ac:dyDescent="0.2">
      <c r="A50" s="47">
        <v>1</v>
      </c>
      <c r="B50" s="47">
        <v>2</v>
      </c>
      <c r="C50" s="48" t="s">
        <v>392</v>
      </c>
      <c r="D50" s="47" t="str">
        <f t="shared" si="0"/>
        <v>351</v>
      </c>
      <c r="E50" s="47" t="str">
        <f t="shared" si="1"/>
        <v>1035110</v>
      </c>
      <c r="F50" s="49" t="str">
        <f>IFERROR(VLOOKUP(G50,#REF!, 3, FALSE), "")</f>
        <v/>
      </c>
      <c r="G50" s="52" t="s">
        <v>231</v>
      </c>
      <c r="H50" s="47" t="str">
        <f t="shared" si="2"/>
        <v>ACC.RGC.AFMS-1-0-OA-1</v>
      </c>
      <c r="I50" s="47" t="str">
        <f t="shared" si="3"/>
        <v>M-301</v>
      </c>
      <c r="K50" t="s">
        <v>11</v>
      </c>
      <c r="L50" t="s">
        <v>307</v>
      </c>
    </row>
    <row r="51" spans="1:13" x14ac:dyDescent="0.2">
      <c r="A51" s="47">
        <v>1</v>
      </c>
      <c r="B51" s="47">
        <v>2</v>
      </c>
      <c r="C51" s="48" t="s">
        <v>393</v>
      </c>
      <c r="D51" s="47" t="str">
        <f t="shared" si="0"/>
        <v>351</v>
      </c>
      <c r="E51" s="47" t="str">
        <f t="shared" si="1"/>
        <v>1035111</v>
      </c>
      <c r="F51" s="49" t="str">
        <f>IFERROR(VLOOKUP(G51,#REF!, 3, FALSE), "")</f>
        <v/>
      </c>
      <c r="G51" s="52" t="s">
        <v>232</v>
      </c>
      <c r="H51" s="47" t="str">
        <f t="shared" si="2"/>
        <v>ACC.RGC.AFMS-1-0-OA-2</v>
      </c>
      <c r="I51" s="47" t="str">
        <f t="shared" si="3"/>
        <v>M-301</v>
      </c>
      <c r="K51" t="s">
        <v>11</v>
      </c>
      <c r="L51" t="s">
        <v>307</v>
      </c>
    </row>
    <row r="52" spans="1:13" x14ac:dyDescent="0.2">
      <c r="A52" s="47">
        <v>1</v>
      </c>
      <c r="B52" s="47">
        <v>2</v>
      </c>
      <c r="C52" s="48" t="s">
        <v>394</v>
      </c>
      <c r="D52" s="47" t="str">
        <f t="shared" si="0"/>
        <v>351</v>
      </c>
      <c r="E52" s="47" t="str">
        <f t="shared" si="1"/>
        <v>1035112</v>
      </c>
      <c r="F52" s="49" t="str">
        <f>IFERROR(VLOOKUP(G52,#REF!, 3, FALSE), "")</f>
        <v/>
      </c>
      <c r="G52" s="52" t="s">
        <v>233</v>
      </c>
      <c r="H52" s="47" t="str">
        <f t="shared" si="2"/>
        <v>ACC.RGC.AFMS-1-0-RA-1</v>
      </c>
      <c r="I52" s="47" t="str">
        <f t="shared" si="3"/>
        <v>M-301</v>
      </c>
      <c r="K52" t="s">
        <v>11</v>
      </c>
      <c r="L52" t="s">
        <v>307</v>
      </c>
    </row>
    <row r="53" spans="1:13" x14ac:dyDescent="0.2">
      <c r="A53" s="47">
        <v>1</v>
      </c>
      <c r="B53" s="47">
        <v>2</v>
      </c>
      <c r="C53" s="48" t="s">
        <v>395</v>
      </c>
      <c r="D53" s="47" t="str">
        <f t="shared" si="0"/>
        <v>351</v>
      </c>
      <c r="E53" s="47" t="str">
        <f t="shared" si="1"/>
        <v>1035113</v>
      </c>
      <c r="F53" s="49" t="str">
        <f>IFERROR(VLOOKUP(G53,#REF!, 3, FALSE), "")</f>
        <v/>
      </c>
      <c r="G53" s="52" t="s">
        <v>234</v>
      </c>
      <c r="H53" s="47" t="str">
        <f t="shared" si="2"/>
        <v>ACC.RGC.AFMS-1-0-REA-1</v>
      </c>
      <c r="I53" s="47" t="str">
        <f t="shared" si="3"/>
        <v>M-301</v>
      </c>
      <c r="K53" t="s">
        <v>11</v>
      </c>
      <c r="L53" t="s">
        <v>307</v>
      </c>
    </row>
    <row r="54" spans="1:13" x14ac:dyDescent="0.2">
      <c r="A54" s="47">
        <v>1</v>
      </c>
      <c r="B54" s="47">
        <v>2</v>
      </c>
      <c r="C54" s="48" t="s">
        <v>396</v>
      </c>
      <c r="D54" s="47" t="str">
        <f t="shared" si="0"/>
        <v>351</v>
      </c>
      <c r="E54" s="47" t="str">
        <f t="shared" si="1"/>
        <v>1035114</v>
      </c>
      <c r="F54" s="49" t="str">
        <f>IFERROR(VLOOKUP(G54,#REF!, 3, FALSE), "")</f>
        <v/>
      </c>
      <c r="G54" s="52" t="s">
        <v>235</v>
      </c>
      <c r="H54" s="47" t="str">
        <f t="shared" si="2"/>
        <v>ACC.RGC.AFMS-1-0-SA-1</v>
      </c>
      <c r="I54" s="47" t="str">
        <f t="shared" si="3"/>
        <v>M-301</v>
      </c>
      <c r="K54" t="s">
        <v>11</v>
      </c>
      <c r="L54" t="s">
        <v>307</v>
      </c>
    </row>
    <row r="55" spans="1:13" x14ac:dyDescent="0.2">
      <c r="A55" s="47">
        <v>1</v>
      </c>
      <c r="B55" s="47">
        <v>2</v>
      </c>
      <c r="C55" s="48" t="s">
        <v>397</v>
      </c>
      <c r="D55" s="47" t="str">
        <f t="shared" si="0"/>
        <v>351</v>
      </c>
      <c r="E55" s="47" t="str">
        <f t="shared" si="1"/>
        <v>1035115</v>
      </c>
      <c r="F55" s="49" t="str">
        <f>IFERROR(VLOOKUP(G55,#REF!, 3, FALSE), "")</f>
        <v/>
      </c>
      <c r="G55" s="47" t="s">
        <v>358</v>
      </c>
      <c r="H55" s="47" t="str">
        <f t="shared" si="2"/>
        <v>ACC.RGC.AFMS-1-0-RA-2</v>
      </c>
      <c r="I55" s="47" t="str">
        <f t="shared" si="3"/>
        <v>M-702</v>
      </c>
      <c r="K55" t="s">
        <v>357</v>
      </c>
      <c r="L55" t="s">
        <v>360</v>
      </c>
    </row>
    <row r="56" spans="1:13" x14ac:dyDescent="0.2">
      <c r="A56" s="47">
        <v>1</v>
      </c>
      <c r="B56" s="47">
        <v>2</v>
      </c>
      <c r="C56" s="48" t="s">
        <v>398</v>
      </c>
      <c r="D56" s="47" t="str">
        <f>3 &amp; IF(B56=1, 0, "") &amp; ((B56-1)*50+A56)</f>
        <v>351</v>
      </c>
      <c r="E56" s="47" t="str">
        <f t="shared" si="1"/>
        <v>1035116</v>
      </c>
      <c r="F56" s="49" t="str">
        <f>IFERROR(VLOOKUP(G56,#REF!, 3, FALSE), "")</f>
        <v/>
      </c>
      <c r="G56" s="52" t="s">
        <v>236</v>
      </c>
      <c r="H56" s="47" t="str">
        <f t="shared" si="2"/>
        <v>ACC.RGC.AFMS-1-1-SA-1</v>
      </c>
      <c r="I56" s="47" t="str">
        <f t="shared" si="3"/>
        <v>M-101B1</v>
      </c>
      <c r="K56" t="s">
        <v>275</v>
      </c>
      <c r="L56" t="s">
        <v>276</v>
      </c>
    </row>
    <row r="57" spans="1:13" x14ac:dyDescent="0.2">
      <c r="A57" s="47">
        <v>1</v>
      </c>
      <c r="B57" s="47">
        <v>2</v>
      </c>
      <c r="C57" s="48" t="s">
        <v>399</v>
      </c>
      <c r="D57" s="47" t="str">
        <f t="shared" si="0"/>
        <v>351</v>
      </c>
      <c r="E57" s="47" t="str">
        <f t="shared" si="1"/>
        <v>1035117</v>
      </c>
      <c r="F57" s="49" t="str">
        <f>IFERROR(VLOOKUP(G57,#REF!, 3, FALSE), "")</f>
        <v/>
      </c>
      <c r="G57" s="51" t="s">
        <v>267</v>
      </c>
      <c r="H57" s="47" t="str">
        <f t="shared" si="2"/>
        <v>ACC.RGC.FCU-1-1</v>
      </c>
      <c r="I57" s="47" t="str">
        <f t="shared" si="3"/>
        <v>M-101B1</v>
      </c>
      <c r="K57" t="s">
        <v>275</v>
      </c>
      <c r="L57" t="s">
        <v>276</v>
      </c>
    </row>
    <row r="58" spans="1:13" x14ac:dyDescent="0.2">
      <c r="A58" s="47">
        <v>1</v>
      </c>
      <c r="B58" s="47">
        <v>2</v>
      </c>
      <c r="C58" s="48" t="s">
        <v>400</v>
      </c>
      <c r="D58" s="47" t="str">
        <f t="shared" si="0"/>
        <v>351</v>
      </c>
      <c r="E58" s="47" t="str">
        <f t="shared" si="1"/>
        <v>1035118</v>
      </c>
      <c r="F58" s="49" t="str">
        <f>IFERROR(VLOOKUP(G58,#REF!, 3, FALSE), "")</f>
        <v/>
      </c>
      <c r="G58" s="51" t="s">
        <v>269</v>
      </c>
      <c r="H58" s="47" t="str">
        <f t="shared" si="2"/>
        <v>ACC.RGC.FCU-2-1</v>
      </c>
      <c r="I58" s="47" t="str">
        <f t="shared" si="3"/>
        <v>M-102B1</v>
      </c>
      <c r="K58" t="s">
        <v>284</v>
      </c>
      <c r="L58" t="s">
        <v>276</v>
      </c>
    </row>
    <row r="59" spans="1:13" x14ac:dyDescent="0.2">
      <c r="A59" s="47">
        <v>2</v>
      </c>
      <c r="B59" s="47">
        <v>1</v>
      </c>
      <c r="C59" s="48" t="s">
        <v>383</v>
      </c>
      <c r="D59" s="47" t="str">
        <f t="shared" ref="D59:D74" si="4">3 &amp; IF(B59=1, 0, "") &amp; ((B59-1)*50+A59)</f>
        <v>302</v>
      </c>
      <c r="E59" s="47" t="str">
        <f t="shared" si="1"/>
        <v>1030201</v>
      </c>
      <c r="F59" s="49" t="str">
        <f>IFERROR(VLOOKUP(G59,#REF!, 3, FALSE), "")</f>
        <v/>
      </c>
      <c r="G59" s="53" t="s">
        <v>262</v>
      </c>
      <c r="H59" s="47" t="str">
        <f t="shared" si="2"/>
        <v>ACC.RGC.FCU-0-1</v>
      </c>
      <c r="I59" s="47" t="str">
        <f t="shared" si="3"/>
        <v>M-100A1</v>
      </c>
      <c r="K59" t="s">
        <v>15</v>
      </c>
      <c r="L59" t="s">
        <v>16</v>
      </c>
    </row>
    <row r="60" spans="1:13" x14ac:dyDescent="0.2">
      <c r="A60" s="47">
        <v>2</v>
      </c>
      <c r="B60" s="47">
        <v>1</v>
      </c>
      <c r="C60" s="48" t="s">
        <v>384</v>
      </c>
      <c r="D60" s="47" t="str">
        <f t="shared" si="4"/>
        <v>302</v>
      </c>
      <c r="E60" s="47" t="str">
        <f t="shared" si="1"/>
        <v>1030202</v>
      </c>
      <c r="F60" s="49" t="str">
        <f>IFERROR(VLOOKUP(G60,#REF!, 3, FALSE), "")</f>
        <v/>
      </c>
      <c r="G60" s="50" t="s">
        <v>58</v>
      </c>
      <c r="H60" s="47" t="str">
        <f t="shared" si="2"/>
        <v>ACC.RGC.VV-3-0-01</v>
      </c>
      <c r="I60" s="47" t="str">
        <f t="shared" si="3"/>
        <v>M-100A1</v>
      </c>
      <c r="K60" t="s">
        <v>15</v>
      </c>
      <c r="L60" t="s">
        <v>16</v>
      </c>
      <c r="M60">
        <v>0</v>
      </c>
    </row>
    <row r="61" spans="1:13" x14ac:dyDescent="0.2">
      <c r="A61" s="47">
        <v>2</v>
      </c>
      <c r="B61" s="47">
        <v>1</v>
      </c>
      <c r="C61" s="48" t="s">
        <v>385</v>
      </c>
      <c r="D61" s="47" t="str">
        <f t="shared" si="4"/>
        <v>302</v>
      </c>
      <c r="E61" s="47" t="str">
        <f t="shared" si="1"/>
        <v>1030203</v>
      </c>
      <c r="F61" s="49" t="str">
        <f>IFERROR(VLOOKUP(G61,#REF!, 3, FALSE), "")</f>
        <v/>
      </c>
      <c r="G61" s="50" t="s">
        <v>59</v>
      </c>
      <c r="H61" s="47" t="str">
        <f t="shared" si="2"/>
        <v>ACC.RGC.VV-3-0-02</v>
      </c>
      <c r="I61" s="47" t="str">
        <f t="shared" si="3"/>
        <v>M-100A1</v>
      </c>
      <c r="K61" t="s">
        <v>15</v>
      </c>
      <c r="L61" t="s">
        <v>16</v>
      </c>
      <c r="M61">
        <v>0</v>
      </c>
    </row>
    <row r="62" spans="1:13" x14ac:dyDescent="0.2">
      <c r="A62" s="47">
        <v>2</v>
      </c>
      <c r="B62" s="47">
        <v>1</v>
      </c>
      <c r="C62" s="48" t="s">
        <v>386</v>
      </c>
      <c r="D62" s="47" t="str">
        <f t="shared" si="4"/>
        <v>302</v>
      </c>
      <c r="E62" s="47" t="str">
        <f t="shared" si="1"/>
        <v>1030204</v>
      </c>
      <c r="F62" s="49" t="str">
        <f>IFERROR(VLOOKUP(G62,#REF!, 3, FALSE), "")</f>
        <v/>
      </c>
      <c r="G62" s="50" t="s">
        <v>60</v>
      </c>
      <c r="H62" s="47" t="str">
        <f t="shared" si="2"/>
        <v>ACC.RGC.VV-3-0-03</v>
      </c>
      <c r="I62" s="47" t="str">
        <f t="shared" si="3"/>
        <v>M-100A1</v>
      </c>
      <c r="K62" t="s">
        <v>15</v>
      </c>
      <c r="L62" t="s">
        <v>16</v>
      </c>
      <c r="M62">
        <v>0</v>
      </c>
    </row>
    <row r="63" spans="1:13" x14ac:dyDescent="0.2">
      <c r="A63" s="47">
        <v>2</v>
      </c>
      <c r="B63" s="47">
        <v>1</v>
      </c>
      <c r="C63" s="48" t="s">
        <v>387</v>
      </c>
      <c r="D63" s="47" t="str">
        <f t="shared" si="4"/>
        <v>302</v>
      </c>
      <c r="E63" s="47" t="str">
        <f t="shared" si="1"/>
        <v>1030205</v>
      </c>
      <c r="F63" s="49" t="str">
        <f>IFERROR(VLOOKUP(G63,#REF!, 3, FALSE), "")</f>
        <v/>
      </c>
      <c r="G63" s="50" t="s">
        <v>61</v>
      </c>
      <c r="H63" s="47" t="str">
        <f t="shared" si="2"/>
        <v>ACC.RGC.VV-3-0-04</v>
      </c>
      <c r="I63" s="47" t="str">
        <f t="shared" si="3"/>
        <v>M-100A1</v>
      </c>
      <c r="K63" t="s">
        <v>15</v>
      </c>
      <c r="L63" t="s">
        <v>16</v>
      </c>
      <c r="M63">
        <v>0</v>
      </c>
    </row>
    <row r="64" spans="1:13" x14ac:dyDescent="0.2">
      <c r="A64" s="47">
        <v>2</v>
      </c>
      <c r="B64" s="47">
        <v>1</v>
      </c>
      <c r="C64" s="48" t="s">
        <v>388</v>
      </c>
      <c r="D64" s="47" t="str">
        <f t="shared" si="4"/>
        <v>302</v>
      </c>
      <c r="E64" s="47" t="str">
        <f t="shared" si="1"/>
        <v>1030206</v>
      </c>
      <c r="F64" s="49" t="str">
        <f>IFERROR(VLOOKUP(G64,#REF!, 3, FALSE), "")</f>
        <v/>
      </c>
      <c r="G64" s="50" t="s">
        <v>62</v>
      </c>
      <c r="H64" s="47" t="str">
        <f t="shared" si="2"/>
        <v>ACC.RGC.VV-3-0-05</v>
      </c>
      <c r="I64" s="47" t="str">
        <f t="shared" si="3"/>
        <v>M-100A1</v>
      </c>
      <c r="K64" t="s">
        <v>15</v>
      </c>
      <c r="L64" t="s">
        <v>16</v>
      </c>
      <c r="M64">
        <v>0</v>
      </c>
    </row>
    <row r="65" spans="1:13" x14ac:dyDescent="0.2">
      <c r="A65" s="47">
        <v>2</v>
      </c>
      <c r="B65" s="47">
        <v>1</v>
      </c>
      <c r="C65" s="48" t="s">
        <v>389</v>
      </c>
      <c r="D65" s="47" t="str">
        <f t="shared" si="4"/>
        <v>302</v>
      </c>
      <c r="E65" s="47" t="str">
        <f t="shared" si="1"/>
        <v>1030207</v>
      </c>
      <c r="F65" s="49" t="str">
        <f>IFERROR(VLOOKUP(G65,#REF!, 3, FALSE), "")</f>
        <v/>
      </c>
      <c r="G65" s="50" t="s">
        <v>63</v>
      </c>
      <c r="H65" s="47" t="str">
        <f t="shared" si="2"/>
        <v>ACC.RGC.VV-3-0-06</v>
      </c>
      <c r="I65" s="47" t="str">
        <f t="shared" si="3"/>
        <v>M-100A1</v>
      </c>
      <c r="K65" t="s">
        <v>15</v>
      </c>
      <c r="L65" t="s">
        <v>16</v>
      </c>
      <c r="M65">
        <v>0</v>
      </c>
    </row>
    <row r="66" spans="1:13" x14ac:dyDescent="0.2">
      <c r="A66" s="47">
        <v>2</v>
      </c>
      <c r="B66" s="47">
        <v>1</v>
      </c>
      <c r="C66" s="48" t="s">
        <v>390</v>
      </c>
      <c r="D66" s="47" t="str">
        <f t="shared" si="4"/>
        <v>302</v>
      </c>
      <c r="E66" s="47" t="str">
        <f t="shared" si="1"/>
        <v>1030208</v>
      </c>
      <c r="F66" s="49" t="str">
        <f>IFERROR(VLOOKUP(G66,#REF!, 3, FALSE), "")</f>
        <v/>
      </c>
      <c r="G66" s="50" t="s">
        <v>64</v>
      </c>
      <c r="H66" s="47" t="str">
        <f t="shared" si="2"/>
        <v>ACC.RGC.VV-3-0-07</v>
      </c>
      <c r="I66" s="47" t="str">
        <f t="shared" si="3"/>
        <v>M-100A1</v>
      </c>
      <c r="K66" t="s">
        <v>15</v>
      </c>
      <c r="L66" t="s">
        <v>16</v>
      </c>
      <c r="M66">
        <v>0</v>
      </c>
    </row>
    <row r="67" spans="1:13" x14ac:dyDescent="0.2">
      <c r="A67" s="47">
        <v>2</v>
      </c>
      <c r="B67" s="47">
        <v>1</v>
      </c>
      <c r="C67" s="48" t="s">
        <v>391</v>
      </c>
      <c r="D67" s="47" t="str">
        <f t="shared" si="4"/>
        <v>302</v>
      </c>
      <c r="E67" s="47" t="str">
        <f t="shared" si="1"/>
        <v>1030209</v>
      </c>
      <c r="F67" s="49" t="str">
        <f>IFERROR(VLOOKUP(G67,#REF!, 3, FALSE), "")</f>
        <v/>
      </c>
      <c r="G67" s="50" t="s">
        <v>65</v>
      </c>
      <c r="H67" s="47" t="str">
        <f t="shared" si="2"/>
        <v>ACC.RGC.VV-3-0-08</v>
      </c>
      <c r="I67" s="47" t="str">
        <f t="shared" si="3"/>
        <v>M-100A1</v>
      </c>
      <c r="K67" t="s">
        <v>15</v>
      </c>
      <c r="L67" t="s">
        <v>16</v>
      </c>
      <c r="M67">
        <v>0</v>
      </c>
    </row>
    <row r="68" spans="1:13" x14ac:dyDescent="0.2">
      <c r="A68" s="47">
        <v>2</v>
      </c>
      <c r="B68" s="47">
        <v>1</v>
      </c>
      <c r="C68" s="48" t="s">
        <v>392</v>
      </c>
      <c r="D68" s="47" t="str">
        <f t="shared" si="4"/>
        <v>302</v>
      </c>
      <c r="E68" s="47" t="str">
        <f t="shared" ref="E68:E131" si="5">10 &amp; D68 &amp; C68</f>
        <v>1030210</v>
      </c>
      <c r="F68" s="49" t="str">
        <f>IFERROR(VLOOKUP(G68,#REF!, 3, FALSE), "")</f>
        <v/>
      </c>
      <c r="G68" s="50" t="s">
        <v>66</v>
      </c>
      <c r="H68" s="47" t="str">
        <f t="shared" ref="H68:H131" si="6" xml:space="preserve"> "ACC.RGC." &amp; G68</f>
        <v>ACC.RGC.VV-3-0-09</v>
      </c>
      <c r="I68" s="47" t="str">
        <f t="shared" ref="I68:I131" si="7">K68</f>
        <v>M-100A1</v>
      </c>
      <c r="K68" t="s">
        <v>15</v>
      </c>
      <c r="L68" t="s">
        <v>16</v>
      </c>
      <c r="M68">
        <v>0</v>
      </c>
    </row>
    <row r="69" spans="1:13" x14ac:dyDescent="0.2">
      <c r="A69" s="47">
        <v>2</v>
      </c>
      <c r="B69" s="47">
        <v>1</v>
      </c>
      <c r="C69" s="48" t="s">
        <v>393</v>
      </c>
      <c r="D69" s="47" t="str">
        <f t="shared" si="4"/>
        <v>302</v>
      </c>
      <c r="E69" s="47" t="str">
        <f t="shared" si="5"/>
        <v>1030211</v>
      </c>
      <c r="F69" s="49" t="str">
        <f>IFERROR(VLOOKUP(G69,#REF!, 3, FALSE), "")</f>
        <v/>
      </c>
      <c r="G69" s="50" t="s">
        <v>68</v>
      </c>
      <c r="H69" s="47" t="str">
        <f t="shared" si="6"/>
        <v>ACC.RGC.VV-3-0-11</v>
      </c>
      <c r="I69" s="47" t="str">
        <f t="shared" si="7"/>
        <v>M-100A1</v>
      </c>
      <c r="K69" t="s">
        <v>15</v>
      </c>
      <c r="L69" t="s">
        <v>16</v>
      </c>
      <c r="M69">
        <v>0</v>
      </c>
    </row>
    <row r="70" spans="1:13" x14ac:dyDescent="0.2">
      <c r="A70" s="47">
        <v>2</v>
      </c>
      <c r="B70" s="47">
        <v>1</v>
      </c>
      <c r="C70" s="48" t="s">
        <v>394</v>
      </c>
      <c r="D70" s="47" t="str">
        <f t="shared" si="4"/>
        <v>302</v>
      </c>
      <c r="E70" s="47" t="str">
        <f t="shared" si="5"/>
        <v>1030212</v>
      </c>
      <c r="F70" s="49" t="str">
        <f>IFERROR(VLOOKUP(G70,#REF!, 3, FALSE), "")</f>
        <v/>
      </c>
      <c r="G70" s="50" t="s">
        <v>69</v>
      </c>
      <c r="H70" s="47" t="str">
        <f t="shared" si="6"/>
        <v>ACC.RGC.VV-3-0-12</v>
      </c>
      <c r="I70" s="47" t="str">
        <f t="shared" si="7"/>
        <v>M-100A1</v>
      </c>
      <c r="K70" t="s">
        <v>15</v>
      </c>
      <c r="L70" t="s">
        <v>16</v>
      </c>
      <c r="M70">
        <v>0</v>
      </c>
    </row>
    <row r="71" spans="1:13" x14ac:dyDescent="0.2">
      <c r="A71" s="47">
        <v>2</v>
      </c>
      <c r="B71" s="47">
        <v>1</v>
      </c>
      <c r="C71" s="48" t="s">
        <v>395</v>
      </c>
      <c r="D71" s="47" t="str">
        <f t="shared" si="4"/>
        <v>302</v>
      </c>
      <c r="E71" s="47" t="str">
        <f t="shared" si="5"/>
        <v>1030213</v>
      </c>
      <c r="F71" s="49" t="str">
        <f>IFERROR(VLOOKUP(G71,#REF!, 3, FALSE), "")</f>
        <v/>
      </c>
      <c r="G71" s="50" t="s">
        <v>70</v>
      </c>
      <c r="H71" s="47" t="str">
        <f t="shared" si="6"/>
        <v>ACC.RGC.VV-3-0-13</v>
      </c>
      <c r="I71" s="47" t="str">
        <f t="shared" si="7"/>
        <v>M-100A1</v>
      </c>
      <c r="K71" t="s">
        <v>15</v>
      </c>
      <c r="L71" t="s">
        <v>16</v>
      </c>
      <c r="M71">
        <v>0</v>
      </c>
    </row>
    <row r="72" spans="1:13" x14ac:dyDescent="0.2">
      <c r="A72" s="47">
        <v>2</v>
      </c>
      <c r="B72" s="47">
        <v>1</v>
      </c>
      <c r="C72" s="48" t="s">
        <v>396</v>
      </c>
      <c r="D72" s="47" t="str">
        <f t="shared" si="4"/>
        <v>302</v>
      </c>
      <c r="E72" s="47" t="str">
        <f t="shared" si="5"/>
        <v>1030214</v>
      </c>
      <c r="F72" s="49" t="str">
        <f>IFERROR(VLOOKUP(G72,#REF!, 3, FALSE), "")</f>
        <v/>
      </c>
      <c r="G72" s="51" t="s">
        <v>81</v>
      </c>
      <c r="H72" s="47" t="str">
        <f t="shared" si="6"/>
        <v>ACC.RGC.VV-1-0-01</v>
      </c>
      <c r="I72" s="47" t="str">
        <f t="shared" si="7"/>
        <v>M-100A1</v>
      </c>
      <c r="K72" t="s">
        <v>15</v>
      </c>
      <c r="L72" t="s">
        <v>16</v>
      </c>
    </row>
    <row r="73" spans="1:13" x14ac:dyDescent="0.2">
      <c r="A73" s="47">
        <v>2</v>
      </c>
      <c r="B73" s="47">
        <v>1</v>
      </c>
      <c r="C73" s="48" t="s">
        <v>397</v>
      </c>
      <c r="D73" s="47" t="str">
        <f t="shared" si="4"/>
        <v>302</v>
      </c>
      <c r="E73" s="47" t="str">
        <f t="shared" si="5"/>
        <v>1030215</v>
      </c>
      <c r="F73" s="49" t="str">
        <f>IFERROR(VLOOKUP(G73,#REF!, 3, FALSE), "")</f>
        <v/>
      </c>
      <c r="G73" s="51" t="s">
        <v>82</v>
      </c>
      <c r="H73" s="47" t="str">
        <f t="shared" si="6"/>
        <v>ACC.RGC.VV-1-0-02</v>
      </c>
      <c r="I73" s="47" t="str">
        <f t="shared" si="7"/>
        <v>M-100A1</v>
      </c>
      <c r="K73" t="s">
        <v>15</v>
      </c>
      <c r="L73" t="s">
        <v>16</v>
      </c>
    </row>
    <row r="74" spans="1:13" x14ac:dyDescent="0.2">
      <c r="A74" s="47">
        <v>2</v>
      </c>
      <c r="B74" s="47">
        <v>1</v>
      </c>
      <c r="C74" s="48" t="s">
        <v>398</v>
      </c>
      <c r="D74" s="47" t="str">
        <f t="shared" si="4"/>
        <v>302</v>
      </c>
      <c r="E74" s="47" t="str">
        <f t="shared" si="5"/>
        <v>1030216</v>
      </c>
      <c r="F74" s="49" t="str">
        <f>IFERROR(VLOOKUP(G74,#REF!, 3, FALSE), "")</f>
        <v/>
      </c>
      <c r="G74" s="51" t="s">
        <v>83</v>
      </c>
      <c r="H74" s="47" t="str">
        <f t="shared" si="6"/>
        <v>ACC.RGC.VV-1-0-03</v>
      </c>
      <c r="I74" s="47" t="str">
        <f t="shared" si="7"/>
        <v>M-100A1</v>
      </c>
      <c r="K74" t="s">
        <v>15</v>
      </c>
      <c r="L74" t="s">
        <v>16</v>
      </c>
    </row>
    <row r="75" spans="1:13" x14ac:dyDescent="0.2">
      <c r="A75" s="47">
        <v>2</v>
      </c>
      <c r="B75" s="47">
        <v>1</v>
      </c>
      <c r="C75" s="48" t="s">
        <v>399</v>
      </c>
      <c r="D75" s="47" t="str">
        <f t="shared" ref="D75:D138" si="8">3 &amp; IF(B75=1, 0, "") &amp; ((B75-1)*50+A75)</f>
        <v>302</v>
      </c>
      <c r="E75" s="47" t="str">
        <f t="shared" si="5"/>
        <v>1030217</v>
      </c>
      <c r="F75" s="49" t="str">
        <f>IFERROR(VLOOKUP(G75,#REF!, 3, FALSE), "")</f>
        <v/>
      </c>
      <c r="G75" s="50" t="s">
        <v>94</v>
      </c>
      <c r="H75" s="47" t="str">
        <f t="shared" si="6"/>
        <v>ACC.RGC.VV-3-1-01</v>
      </c>
      <c r="I75" s="47" t="str">
        <f t="shared" si="7"/>
        <v>M-101A1</v>
      </c>
      <c r="K75" t="s">
        <v>279</v>
      </c>
      <c r="L75" t="s">
        <v>16</v>
      </c>
      <c r="M75">
        <v>1</v>
      </c>
    </row>
    <row r="76" spans="1:13" x14ac:dyDescent="0.2">
      <c r="A76" s="47">
        <v>2</v>
      </c>
      <c r="B76" s="47">
        <v>1</v>
      </c>
      <c r="C76" s="48" t="s">
        <v>400</v>
      </c>
      <c r="D76" s="47" t="str">
        <f t="shared" si="8"/>
        <v>302</v>
      </c>
      <c r="E76" s="47" t="str">
        <f t="shared" si="5"/>
        <v>1030218</v>
      </c>
      <c r="F76" s="49" t="str">
        <f>IFERROR(VLOOKUP(G76,#REF!, 3, FALSE), "")</f>
        <v/>
      </c>
      <c r="G76" s="50" t="s">
        <v>95</v>
      </c>
      <c r="H76" s="47" t="str">
        <f t="shared" si="6"/>
        <v>ACC.RGC.VV-3-1-02</v>
      </c>
      <c r="I76" s="47" t="str">
        <f t="shared" si="7"/>
        <v>M-101A1</v>
      </c>
      <c r="K76" t="s">
        <v>279</v>
      </c>
      <c r="L76" t="s">
        <v>16</v>
      </c>
      <c r="M76">
        <v>1</v>
      </c>
    </row>
    <row r="77" spans="1:13" x14ac:dyDescent="0.2">
      <c r="A77" s="47">
        <v>2</v>
      </c>
      <c r="B77" s="47">
        <v>1</v>
      </c>
      <c r="C77" s="48" t="s">
        <v>401</v>
      </c>
      <c r="D77" s="47" t="str">
        <f t="shared" si="8"/>
        <v>302</v>
      </c>
      <c r="E77" s="47" t="str">
        <f t="shared" si="5"/>
        <v>1030219</v>
      </c>
      <c r="F77" s="49" t="str">
        <f>IFERROR(VLOOKUP(G77,#REF!, 3, FALSE), "")</f>
        <v/>
      </c>
      <c r="G77" s="50" t="s">
        <v>96</v>
      </c>
      <c r="H77" s="47" t="str">
        <f t="shared" si="6"/>
        <v>ACC.RGC.VV-3-1-03</v>
      </c>
      <c r="I77" s="47" t="str">
        <f t="shared" si="7"/>
        <v>M-101A1</v>
      </c>
      <c r="K77" t="s">
        <v>279</v>
      </c>
      <c r="L77" t="s">
        <v>16</v>
      </c>
      <c r="M77">
        <v>1</v>
      </c>
    </row>
    <row r="78" spans="1:13" x14ac:dyDescent="0.2">
      <c r="A78" s="47">
        <v>2</v>
      </c>
      <c r="B78" s="47">
        <v>1</v>
      </c>
      <c r="C78" s="48" t="s">
        <v>402</v>
      </c>
      <c r="D78" s="47" t="str">
        <f t="shared" si="8"/>
        <v>302</v>
      </c>
      <c r="E78" s="47" t="str">
        <f t="shared" si="5"/>
        <v>1030220</v>
      </c>
      <c r="F78" s="49" t="str">
        <f>IFERROR(VLOOKUP(G78,#REF!, 3, FALSE), "")</f>
        <v/>
      </c>
      <c r="G78" s="50" t="s">
        <v>97</v>
      </c>
      <c r="H78" s="47" t="str">
        <f t="shared" si="6"/>
        <v>ACC.RGC.VV-3-1-04</v>
      </c>
      <c r="I78" s="47" t="str">
        <f t="shared" si="7"/>
        <v>M-101A1</v>
      </c>
      <c r="K78" t="s">
        <v>279</v>
      </c>
      <c r="L78" t="s">
        <v>16</v>
      </c>
      <c r="M78">
        <v>1</v>
      </c>
    </row>
    <row r="79" spans="1:13" x14ac:dyDescent="0.2">
      <c r="A79" s="47">
        <v>2</v>
      </c>
      <c r="B79" s="47">
        <v>1</v>
      </c>
      <c r="C79" s="48" t="s">
        <v>403</v>
      </c>
      <c r="D79" s="47" t="str">
        <f t="shared" si="8"/>
        <v>302</v>
      </c>
      <c r="E79" s="47" t="str">
        <f t="shared" si="5"/>
        <v>1030221</v>
      </c>
      <c r="F79" s="49" t="str">
        <f>IFERROR(VLOOKUP(G79,#REF!, 3, FALSE), "")</f>
        <v/>
      </c>
      <c r="G79" s="50" t="s">
        <v>98</v>
      </c>
      <c r="H79" s="47" t="str">
        <f t="shared" si="6"/>
        <v>ACC.RGC.VV-3-1-05</v>
      </c>
      <c r="I79" s="47" t="str">
        <f t="shared" si="7"/>
        <v>M-101A1</v>
      </c>
      <c r="K79" t="s">
        <v>279</v>
      </c>
      <c r="L79" t="s">
        <v>16</v>
      </c>
      <c r="M79">
        <v>1</v>
      </c>
    </row>
    <row r="80" spans="1:13" x14ac:dyDescent="0.2">
      <c r="A80" s="47">
        <v>2</v>
      </c>
      <c r="B80" s="47">
        <v>1</v>
      </c>
      <c r="C80" s="48" t="s">
        <v>404</v>
      </c>
      <c r="D80" s="47" t="str">
        <f t="shared" si="8"/>
        <v>302</v>
      </c>
      <c r="E80" s="47" t="str">
        <f t="shared" si="5"/>
        <v>1030222</v>
      </c>
      <c r="F80" s="49" t="str">
        <f>IFERROR(VLOOKUP(G80,#REF!, 3, FALSE), "")</f>
        <v/>
      </c>
      <c r="G80" s="50" t="s">
        <v>105</v>
      </c>
      <c r="H80" s="47" t="str">
        <f t="shared" si="6"/>
        <v>ACC.RGC.VV-3-1-12</v>
      </c>
      <c r="I80" s="47" t="str">
        <f t="shared" si="7"/>
        <v>M-101A1</v>
      </c>
      <c r="K80" t="s">
        <v>279</v>
      </c>
      <c r="L80" t="s">
        <v>16</v>
      </c>
      <c r="M80">
        <v>1</v>
      </c>
    </row>
    <row r="81" spans="1:13" x14ac:dyDescent="0.2">
      <c r="A81" s="47">
        <v>2</v>
      </c>
      <c r="B81" s="47">
        <v>1</v>
      </c>
      <c r="C81" s="48" t="s">
        <v>405</v>
      </c>
      <c r="D81" s="47" t="str">
        <f t="shared" si="8"/>
        <v>302</v>
      </c>
      <c r="E81" s="47" t="str">
        <f t="shared" si="5"/>
        <v>1030223</v>
      </c>
      <c r="F81" s="49" t="str">
        <f>IFERROR(VLOOKUP(G81,#REF!, 3, FALSE), "")</f>
        <v/>
      </c>
      <c r="G81" s="50" t="s">
        <v>106</v>
      </c>
      <c r="H81" s="47" t="str">
        <f t="shared" si="6"/>
        <v>ACC.RGC.VV-3-1-13</v>
      </c>
      <c r="I81" s="47" t="str">
        <f t="shared" si="7"/>
        <v>M-101A1</v>
      </c>
      <c r="K81" t="s">
        <v>279</v>
      </c>
      <c r="L81" t="s">
        <v>16</v>
      </c>
      <c r="M81">
        <v>1</v>
      </c>
    </row>
    <row r="82" spans="1:13" x14ac:dyDescent="0.2">
      <c r="A82" s="47">
        <v>2</v>
      </c>
      <c r="B82" s="47">
        <v>1</v>
      </c>
      <c r="C82" s="48" t="s">
        <v>406</v>
      </c>
      <c r="D82" s="47" t="str">
        <f t="shared" si="8"/>
        <v>302</v>
      </c>
      <c r="E82" s="47" t="str">
        <f t="shared" si="5"/>
        <v>1030224</v>
      </c>
      <c r="F82" s="49" t="str">
        <f>IFERROR(VLOOKUP(G82,#REF!, 3, FALSE), "")</f>
        <v/>
      </c>
      <c r="G82" s="50" t="s">
        <v>43</v>
      </c>
      <c r="H82" s="47" t="str">
        <f t="shared" si="6"/>
        <v>ACC.RGC.VVE-3-1-01</v>
      </c>
      <c r="I82" s="47" t="str">
        <f t="shared" si="7"/>
        <v>M-101A1</v>
      </c>
      <c r="K82" t="s">
        <v>279</v>
      </c>
      <c r="L82" t="s">
        <v>16</v>
      </c>
    </row>
    <row r="83" spans="1:13" x14ac:dyDescent="0.2">
      <c r="A83" s="47">
        <v>2</v>
      </c>
      <c r="B83" s="47">
        <v>1</v>
      </c>
      <c r="C83" s="48" t="s">
        <v>407</v>
      </c>
      <c r="D83" s="47" t="str">
        <f t="shared" si="8"/>
        <v>302</v>
      </c>
      <c r="E83" s="47" t="str">
        <f t="shared" si="5"/>
        <v>1030225</v>
      </c>
      <c r="F83" s="49" t="str">
        <f>IFERROR(VLOOKUP(G83,#REF!, 3, FALSE), "")</f>
        <v/>
      </c>
      <c r="G83" s="50" t="s">
        <v>120</v>
      </c>
      <c r="H83" s="47" t="str">
        <f t="shared" si="6"/>
        <v>ACC.RGC.VVE-3-1-02</v>
      </c>
      <c r="I83" s="47" t="str">
        <f t="shared" si="7"/>
        <v>M-101A1</v>
      </c>
      <c r="K83" t="s">
        <v>279</v>
      </c>
      <c r="L83" t="s">
        <v>16</v>
      </c>
    </row>
    <row r="84" spans="1:13" x14ac:dyDescent="0.2">
      <c r="A84" s="47">
        <v>2</v>
      </c>
      <c r="B84" s="47">
        <v>1</v>
      </c>
      <c r="C84" s="48" t="s">
        <v>408</v>
      </c>
      <c r="D84" s="47" t="str">
        <f t="shared" si="8"/>
        <v>302</v>
      </c>
      <c r="E84" s="47" t="str">
        <f t="shared" si="5"/>
        <v>1030226</v>
      </c>
      <c r="F84" s="49" t="str">
        <f>IFERROR(VLOOKUP(G84,#REF!, 3, FALSE), "")</f>
        <v/>
      </c>
      <c r="G84" s="51" t="s">
        <v>122</v>
      </c>
      <c r="H84" s="47" t="str">
        <f t="shared" si="6"/>
        <v>ACC.RGC.VV-1-1-01</v>
      </c>
      <c r="I84" s="47" t="str">
        <f t="shared" si="7"/>
        <v>M-101A1</v>
      </c>
      <c r="K84" t="s">
        <v>279</v>
      </c>
      <c r="L84" t="s">
        <v>16</v>
      </c>
    </row>
    <row r="85" spans="1:13" x14ac:dyDescent="0.2">
      <c r="A85" s="47">
        <v>2</v>
      </c>
      <c r="B85" s="47">
        <v>1</v>
      </c>
      <c r="C85" s="48" t="s">
        <v>409</v>
      </c>
      <c r="D85" s="47" t="str">
        <f t="shared" si="8"/>
        <v>302</v>
      </c>
      <c r="E85" s="47" t="str">
        <f t="shared" si="5"/>
        <v>1030227</v>
      </c>
      <c r="F85" s="49" t="str">
        <f>IFERROR(VLOOKUP(G85,#REF!, 3, FALSE), "")</f>
        <v/>
      </c>
      <c r="G85" s="50" t="s">
        <v>134</v>
      </c>
      <c r="H85" s="47" t="str">
        <f t="shared" si="6"/>
        <v>ACC.RGC.VV-3-2-01</v>
      </c>
      <c r="I85" s="47" t="str">
        <f t="shared" si="7"/>
        <v>M-102A1</v>
      </c>
      <c r="K85" t="s">
        <v>282</v>
      </c>
      <c r="L85" t="s">
        <v>16</v>
      </c>
      <c r="M85">
        <v>2</v>
      </c>
    </row>
    <row r="86" spans="1:13" x14ac:dyDescent="0.2">
      <c r="A86" s="47">
        <v>2</v>
      </c>
      <c r="B86" s="47">
        <v>1</v>
      </c>
      <c r="C86" s="48" t="s">
        <v>410</v>
      </c>
      <c r="D86" s="47" t="str">
        <f t="shared" si="8"/>
        <v>302</v>
      </c>
      <c r="E86" s="47" t="str">
        <f t="shared" si="5"/>
        <v>1030228</v>
      </c>
      <c r="F86" s="49" t="str">
        <f>IFERROR(VLOOKUP(G86,#REF!, 3, FALSE), "")</f>
        <v/>
      </c>
      <c r="G86" s="50" t="s">
        <v>135</v>
      </c>
      <c r="H86" s="47" t="str">
        <f t="shared" si="6"/>
        <v>ACC.RGC.VV-3-2-02</v>
      </c>
      <c r="I86" s="47" t="str">
        <f t="shared" si="7"/>
        <v>M-102A1</v>
      </c>
      <c r="K86" t="s">
        <v>282</v>
      </c>
      <c r="L86" t="s">
        <v>16</v>
      </c>
      <c r="M86">
        <v>2</v>
      </c>
    </row>
    <row r="87" spans="1:13" x14ac:dyDescent="0.2">
      <c r="A87" s="47">
        <v>2</v>
      </c>
      <c r="B87" s="47">
        <v>1</v>
      </c>
      <c r="C87" s="48" t="s">
        <v>411</v>
      </c>
      <c r="D87" s="47" t="str">
        <f t="shared" si="8"/>
        <v>302</v>
      </c>
      <c r="E87" s="47" t="str">
        <f t="shared" si="5"/>
        <v>1030229</v>
      </c>
      <c r="F87" s="49" t="str">
        <f>IFERROR(VLOOKUP(G87,#REF!, 3, FALSE), "")</f>
        <v/>
      </c>
      <c r="G87" s="50" t="s">
        <v>136</v>
      </c>
      <c r="H87" s="47" t="str">
        <f t="shared" si="6"/>
        <v>ACC.RGC.VV-3-2-03</v>
      </c>
      <c r="I87" s="47" t="str">
        <f t="shared" si="7"/>
        <v>M-102A1</v>
      </c>
      <c r="K87" t="s">
        <v>282</v>
      </c>
      <c r="L87" t="s">
        <v>16</v>
      </c>
      <c r="M87">
        <v>2</v>
      </c>
    </row>
    <row r="88" spans="1:13" x14ac:dyDescent="0.2">
      <c r="A88" s="47">
        <v>2</v>
      </c>
      <c r="B88" s="47">
        <v>1</v>
      </c>
      <c r="C88" s="48" t="s">
        <v>412</v>
      </c>
      <c r="D88" s="47" t="str">
        <f t="shared" si="8"/>
        <v>302</v>
      </c>
      <c r="E88" s="47" t="str">
        <f t="shared" si="5"/>
        <v>1030230</v>
      </c>
      <c r="F88" s="49" t="str">
        <f>IFERROR(VLOOKUP(G88,#REF!, 3, FALSE), "")</f>
        <v/>
      </c>
      <c r="G88" s="50" t="s">
        <v>137</v>
      </c>
      <c r="H88" s="47" t="str">
        <f t="shared" si="6"/>
        <v>ACC.RGC.VV-3-2-04</v>
      </c>
      <c r="I88" s="47" t="str">
        <f t="shared" si="7"/>
        <v>M-102A1</v>
      </c>
      <c r="K88" t="s">
        <v>282</v>
      </c>
      <c r="L88" t="s">
        <v>16</v>
      </c>
      <c r="M88">
        <v>2</v>
      </c>
    </row>
    <row r="89" spans="1:13" x14ac:dyDescent="0.2">
      <c r="A89" s="47">
        <v>2</v>
      </c>
      <c r="B89" s="47">
        <v>1</v>
      </c>
      <c r="C89" s="48" t="s">
        <v>413</v>
      </c>
      <c r="D89" s="47" t="str">
        <f t="shared" si="8"/>
        <v>302</v>
      </c>
      <c r="E89" s="47" t="str">
        <f t="shared" si="5"/>
        <v>1030231</v>
      </c>
      <c r="F89" s="49" t="str">
        <f>IFERROR(VLOOKUP(G89,#REF!, 3, FALSE), "")</f>
        <v/>
      </c>
      <c r="G89" s="50" t="s">
        <v>147</v>
      </c>
      <c r="H89" s="47" t="str">
        <f t="shared" si="6"/>
        <v>ACC.RGC.VV-3-2-14</v>
      </c>
      <c r="I89" s="47" t="str">
        <f t="shared" si="7"/>
        <v>M-102A1</v>
      </c>
      <c r="K89" t="s">
        <v>282</v>
      </c>
      <c r="L89" t="s">
        <v>16</v>
      </c>
      <c r="M89">
        <v>2</v>
      </c>
    </row>
    <row r="90" spans="1:13" x14ac:dyDescent="0.2">
      <c r="A90" s="47">
        <v>2</v>
      </c>
      <c r="B90" s="47">
        <v>1</v>
      </c>
      <c r="C90" s="48" t="s">
        <v>414</v>
      </c>
      <c r="D90" s="47" t="str">
        <f t="shared" si="8"/>
        <v>302</v>
      </c>
      <c r="E90" s="47" t="str">
        <f t="shared" si="5"/>
        <v>1030232</v>
      </c>
      <c r="F90" s="49" t="str">
        <f>IFERROR(VLOOKUP(G90,#REF!, 3, FALSE), "")</f>
        <v/>
      </c>
      <c r="G90" s="50" t="s">
        <v>169</v>
      </c>
      <c r="H90" s="47" t="str">
        <f t="shared" si="6"/>
        <v>ACC.RGC.VVE-3-2-01</v>
      </c>
      <c r="I90" s="47" t="str">
        <f t="shared" si="7"/>
        <v>M-102A1</v>
      </c>
      <c r="K90" t="s">
        <v>282</v>
      </c>
      <c r="L90" t="s">
        <v>16</v>
      </c>
    </row>
    <row r="91" spans="1:13" x14ac:dyDescent="0.2">
      <c r="A91" s="47">
        <v>2</v>
      </c>
      <c r="B91" s="47">
        <v>1</v>
      </c>
      <c r="C91" s="48" t="s">
        <v>415</v>
      </c>
      <c r="D91" s="47" t="str">
        <f t="shared" si="8"/>
        <v>302</v>
      </c>
      <c r="E91" s="47" t="str">
        <f t="shared" si="5"/>
        <v>1030233</v>
      </c>
      <c r="F91" s="49" t="str">
        <f>IFERROR(VLOOKUP(G91,#REF!, 3, FALSE), "")</f>
        <v/>
      </c>
      <c r="G91" s="54" t="s">
        <v>176</v>
      </c>
      <c r="H91" s="47" t="str">
        <f t="shared" si="6"/>
        <v>ACC.RGC.VV-2-2-06</v>
      </c>
      <c r="I91" s="47" t="str">
        <f t="shared" si="7"/>
        <v>M-102A1</v>
      </c>
      <c r="K91" t="s">
        <v>282</v>
      </c>
      <c r="L91" t="s">
        <v>16</v>
      </c>
    </row>
    <row r="92" spans="1:13" x14ac:dyDescent="0.2">
      <c r="A92" s="47">
        <v>2</v>
      </c>
      <c r="B92" s="47">
        <v>1</v>
      </c>
      <c r="C92" s="48" t="s">
        <v>416</v>
      </c>
      <c r="D92" s="47" t="str">
        <f t="shared" si="8"/>
        <v>302</v>
      </c>
      <c r="E92" s="47" t="str">
        <f t="shared" si="5"/>
        <v>1030234</v>
      </c>
      <c r="F92" s="49" t="str">
        <f>IFERROR(VLOOKUP(G92,#REF!, 3, FALSE), "")</f>
        <v/>
      </c>
      <c r="G92" s="51" t="s">
        <v>177</v>
      </c>
      <c r="H92" s="47" t="str">
        <f t="shared" si="6"/>
        <v>ACC.RGC.VV-2-2-07</v>
      </c>
      <c r="I92" s="47" t="str">
        <f t="shared" si="7"/>
        <v>M-102A1</v>
      </c>
      <c r="K92" t="s">
        <v>282</v>
      </c>
      <c r="L92" t="s">
        <v>16</v>
      </c>
    </row>
    <row r="93" spans="1:13" x14ac:dyDescent="0.2">
      <c r="A93" s="47">
        <v>2</v>
      </c>
      <c r="B93" s="47">
        <v>1</v>
      </c>
      <c r="C93" s="48" t="s">
        <v>417</v>
      </c>
      <c r="D93" s="47" t="str">
        <f t="shared" si="8"/>
        <v>302</v>
      </c>
      <c r="E93" s="47" t="str">
        <f t="shared" si="5"/>
        <v>1030235</v>
      </c>
      <c r="F93" s="49" t="str">
        <f>IFERROR(VLOOKUP(G93,#REF!, 3, FALSE), "")</f>
        <v/>
      </c>
      <c r="G93" s="50" t="s">
        <v>153</v>
      </c>
      <c r="H93" s="47" t="str">
        <f t="shared" si="6"/>
        <v>ACC.RGC.VV-3-2-20</v>
      </c>
      <c r="I93" s="47" t="str">
        <f t="shared" si="7"/>
        <v>M-202A</v>
      </c>
      <c r="K93" t="s">
        <v>295</v>
      </c>
      <c r="L93" t="s">
        <v>16</v>
      </c>
      <c r="M93">
        <v>2</v>
      </c>
    </row>
    <row r="94" spans="1:13" x14ac:dyDescent="0.2">
      <c r="A94" s="47">
        <v>2</v>
      </c>
      <c r="B94" s="47">
        <v>2</v>
      </c>
      <c r="C94" s="48" t="s">
        <v>383</v>
      </c>
      <c r="D94" s="47" t="str">
        <f t="shared" si="8"/>
        <v>352</v>
      </c>
      <c r="E94" s="47" t="str">
        <f t="shared" si="5"/>
        <v>1035201</v>
      </c>
      <c r="F94" s="49" t="str">
        <f>IFERROR(VLOOKUP(G94,#REF!, 3, FALSE), "")</f>
        <v/>
      </c>
      <c r="G94" s="53" t="s">
        <v>13</v>
      </c>
      <c r="H94" s="47" t="str">
        <f t="shared" si="6"/>
        <v>ACC.RGC.VFD-FCU-0-1</v>
      </c>
      <c r="I94" s="47" t="str">
        <f t="shared" si="7"/>
        <v>M-100A1</v>
      </c>
      <c r="K94" t="s">
        <v>15</v>
      </c>
      <c r="L94" t="s">
        <v>16</v>
      </c>
    </row>
    <row r="95" spans="1:13" x14ac:dyDescent="0.2">
      <c r="A95" s="47">
        <v>2</v>
      </c>
      <c r="B95" s="47">
        <v>2</v>
      </c>
      <c r="C95" s="48" t="s">
        <v>384</v>
      </c>
      <c r="D95" s="47" t="str">
        <f t="shared" si="8"/>
        <v>352</v>
      </c>
      <c r="E95" s="47" t="str">
        <f t="shared" si="5"/>
        <v>1035202</v>
      </c>
      <c r="F95" s="49" t="str">
        <f>IFERROR(VLOOKUP(G95,#REF!, 3, FALSE), "")</f>
        <v/>
      </c>
      <c r="G95" s="53" t="s">
        <v>14</v>
      </c>
      <c r="H95" s="47" t="str">
        <f t="shared" si="6"/>
        <v>ACC.RGC.VFD-FCU-0-2</v>
      </c>
      <c r="I95" s="47" t="str">
        <f t="shared" si="7"/>
        <v>M-100A1</v>
      </c>
      <c r="K95" t="s">
        <v>15</v>
      </c>
      <c r="L95" t="s">
        <v>16</v>
      </c>
    </row>
    <row r="96" spans="1:13" x14ac:dyDescent="0.2">
      <c r="A96" s="47">
        <v>2</v>
      </c>
      <c r="B96" s="47">
        <v>2</v>
      </c>
      <c r="C96" s="48" t="s">
        <v>385</v>
      </c>
      <c r="D96" s="47" t="str">
        <f t="shared" si="8"/>
        <v>352</v>
      </c>
      <c r="E96" s="47" t="str">
        <f t="shared" si="5"/>
        <v>1035203</v>
      </c>
      <c r="F96" s="49" t="str">
        <f>IFERROR(VLOOKUP(G96,#REF!, 3, FALSE), "")</f>
        <v/>
      </c>
      <c r="G96" s="52" t="s">
        <v>245</v>
      </c>
      <c r="H96" s="47" t="str">
        <f t="shared" si="6"/>
        <v>ACC.RGC.AFMS-3-0-EA-1</v>
      </c>
      <c r="I96" s="47" t="str">
        <f t="shared" si="7"/>
        <v>M-100A1</v>
      </c>
      <c r="K96" t="s">
        <v>15</v>
      </c>
      <c r="L96" t="s">
        <v>16</v>
      </c>
    </row>
    <row r="97" spans="1:13" x14ac:dyDescent="0.2">
      <c r="A97" s="47">
        <v>2</v>
      </c>
      <c r="B97" s="47">
        <v>2</v>
      </c>
      <c r="C97" s="48" t="s">
        <v>386</v>
      </c>
      <c r="D97" s="47" t="str">
        <f t="shared" si="8"/>
        <v>352</v>
      </c>
      <c r="E97" s="47" t="str">
        <f t="shared" si="5"/>
        <v>1035204</v>
      </c>
      <c r="F97" s="49" t="str">
        <f>IFERROR(VLOOKUP(G97,#REF!, 3, FALSE), "")</f>
        <v/>
      </c>
      <c r="G97" s="51" t="s">
        <v>246</v>
      </c>
      <c r="H97" s="47" t="str">
        <f t="shared" si="6"/>
        <v>ACC.RGC.AFMS-3-1-EA-1</v>
      </c>
      <c r="I97" s="47" t="str">
        <f t="shared" si="7"/>
        <v>M-101A1</v>
      </c>
      <c r="K97" t="s">
        <v>279</v>
      </c>
      <c r="L97" t="s">
        <v>16</v>
      </c>
    </row>
    <row r="98" spans="1:13" x14ac:dyDescent="0.2">
      <c r="A98" s="47">
        <v>2</v>
      </c>
      <c r="B98" s="47">
        <v>2</v>
      </c>
      <c r="C98" s="48" t="s">
        <v>387</v>
      </c>
      <c r="D98" s="47" t="str">
        <f t="shared" si="8"/>
        <v>352</v>
      </c>
      <c r="E98" s="47" t="str">
        <f t="shared" si="5"/>
        <v>1035205</v>
      </c>
      <c r="F98" s="49" t="str">
        <f>IFERROR(VLOOKUP(G98,#REF!, 3, FALSE), "")</f>
        <v/>
      </c>
      <c r="G98" s="51" t="s">
        <v>247</v>
      </c>
      <c r="H98" s="47" t="str">
        <f t="shared" si="6"/>
        <v>ACC.RGC.AFMS-3-2-EA-1</v>
      </c>
      <c r="I98" s="47" t="str">
        <f t="shared" si="7"/>
        <v>M-102A1</v>
      </c>
      <c r="K98" t="s">
        <v>282</v>
      </c>
      <c r="L98" t="s">
        <v>16</v>
      </c>
    </row>
    <row r="99" spans="1:13" x14ac:dyDescent="0.2">
      <c r="A99" s="47">
        <v>3</v>
      </c>
      <c r="B99" s="47">
        <v>1</v>
      </c>
      <c r="C99" s="48" t="s">
        <v>383</v>
      </c>
      <c r="D99" s="47" t="str">
        <f t="shared" si="8"/>
        <v>303</v>
      </c>
      <c r="E99" s="47" t="str">
        <f t="shared" si="5"/>
        <v>1030301</v>
      </c>
      <c r="F99" s="49" t="str">
        <f>IFERROR(VLOOKUP(G99,#REF!, 3, FALSE), "")</f>
        <v/>
      </c>
      <c r="G99" s="50" t="s">
        <v>80</v>
      </c>
      <c r="H99" s="47" t="str">
        <f t="shared" si="6"/>
        <v>ACC.RGC.VV-4-0-10</v>
      </c>
      <c r="I99" s="47" t="str">
        <f t="shared" si="7"/>
        <v>M-100B2</v>
      </c>
      <c r="K99" t="s">
        <v>293</v>
      </c>
      <c r="L99" t="s">
        <v>281</v>
      </c>
      <c r="M99">
        <v>0</v>
      </c>
    </row>
    <row r="100" spans="1:13" x14ac:dyDescent="0.2">
      <c r="A100" s="47">
        <v>3</v>
      </c>
      <c r="B100" s="47">
        <v>1</v>
      </c>
      <c r="C100" s="48" t="s">
        <v>384</v>
      </c>
      <c r="D100" s="47" t="str">
        <f t="shared" si="8"/>
        <v>303</v>
      </c>
      <c r="E100" s="47" t="str">
        <f t="shared" si="5"/>
        <v>1030302</v>
      </c>
      <c r="F100" s="49" t="str">
        <f>IFERROR(VLOOKUP(G100,#REF!, 3, FALSE), "")</f>
        <v/>
      </c>
      <c r="G100" s="51" t="s">
        <v>92</v>
      </c>
      <c r="H100" s="47" t="str">
        <f t="shared" si="6"/>
        <v>ACC.RGC.VV-2-0-06</v>
      </c>
      <c r="I100" s="47" t="str">
        <f t="shared" si="7"/>
        <v>M-100B2</v>
      </c>
      <c r="K100" t="s">
        <v>293</v>
      </c>
      <c r="L100" t="s">
        <v>281</v>
      </c>
    </row>
    <row r="101" spans="1:13" x14ac:dyDescent="0.2">
      <c r="A101" s="47">
        <v>3</v>
      </c>
      <c r="B101" s="47">
        <v>1</v>
      </c>
      <c r="C101" s="48" t="s">
        <v>385</v>
      </c>
      <c r="D101" s="47" t="str">
        <f t="shared" si="8"/>
        <v>303</v>
      </c>
      <c r="E101" s="47" t="str">
        <f t="shared" si="5"/>
        <v>1030303</v>
      </c>
      <c r="F101" s="49" t="str">
        <f>IFERROR(VLOOKUP(G101,#REF!, 3, FALSE), "")</f>
        <v/>
      </c>
      <c r="G101" s="51" t="s">
        <v>93</v>
      </c>
      <c r="H101" s="47" t="str">
        <f t="shared" si="6"/>
        <v>ACC.RGC.VV-2-0-07</v>
      </c>
      <c r="I101" s="47" t="str">
        <f t="shared" si="7"/>
        <v>M-100B2</v>
      </c>
      <c r="K101" t="s">
        <v>293</v>
      </c>
      <c r="L101" t="s">
        <v>281</v>
      </c>
    </row>
    <row r="102" spans="1:13" x14ac:dyDescent="0.2">
      <c r="A102" s="47">
        <v>3</v>
      </c>
      <c r="B102" s="47">
        <v>1</v>
      </c>
      <c r="C102" s="48" t="s">
        <v>386</v>
      </c>
      <c r="D102" s="47" t="str">
        <f t="shared" si="8"/>
        <v>303</v>
      </c>
      <c r="E102" s="47" t="str">
        <f t="shared" si="5"/>
        <v>1030304</v>
      </c>
      <c r="F102" s="49" t="str">
        <f>IFERROR(VLOOKUP(G102,#REF!, 3, FALSE), "")</f>
        <v/>
      </c>
      <c r="G102" s="50" t="s">
        <v>51</v>
      </c>
      <c r="H102" s="47" t="str">
        <f t="shared" si="6"/>
        <v>ACC.RGC.FCV-2-0-1</v>
      </c>
      <c r="I102" s="47" t="str">
        <f t="shared" si="7"/>
        <v>M-302</v>
      </c>
      <c r="K102" t="s">
        <v>42</v>
      </c>
      <c r="L102" t="s">
        <v>309</v>
      </c>
    </row>
    <row r="103" spans="1:13" x14ac:dyDescent="0.2">
      <c r="A103" s="47">
        <v>3</v>
      </c>
      <c r="B103" s="47">
        <v>1</v>
      </c>
      <c r="C103" s="48" t="s">
        <v>387</v>
      </c>
      <c r="D103" s="47" t="str">
        <f t="shared" si="8"/>
        <v>303</v>
      </c>
      <c r="E103" s="47" t="str">
        <f t="shared" si="5"/>
        <v>1030305</v>
      </c>
      <c r="F103" s="49" t="str">
        <f>IFERROR(VLOOKUP(G103,#REF!, 3, FALSE), "")</f>
        <v/>
      </c>
      <c r="G103" s="50" t="s">
        <v>52</v>
      </c>
      <c r="H103" s="47" t="str">
        <f t="shared" si="6"/>
        <v>ACC.RGC.FCV-2-0-2</v>
      </c>
      <c r="I103" s="47" t="str">
        <f t="shared" si="7"/>
        <v>M-302</v>
      </c>
      <c r="K103" t="s">
        <v>42</v>
      </c>
      <c r="L103" t="s">
        <v>309</v>
      </c>
    </row>
    <row r="104" spans="1:13" x14ac:dyDescent="0.2">
      <c r="A104" s="47">
        <v>3</v>
      </c>
      <c r="B104" s="47">
        <v>1</v>
      </c>
      <c r="C104" s="48" t="s">
        <v>388</v>
      </c>
      <c r="D104" s="47" t="str">
        <f t="shared" si="8"/>
        <v>303</v>
      </c>
      <c r="E104" s="47" t="str">
        <f t="shared" si="5"/>
        <v>1030306</v>
      </c>
      <c r="F104" s="49" t="str">
        <f>IFERROR(VLOOKUP(G104,#REF!, 3, FALSE), "")</f>
        <v/>
      </c>
      <c r="G104" s="50" t="s">
        <v>53</v>
      </c>
      <c r="H104" s="47" t="str">
        <f t="shared" si="6"/>
        <v>ACC.RGC.FCV-2-0-3</v>
      </c>
      <c r="I104" s="47" t="str">
        <f t="shared" si="7"/>
        <v>M-302</v>
      </c>
      <c r="K104" t="s">
        <v>42</v>
      </c>
      <c r="L104" t="s">
        <v>309</v>
      </c>
    </row>
    <row r="105" spans="1:13" x14ac:dyDescent="0.2">
      <c r="A105" s="47">
        <v>3</v>
      </c>
      <c r="B105" s="47">
        <v>1</v>
      </c>
      <c r="C105" s="48" t="s">
        <v>389</v>
      </c>
      <c r="D105" s="47" t="str">
        <f t="shared" si="8"/>
        <v>303</v>
      </c>
      <c r="E105" s="47" t="str">
        <f t="shared" si="5"/>
        <v>1030307</v>
      </c>
      <c r="F105" s="49" t="str">
        <f>IFERROR(VLOOKUP(G105,#REF!, 3, FALSE), "")</f>
        <v/>
      </c>
      <c r="G105" s="50" t="s">
        <v>54</v>
      </c>
      <c r="H105" s="47" t="str">
        <f t="shared" si="6"/>
        <v>ACC.RGC.FCV-2-0-4</v>
      </c>
      <c r="I105" s="47" t="str">
        <f t="shared" si="7"/>
        <v>M-302</v>
      </c>
      <c r="K105" t="s">
        <v>42</v>
      </c>
      <c r="L105" t="s">
        <v>309</v>
      </c>
    </row>
    <row r="106" spans="1:13" x14ac:dyDescent="0.2">
      <c r="A106" s="47">
        <v>3</v>
      </c>
      <c r="B106" s="47">
        <v>1</v>
      </c>
      <c r="C106" s="48" t="s">
        <v>390</v>
      </c>
      <c r="D106" s="47" t="str">
        <f t="shared" si="8"/>
        <v>303</v>
      </c>
      <c r="E106" s="47" t="str">
        <f t="shared" si="5"/>
        <v>1030308</v>
      </c>
      <c r="F106" s="49" t="str">
        <f>IFERROR(VLOOKUP(G106,#REF!, 3, FALSE), "")</f>
        <v/>
      </c>
      <c r="G106" s="50" t="s">
        <v>55</v>
      </c>
      <c r="H106" s="47" t="str">
        <f t="shared" si="6"/>
        <v>ACC.RGC.FCV-2-0-5</v>
      </c>
      <c r="I106" s="47" t="str">
        <f t="shared" si="7"/>
        <v>M-302</v>
      </c>
      <c r="K106" t="s">
        <v>42</v>
      </c>
      <c r="L106" t="s">
        <v>309</v>
      </c>
    </row>
    <row r="107" spans="1:13" x14ac:dyDescent="0.2">
      <c r="A107" s="47">
        <v>3</v>
      </c>
      <c r="B107" s="47">
        <v>1</v>
      </c>
      <c r="C107" s="48" t="s">
        <v>391</v>
      </c>
      <c r="D107" s="47" t="str">
        <f t="shared" si="8"/>
        <v>303</v>
      </c>
      <c r="E107" s="47" t="str">
        <f t="shared" si="5"/>
        <v>1030309</v>
      </c>
      <c r="F107" s="49" t="str">
        <f>IFERROR(VLOOKUP(G107,#REF!, 3, FALSE), "")</f>
        <v/>
      </c>
      <c r="G107" s="50" t="s">
        <v>56</v>
      </c>
      <c r="H107" s="47" t="str">
        <f t="shared" si="6"/>
        <v>ACC.RGC.FCV-2-0-6</v>
      </c>
      <c r="I107" s="47" t="str">
        <f t="shared" si="7"/>
        <v>M-302</v>
      </c>
      <c r="K107" t="s">
        <v>42</v>
      </c>
      <c r="L107" t="s">
        <v>309</v>
      </c>
    </row>
    <row r="108" spans="1:13" x14ac:dyDescent="0.2">
      <c r="A108" s="47">
        <v>3</v>
      </c>
      <c r="B108" s="47">
        <v>1</v>
      </c>
      <c r="C108" s="48" t="s">
        <v>392</v>
      </c>
      <c r="D108" s="47" t="str">
        <f t="shared" si="8"/>
        <v>303</v>
      </c>
      <c r="E108" s="47" t="str">
        <f t="shared" si="5"/>
        <v>1030310</v>
      </c>
      <c r="F108" s="49" t="str">
        <f>IFERROR(VLOOKUP(G108,#REF!, 3, FALSE), "")</f>
        <v/>
      </c>
      <c r="G108" s="50" t="s">
        <v>57</v>
      </c>
      <c r="H108" s="47" t="str">
        <f t="shared" si="6"/>
        <v>ACC.RGC.FCV-2-0-7</v>
      </c>
      <c r="I108" s="47" t="str">
        <f t="shared" si="7"/>
        <v>M-302</v>
      </c>
      <c r="K108" t="s">
        <v>42</v>
      </c>
      <c r="L108" t="s">
        <v>309</v>
      </c>
    </row>
    <row r="109" spans="1:13" x14ac:dyDescent="0.2">
      <c r="A109" s="47">
        <v>3</v>
      </c>
      <c r="B109" s="47">
        <v>1</v>
      </c>
      <c r="C109" s="48" t="s">
        <v>393</v>
      </c>
      <c r="D109" s="47" t="str">
        <f t="shared" si="8"/>
        <v>303</v>
      </c>
      <c r="E109" s="47" t="str">
        <f t="shared" si="5"/>
        <v>1030311</v>
      </c>
      <c r="F109" s="49" t="str">
        <f>IFERROR(VLOOKUP(G109,#REF!, 3, FALSE), "")</f>
        <v/>
      </c>
      <c r="G109" s="50" t="s">
        <v>112</v>
      </c>
      <c r="H109" s="47" t="str">
        <f t="shared" si="6"/>
        <v>ACC.RGC.VV-4-1-06</v>
      </c>
      <c r="I109" s="47" t="str">
        <f t="shared" si="7"/>
        <v>M-101B2</v>
      </c>
      <c r="K109" t="s">
        <v>294</v>
      </c>
      <c r="L109" t="s">
        <v>281</v>
      </c>
      <c r="M109">
        <v>1</v>
      </c>
    </row>
    <row r="110" spans="1:13" x14ac:dyDescent="0.2">
      <c r="A110" s="47">
        <v>3</v>
      </c>
      <c r="B110" s="47">
        <v>1</v>
      </c>
      <c r="C110" s="48" t="s">
        <v>394</v>
      </c>
      <c r="D110" s="47" t="str">
        <f t="shared" si="8"/>
        <v>303</v>
      </c>
      <c r="E110" s="47" t="str">
        <f t="shared" si="5"/>
        <v>1030312</v>
      </c>
      <c r="F110" s="49" t="str">
        <f>IFERROR(VLOOKUP(G110,#REF!, 3, FALSE), "")</f>
        <v/>
      </c>
      <c r="G110" s="50" t="s">
        <v>113</v>
      </c>
      <c r="H110" s="47" t="str">
        <f t="shared" si="6"/>
        <v>ACC.RGC.VV-4-1-07</v>
      </c>
      <c r="I110" s="47" t="str">
        <f t="shared" si="7"/>
        <v>M-101B2</v>
      </c>
      <c r="K110" t="s">
        <v>294</v>
      </c>
      <c r="L110" t="s">
        <v>281</v>
      </c>
      <c r="M110">
        <v>1</v>
      </c>
    </row>
    <row r="111" spans="1:13" x14ac:dyDescent="0.2">
      <c r="A111" s="47">
        <v>3</v>
      </c>
      <c r="B111" s="47">
        <v>1</v>
      </c>
      <c r="C111" s="48" t="s">
        <v>395</v>
      </c>
      <c r="D111" s="47" t="str">
        <f t="shared" si="8"/>
        <v>303</v>
      </c>
      <c r="E111" s="47" t="str">
        <f t="shared" si="5"/>
        <v>1030313</v>
      </c>
      <c r="F111" s="49" t="str">
        <f>IFERROR(VLOOKUP(G111,#REF!, 3, FALSE), "")</f>
        <v/>
      </c>
      <c r="G111" s="50" t="s">
        <v>114</v>
      </c>
      <c r="H111" s="47" t="str">
        <f t="shared" si="6"/>
        <v>ACC.RGC.VV-4-1-08</v>
      </c>
      <c r="I111" s="47" t="str">
        <f t="shared" si="7"/>
        <v>M-101B2</v>
      </c>
      <c r="K111" t="s">
        <v>294</v>
      </c>
      <c r="L111" t="s">
        <v>281</v>
      </c>
      <c r="M111">
        <v>1</v>
      </c>
    </row>
    <row r="112" spans="1:13" x14ac:dyDescent="0.2">
      <c r="A112" s="47">
        <v>3</v>
      </c>
      <c r="B112" s="47">
        <v>1</v>
      </c>
      <c r="C112" s="48" t="s">
        <v>396</v>
      </c>
      <c r="D112" s="47" t="str">
        <f t="shared" si="8"/>
        <v>303</v>
      </c>
      <c r="E112" s="47" t="str">
        <f t="shared" si="5"/>
        <v>1030314</v>
      </c>
      <c r="F112" s="49" t="str">
        <f>IFERROR(VLOOKUP(G112,#REF!, 3, FALSE), "")</f>
        <v/>
      </c>
      <c r="G112" s="50" t="s">
        <v>115</v>
      </c>
      <c r="H112" s="47" t="str">
        <f t="shared" si="6"/>
        <v>ACC.RGC.VV-4-1-09</v>
      </c>
      <c r="I112" s="47" t="str">
        <f t="shared" si="7"/>
        <v>M-101B2</v>
      </c>
      <c r="K112" t="s">
        <v>294</v>
      </c>
      <c r="L112" t="s">
        <v>281</v>
      </c>
      <c r="M112">
        <v>1</v>
      </c>
    </row>
    <row r="113" spans="1:13" x14ac:dyDescent="0.2">
      <c r="A113" s="47">
        <v>3</v>
      </c>
      <c r="B113" s="47">
        <v>1</v>
      </c>
      <c r="C113" s="48" t="s">
        <v>397</v>
      </c>
      <c r="D113" s="47" t="str">
        <f t="shared" si="8"/>
        <v>303</v>
      </c>
      <c r="E113" s="47" t="str">
        <f t="shared" si="5"/>
        <v>1030315</v>
      </c>
      <c r="F113" s="49" t="str">
        <f>IFERROR(VLOOKUP(G113,#REF!, 3, FALSE), "")</f>
        <v/>
      </c>
      <c r="G113" s="50" t="s">
        <v>116</v>
      </c>
      <c r="H113" s="47" t="str">
        <f t="shared" si="6"/>
        <v>ACC.RGC.VV-4-1-10</v>
      </c>
      <c r="I113" s="47" t="str">
        <f t="shared" si="7"/>
        <v>M-101B2</v>
      </c>
      <c r="K113" t="s">
        <v>294</v>
      </c>
      <c r="L113" t="s">
        <v>281</v>
      </c>
      <c r="M113">
        <v>1</v>
      </c>
    </row>
    <row r="114" spans="1:13" x14ac:dyDescent="0.2">
      <c r="A114" s="47">
        <v>3</v>
      </c>
      <c r="B114" s="47">
        <v>1</v>
      </c>
      <c r="C114" s="48" t="s">
        <v>398</v>
      </c>
      <c r="D114" s="47" t="str">
        <f t="shared" si="8"/>
        <v>303</v>
      </c>
      <c r="E114" s="47" t="str">
        <f t="shared" si="5"/>
        <v>1030316</v>
      </c>
      <c r="F114" s="49" t="str">
        <f>IFERROR(VLOOKUP(G114,#REF!, 3, FALSE), "")</f>
        <v/>
      </c>
      <c r="G114" s="50" t="s">
        <v>117</v>
      </c>
      <c r="H114" s="47" t="str">
        <f t="shared" si="6"/>
        <v>ACC.RGC.VV-4-1-11</v>
      </c>
      <c r="I114" s="47" t="str">
        <f t="shared" si="7"/>
        <v>M-101B2</v>
      </c>
      <c r="K114" t="s">
        <v>294</v>
      </c>
      <c r="L114" t="s">
        <v>281</v>
      </c>
      <c r="M114">
        <v>1</v>
      </c>
    </row>
    <row r="115" spans="1:13" x14ac:dyDescent="0.2">
      <c r="A115" s="47">
        <v>3</v>
      </c>
      <c r="B115" s="47">
        <v>1</v>
      </c>
      <c r="C115" s="48" t="s">
        <v>399</v>
      </c>
      <c r="D115" s="47" t="str">
        <f t="shared" si="8"/>
        <v>303</v>
      </c>
      <c r="E115" s="47" t="str">
        <f t="shared" si="5"/>
        <v>1030317</v>
      </c>
      <c r="F115" s="49" t="str">
        <f>IFERROR(VLOOKUP(G115,#REF!, 3, FALSE), "")</f>
        <v/>
      </c>
      <c r="G115" s="50" t="s">
        <v>118</v>
      </c>
      <c r="H115" s="47" t="str">
        <f t="shared" si="6"/>
        <v>ACC.RGC.VV-4-1-12</v>
      </c>
      <c r="I115" s="47" t="str">
        <f t="shared" si="7"/>
        <v>M-101B2</v>
      </c>
      <c r="K115" t="s">
        <v>294</v>
      </c>
      <c r="L115" t="s">
        <v>281</v>
      </c>
      <c r="M115">
        <v>1</v>
      </c>
    </row>
    <row r="116" spans="1:13" x14ac:dyDescent="0.2">
      <c r="A116" s="47">
        <v>3</v>
      </c>
      <c r="B116" s="47">
        <v>1</v>
      </c>
      <c r="C116" s="48" t="s">
        <v>400</v>
      </c>
      <c r="D116" s="47" t="str">
        <f t="shared" si="8"/>
        <v>303</v>
      </c>
      <c r="E116" s="47" t="str">
        <f t="shared" si="5"/>
        <v>1030318</v>
      </c>
      <c r="F116" s="49" t="str">
        <f>IFERROR(VLOOKUP(G116,#REF!, 3, FALSE), "")</f>
        <v/>
      </c>
      <c r="G116" s="51" t="s">
        <v>124</v>
      </c>
      <c r="H116" s="47" t="str">
        <f t="shared" si="6"/>
        <v>ACC.RGC.VV-1-1-03</v>
      </c>
      <c r="I116" s="47" t="str">
        <f t="shared" si="7"/>
        <v>M-101B2</v>
      </c>
      <c r="K116" t="s">
        <v>294</v>
      </c>
      <c r="L116" t="s">
        <v>281</v>
      </c>
    </row>
    <row r="117" spans="1:13" x14ac:dyDescent="0.2">
      <c r="A117" s="47">
        <v>3</v>
      </c>
      <c r="B117" s="47">
        <v>1</v>
      </c>
      <c r="C117" s="48" t="s">
        <v>401</v>
      </c>
      <c r="D117" s="47" t="str">
        <f t="shared" si="8"/>
        <v>303</v>
      </c>
      <c r="E117" s="47" t="str">
        <f t="shared" si="5"/>
        <v>1030319</v>
      </c>
      <c r="F117" s="49" t="str">
        <f>IFERROR(VLOOKUP(G117,#REF!, 3, FALSE), "")</f>
        <v/>
      </c>
      <c r="G117" s="51" t="s">
        <v>126</v>
      </c>
      <c r="H117" s="47" t="str">
        <f t="shared" si="6"/>
        <v>ACC.RGC.VV-1-1-05</v>
      </c>
      <c r="I117" s="47" t="str">
        <f t="shared" si="7"/>
        <v>M-101B2</v>
      </c>
      <c r="K117" t="s">
        <v>294</v>
      </c>
      <c r="L117" t="s">
        <v>281</v>
      </c>
    </row>
    <row r="118" spans="1:13" x14ac:dyDescent="0.2">
      <c r="A118" s="47">
        <v>3</v>
      </c>
      <c r="B118" s="47">
        <v>1</v>
      </c>
      <c r="C118" s="48" t="s">
        <v>402</v>
      </c>
      <c r="D118" s="47" t="str">
        <f t="shared" si="8"/>
        <v>303</v>
      </c>
      <c r="E118" s="47" t="str">
        <f t="shared" si="5"/>
        <v>1030320</v>
      </c>
      <c r="F118" s="49" t="str">
        <f>IFERROR(VLOOKUP(G118,#REF!, 3, FALSE), "")</f>
        <v/>
      </c>
      <c r="G118" s="51" t="s">
        <v>127</v>
      </c>
      <c r="H118" s="47" t="str">
        <f t="shared" si="6"/>
        <v>ACC.RGC.VV-1-1-06</v>
      </c>
      <c r="I118" s="47" t="str">
        <f t="shared" si="7"/>
        <v>M-101B2</v>
      </c>
      <c r="K118" t="s">
        <v>294</v>
      </c>
      <c r="L118" t="s">
        <v>281</v>
      </c>
    </row>
    <row r="119" spans="1:13" x14ac:dyDescent="0.2">
      <c r="A119" s="47">
        <v>3</v>
      </c>
      <c r="B119" s="47">
        <v>1</v>
      </c>
      <c r="C119" s="48" t="s">
        <v>403</v>
      </c>
      <c r="D119" s="47" t="str">
        <f t="shared" si="8"/>
        <v>303</v>
      </c>
      <c r="E119" s="47" t="str">
        <f t="shared" si="5"/>
        <v>1030321</v>
      </c>
      <c r="F119" s="49" t="str">
        <f>IFERROR(VLOOKUP(G119,#REF!, 3, FALSE), "")</f>
        <v/>
      </c>
      <c r="G119" s="51" t="s">
        <v>132</v>
      </c>
      <c r="H119" s="47" t="str">
        <f t="shared" si="6"/>
        <v>ACC.RGC.VV-1-1-11</v>
      </c>
      <c r="I119" s="47" t="str">
        <f t="shared" si="7"/>
        <v>M-101B2</v>
      </c>
      <c r="K119" t="s">
        <v>294</v>
      </c>
      <c r="L119" t="s">
        <v>281</v>
      </c>
    </row>
    <row r="120" spans="1:13" x14ac:dyDescent="0.2">
      <c r="A120" s="47">
        <v>3</v>
      </c>
      <c r="B120" s="47">
        <v>1</v>
      </c>
      <c r="C120" s="48" t="s">
        <v>404</v>
      </c>
      <c r="D120" s="47" t="str">
        <f t="shared" si="8"/>
        <v>303</v>
      </c>
      <c r="E120" s="47" t="str">
        <f t="shared" si="5"/>
        <v>1030322</v>
      </c>
      <c r="F120" s="49" t="str">
        <f>IFERROR(VLOOKUP(G120,#REF!, 3, FALSE), "")</f>
        <v/>
      </c>
      <c r="G120" s="50" t="s">
        <v>157</v>
      </c>
      <c r="H120" s="47" t="str">
        <f t="shared" si="6"/>
        <v>ACC.RGC.VV-4-2-04</v>
      </c>
      <c r="I120" s="47" t="str">
        <f t="shared" si="7"/>
        <v>M-102B2</v>
      </c>
      <c r="K120" t="s">
        <v>280</v>
      </c>
      <c r="L120" t="s">
        <v>281</v>
      </c>
      <c r="M120">
        <v>2</v>
      </c>
    </row>
    <row r="121" spans="1:13" x14ac:dyDescent="0.2">
      <c r="A121" s="47">
        <v>3</v>
      </c>
      <c r="B121" s="47">
        <v>1</v>
      </c>
      <c r="C121" s="48" t="s">
        <v>405</v>
      </c>
      <c r="D121" s="47" t="str">
        <f t="shared" si="8"/>
        <v>303</v>
      </c>
      <c r="E121" s="47" t="str">
        <f t="shared" si="5"/>
        <v>1030323</v>
      </c>
      <c r="F121" s="49" t="str">
        <f>IFERROR(VLOOKUP(G121,#REF!, 3, FALSE), "")</f>
        <v/>
      </c>
      <c r="G121" s="50" t="s">
        <v>159</v>
      </c>
      <c r="H121" s="47" t="str">
        <f t="shared" si="6"/>
        <v>ACC.RGC.VV-4-2-06</v>
      </c>
      <c r="I121" s="47" t="str">
        <f t="shared" si="7"/>
        <v>M-102B2</v>
      </c>
      <c r="K121" t="s">
        <v>280</v>
      </c>
      <c r="L121" t="s">
        <v>281</v>
      </c>
      <c r="M121">
        <v>2</v>
      </c>
    </row>
    <row r="122" spans="1:13" x14ac:dyDescent="0.2">
      <c r="A122" s="47">
        <v>3</v>
      </c>
      <c r="B122" s="47">
        <v>1</v>
      </c>
      <c r="C122" s="48" t="s">
        <v>406</v>
      </c>
      <c r="D122" s="47" t="str">
        <f t="shared" si="8"/>
        <v>303</v>
      </c>
      <c r="E122" s="47" t="str">
        <f t="shared" si="5"/>
        <v>1030324</v>
      </c>
      <c r="F122" s="49" t="str">
        <f>IFERROR(VLOOKUP(G122,#REF!, 3, FALSE), "")</f>
        <v/>
      </c>
      <c r="G122" s="50" t="s">
        <v>160</v>
      </c>
      <c r="H122" s="47" t="str">
        <f t="shared" si="6"/>
        <v>ACC.RGC.VV-4-2-07</v>
      </c>
      <c r="I122" s="47" t="str">
        <f t="shared" si="7"/>
        <v>M-102B2</v>
      </c>
      <c r="K122" t="s">
        <v>280</v>
      </c>
      <c r="L122" t="s">
        <v>281</v>
      </c>
      <c r="M122">
        <v>2</v>
      </c>
    </row>
    <row r="123" spans="1:13" x14ac:dyDescent="0.2">
      <c r="A123" s="47">
        <v>3</v>
      </c>
      <c r="B123" s="47">
        <v>1</v>
      </c>
      <c r="C123" s="48" t="s">
        <v>407</v>
      </c>
      <c r="D123" s="47" t="str">
        <f t="shared" si="8"/>
        <v>303</v>
      </c>
      <c r="E123" s="47" t="str">
        <f t="shared" si="5"/>
        <v>1030325</v>
      </c>
      <c r="F123" s="49" t="str">
        <f>IFERROR(VLOOKUP(G123,#REF!, 3, FALSE), "")</f>
        <v/>
      </c>
      <c r="G123" s="50" t="s">
        <v>161</v>
      </c>
      <c r="H123" s="47" t="str">
        <f t="shared" si="6"/>
        <v>ACC.RGC.VV-4-2-08</v>
      </c>
      <c r="I123" s="47" t="str">
        <f t="shared" si="7"/>
        <v>M-102B2</v>
      </c>
      <c r="K123" t="s">
        <v>280</v>
      </c>
      <c r="L123" t="s">
        <v>281</v>
      </c>
      <c r="M123">
        <v>2</v>
      </c>
    </row>
    <row r="124" spans="1:13" x14ac:dyDescent="0.2">
      <c r="A124" s="47">
        <v>3</v>
      </c>
      <c r="B124" s="47">
        <v>1</v>
      </c>
      <c r="C124" s="48" t="s">
        <v>408</v>
      </c>
      <c r="D124" s="47" t="str">
        <f t="shared" si="8"/>
        <v>303</v>
      </c>
      <c r="E124" s="47" t="str">
        <f t="shared" si="5"/>
        <v>1030326</v>
      </c>
      <c r="F124" s="49" t="str">
        <f>IFERROR(VLOOKUP(G124,#REF!, 3, FALSE), "")</f>
        <v/>
      </c>
      <c r="G124" s="50" t="s">
        <v>162</v>
      </c>
      <c r="H124" s="47" t="str">
        <f t="shared" si="6"/>
        <v>ACC.RGC.VV-4-2-09</v>
      </c>
      <c r="I124" s="47" t="str">
        <f t="shared" si="7"/>
        <v>M-102B2</v>
      </c>
      <c r="K124" t="s">
        <v>280</v>
      </c>
      <c r="L124" t="s">
        <v>281</v>
      </c>
      <c r="M124">
        <v>2</v>
      </c>
    </row>
    <row r="125" spans="1:13" x14ac:dyDescent="0.2">
      <c r="A125" s="47">
        <v>3</v>
      </c>
      <c r="B125" s="47">
        <v>1</v>
      </c>
      <c r="C125" s="48" t="s">
        <v>409</v>
      </c>
      <c r="D125" s="47" t="str">
        <f t="shared" si="8"/>
        <v>303</v>
      </c>
      <c r="E125" s="47" t="str">
        <f t="shared" si="5"/>
        <v>1030327</v>
      </c>
      <c r="F125" s="49" t="str">
        <f>IFERROR(VLOOKUP(G125,#REF!, 3, FALSE), "")</f>
        <v/>
      </c>
      <c r="G125" s="50" t="s">
        <v>168</v>
      </c>
      <c r="H125" s="47" t="str">
        <f t="shared" si="6"/>
        <v>ACC.RGC.VV-4-2-15</v>
      </c>
      <c r="I125" s="47" t="str">
        <f t="shared" si="7"/>
        <v>M-102B2</v>
      </c>
      <c r="K125" t="s">
        <v>280</v>
      </c>
      <c r="L125" t="s">
        <v>281</v>
      </c>
      <c r="M125">
        <v>2</v>
      </c>
    </row>
    <row r="126" spans="1:13" x14ac:dyDescent="0.2">
      <c r="A126" s="47">
        <v>3</v>
      </c>
      <c r="B126" s="47">
        <v>1</v>
      </c>
      <c r="C126" s="48" t="s">
        <v>410</v>
      </c>
      <c r="D126" s="47" t="str">
        <f t="shared" si="8"/>
        <v>303</v>
      </c>
      <c r="E126" s="47" t="str">
        <f t="shared" si="5"/>
        <v>1030328</v>
      </c>
      <c r="F126" s="49" t="str">
        <f>IFERROR(VLOOKUP(G126,#REF!, 3, FALSE), "")</f>
        <v/>
      </c>
      <c r="G126" s="51" t="s">
        <v>172</v>
      </c>
      <c r="H126" s="47" t="str">
        <f t="shared" si="6"/>
        <v>ACC.RGC.VV-2-2-02</v>
      </c>
      <c r="I126" s="47" t="str">
        <f t="shared" si="7"/>
        <v>M-102B2</v>
      </c>
      <c r="K126" t="s">
        <v>280</v>
      </c>
      <c r="L126" t="s">
        <v>281</v>
      </c>
    </row>
    <row r="127" spans="1:13" x14ac:dyDescent="0.2">
      <c r="A127" s="47">
        <v>3</v>
      </c>
      <c r="B127" s="47">
        <v>1</v>
      </c>
      <c r="C127" s="48" t="s">
        <v>411</v>
      </c>
      <c r="D127" s="47" t="str">
        <f t="shared" si="8"/>
        <v>303</v>
      </c>
      <c r="E127" s="47" t="str">
        <f t="shared" si="5"/>
        <v>1030329</v>
      </c>
      <c r="F127" s="49" t="str">
        <f>IFERROR(VLOOKUP(G127,#REF!, 3, FALSE), "")</f>
        <v/>
      </c>
      <c r="G127" s="51" t="s">
        <v>173</v>
      </c>
      <c r="H127" s="47" t="str">
        <f t="shared" si="6"/>
        <v>ACC.RGC.VV-2-2-03</v>
      </c>
      <c r="I127" s="47" t="str">
        <f t="shared" si="7"/>
        <v>M-102B2</v>
      </c>
      <c r="K127" t="s">
        <v>280</v>
      </c>
      <c r="L127" t="s">
        <v>281</v>
      </c>
    </row>
    <row r="128" spans="1:13" x14ac:dyDescent="0.2">
      <c r="A128" s="47">
        <v>3</v>
      </c>
      <c r="B128" s="47">
        <v>1</v>
      </c>
      <c r="C128" s="48" t="s">
        <v>412</v>
      </c>
      <c r="D128" s="47" t="str">
        <f t="shared" si="8"/>
        <v>303</v>
      </c>
      <c r="E128" s="47" t="str">
        <f t="shared" si="5"/>
        <v>1030330</v>
      </c>
      <c r="F128" s="49" t="str">
        <f>IFERROR(VLOOKUP(G128,#REF!, 3, FALSE), "")</f>
        <v/>
      </c>
      <c r="G128" s="51" t="s">
        <v>174</v>
      </c>
      <c r="H128" s="47" t="str">
        <f t="shared" si="6"/>
        <v>ACC.RGC.VV-2-2-04</v>
      </c>
      <c r="I128" s="47" t="str">
        <f t="shared" si="7"/>
        <v>M-102B2</v>
      </c>
      <c r="K128" t="s">
        <v>280</v>
      </c>
      <c r="L128" t="s">
        <v>281</v>
      </c>
    </row>
    <row r="129" spans="1:12" x14ac:dyDescent="0.2">
      <c r="A129" s="47">
        <v>3</v>
      </c>
      <c r="B129" s="47">
        <v>1</v>
      </c>
      <c r="C129" s="48" t="s">
        <v>413</v>
      </c>
      <c r="D129" s="47" t="str">
        <f t="shared" si="8"/>
        <v>303</v>
      </c>
      <c r="E129" s="47" t="str">
        <f t="shared" si="5"/>
        <v>1030331</v>
      </c>
      <c r="F129" s="49" t="str">
        <f>IFERROR(VLOOKUP(G129,#REF!, 3, FALSE), "")</f>
        <v/>
      </c>
      <c r="G129" s="51" t="s">
        <v>171</v>
      </c>
      <c r="H129" s="47" t="str">
        <f t="shared" si="6"/>
        <v>ACC.RGC.VV-2-2-01</v>
      </c>
      <c r="I129" s="47" t="str">
        <f t="shared" si="7"/>
        <v>M-202B</v>
      </c>
      <c r="K129" t="s">
        <v>296</v>
      </c>
      <c r="L129" t="s">
        <v>281</v>
      </c>
    </row>
    <row r="130" spans="1:12" x14ac:dyDescent="0.2">
      <c r="A130" s="47">
        <v>3</v>
      </c>
      <c r="B130" s="47">
        <v>2</v>
      </c>
      <c r="C130" s="48" t="s">
        <v>383</v>
      </c>
      <c r="D130" s="47" t="str">
        <f t="shared" si="8"/>
        <v>353</v>
      </c>
      <c r="E130" s="47" t="str">
        <f t="shared" si="5"/>
        <v>1035301</v>
      </c>
      <c r="F130" s="49" t="str">
        <f>IFERROR(VLOOKUP(G130,#REF!, 3, FALSE), "")</f>
        <v/>
      </c>
      <c r="G130" s="53" t="s">
        <v>372</v>
      </c>
      <c r="H130" s="47" t="str">
        <f t="shared" si="6"/>
        <v>ACC.RGC.VFD-AHU-VAV-2-SA1</v>
      </c>
      <c r="I130" s="47" t="str">
        <f t="shared" si="7"/>
        <v>M-302</v>
      </c>
      <c r="K130" t="s">
        <v>42</v>
      </c>
      <c r="L130" t="s">
        <v>309</v>
      </c>
    </row>
    <row r="131" spans="1:12" x14ac:dyDescent="0.2">
      <c r="A131" s="47">
        <v>3</v>
      </c>
      <c r="B131" s="47">
        <v>2</v>
      </c>
      <c r="C131" s="48" t="s">
        <v>384</v>
      </c>
      <c r="D131" s="47" t="str">
        <f t="shared" si="8"/>
        <v>353</v>
      </c>
      <c r="E131" s="47" t="str">
        <f t="shared" si="5"/>
        <v>1035302</v>
      </c>
      <c r="F131" s="49" t="str">
        <f>IFERROR(VLOOKUP(G131,#REF!, 3, FALSE), "")</f>
        <v/>
      </c>
      <c r="G131" s="53" t="s">
        <v>374</v>
      </c>
      <c r="H131" s="47" t="str">
        <f t="shared" si="6"/>
        <v>ACC.RGC.VFD-AHU-VAV-2-RA1</v>
      </c>
      <c r="I131" s="47" t="str">
        <f t="shared" si="7"/>
        <v>M-302</v>
      </c>
      <c r="K131" t="s">
        <v>42</v>
      </c>
      <c r="L131" t="s">
        <v>309</v>
      </c>
    </row>
    <row r="132" spans="1:12" x14ac:dyDescent="0.2">
      <c r="A132" s="47">
        <v>3</v>
      </c>
      <c r="B132" s="47">
        <v>2</v>
      </c>
      <c r="C132" s="48" t="s">
        <v>385</v>
      </c>
      <c r="D132" s="47" t="str">
        <f t="shared" si="8"/>
        <v>353</v>
      </c>
      <c r="E132" s="47" t="str">
        <f t="shared" ref="E132:E194" si="9">10 &amp; D132 &amp; C132</f>
        <v>1035303</v>
      </c>
      <c r="F132" s="49" t="str">
        <f>IFERROR(VLOOKUP(G132,#REF!, 3, FALSE), "")</f>
        <v/>
      </c>
      <c r="G132" s="53" t="s">
        <v>376</v>
      </c>
      <c r="H132" s="47" t="str">
        <f t="shared" ref="H132:H194" si="10" xml:space="preserve"> "ACC.RGC." &amp; G132</f>
        <v>ACC.RGC.VFD-AHU-VAV-2-OA1</v>
      </c>
      <c r="I132" s="47" t="str">
        <f t="shared" ref="I132:I194" si="11">K132</f>
        <v>M-302</v>
      </c>
      <c r="K132" t="s">
        <v>42</v>
      </c>
      <c r="L132" t="s">
        <v>309</v>
      </c>
    </row>
    <row r="133" spans="1:12" x14ac:dyDescent="0.2">
      <c r="A133" s="47">
        <v>3</v>
      </c>
      <c r="B133" s="47">
        <v>2</v>
      </c>
      <c r="C133" s="48" t="s">
        <v>386</v>
      </c>
      <c r="D133" s="47" t="str">
        <f t="shared" si="8"/>
        <v>353</v>
      </c>
      <c r="E133" s="47" t="str">
        <f t="shared" si="9"/>
        <v>1035304</v>
      </c>
      <c r="F133" s="49" t="str">
        <f>IFERROR(VLOOKUP(G133,#REF!, 3, FALSE), "")</f>
        <v/>
      </c>
      <c r="G133" s="53" t="s">
        <v>378</v>
      </c>
      <c r="H133" s="47" t="str">
        <f t="shared" si="10"/>
        <v>ACC.RGC.VFD-AHU-VAV-2-REA1</v>
      </c>
      <c r="I133" s="47" t="str">
        <f t="shared" si="11"/>
        <v>M-302</v>
      </c>
      <c r="K133" t="s">
        <v>42</v>
      </c>
      <c r="L133" t="s">
        <v>309</v>
      </c>
    </row>
    <row r="134" spans="1:12" x14ac:dyDescent="0.2">
      <c r="A134" s="47">
        <v>3</v>
      </c>
      <c r="B134" s="47">
        <v>2</v>
      </c>
      <c r="C134" s="48" t="s">
        <v>387</v>
      </c>
      <c r="D134" s="47" t="str">
        <f t="shared" si="8"/>
        <v>353</v>
      </c>
      <c r="E134" s="47" t="str">
        <f t="shared" si="9"/>
        <v>1035305</v>
      </c>
      <c r="F134" s="49" t="str">
        <f>IFERROR(VLOOKUP(G134,#REF!, 3, FALSE), "")</f>
        <v/>
      </c>
      <c r="G134" s="53" t="s">
        <v>10</v>
      </c>
      <c r="H134" s="47" t="str">
        <f t="shared" si="10"/>
        <v>ACC.RGC.VFD-AHU-VAV-2-EW</v>
      </c>
      <c r="I134" s="47" t="str">
        <f t="shared" si="11"/>
        <v>M-302</v>
      </c>
      <c r="K134" t="s">
        <v>42</v>
      </c>
      <c r="L134" t="s">
        <v>309</v>
      </c>
    </row>
    <row r="135" spans="1:12" x14ac:dyDescent="0.2">
      <c r="A135" s="47">
        <v>3</v>
      </c>
      <c r="B135" s="47">
        <v>2</v>
      </c>
      <c r="C135" s="48" t="s">
        <v>388</v>
      </c>
      <c r="D135" s="47" t="str">
        <f t="shared" si="8"/>
        <v>353</v>
      </c>
      <c r="E135" s="47" t="str">
        <f t="shared" si="9"/>
        <v>1035306</v>
      </c>
      <c r="F135" s="49" t="str">
        <f>IFERROR(VLOOKUP(G135,#REF!, 3, FALSE), "")</f>
        <v/>
      </c>
      <c r="G135" s="52" t="s">
        <v>237</v>
      </c>
      <c r="H135" s="47" t="str">
        <f t="shared" si="10"/>
        <v>ACC.RGC.AFMS-2-0-OA-1</v>
      </c>
      <c r="I135" s="47" t="str">
        <f t="shared" si="11"/>
        <v>M-302</v>
      </c>
      <c r="K135" t="s">
        <v>42</v>
      </c>
      <c r="L135" t="s">
        <v>309</v>
      </c>
    </row>
    <row r="136" spans="1:12" x14ac:dyDescent="0.2">
      <c r="A136" s="47">
        <v>3</v>
      </c>
      <c r="B136" s="47">
        <v>2</v>
      </c>
      <c r="C136" s="48" t="s">
        <v>389</v>
      </c>
      <c r="D136" s="47" t="str">
        <f t="shared" si="8"/>
        <v>353</v>
      </c>
      <c r="E136" s="47" t="str">
        <f t="shared" si="9"/>
        <v>1035307</v>
      </c>
      <c r="F136" s="49" t="str">
        <f>IFERROR(VLOOKUP(G136,#REF!, 3, FALSE), "")</f>
        <v/>
      </c>
      <c r="G136" s="52" t="s">
        <v>238</v>
      </c>
      <c r="H136" s="47" t="str">
        <f t="shared" si="10"/>
        <v>ACC.RGC.AFMS-2-0-OA-2</v>
      </c>
      <c r="I136" s="47" t="str">
        <f t="shared" si="11"/>
        <v>M-302</v>
      </c>
      <c r="K136" t="s">
        <v>42</v>
      </c>
      <c r="L136" t="s">
        <v>309</v>
      </c>
    </row>
    <row r="137" spans="1:12" x14ac:dyDescent="0.2">
      <c r="A137" s="47">
        <v>3</v>
      </c>
      <c r="B137" s="47">
        <v>2</v>
      </c>
      <c r="C137" s="48" t="s">
        <v>390</v>
      </c>
      <c r="D137" s="47" t="str">
        <f t="shared" si="8"/>
        <v>353</v>
      </c>
      <c r="E137" s="47" t="str">
        <f t="shared" si="9"/>
        <v>1035308</v>
      </c>
      <c r="F137" s="49" t="str">
        <f>IFERROR(VLOOKUP(G137,#REF!, 3, FALSE), "")</f>
        <v/>
      </c>
      <c r="G137" s="55" t="s">
        <v>239</v>
      </c>
      <c r="H137" s="47" t="str">
        <f t="shared" si="10"/>
        <v>ACC.RGC.AFMS-2-0-RA-1</v>
      </c>
      <c r="I137" s="47" t="str">
        <f t="shared" si="11"/>
        <v>M-302</v>
      </c>
      <c r="K137" t="s">
        <v>42</v>
      </c>
      <c r="L137" t="s">
        <v>309</v>
      </c>
    </row>
    <row r="138" spans="1:12" x14ac:dyDescent="0.2">
      <c r="A138" s="47">
        <v>3</v>
      </c>
      <c r="B138" s="47">
        <v>2</v>
      </c>
      <c r="C138" s="48" t="s">
        <v>391</v>
      </c>
      <c r="D138" s="47" t="str">
        <f t="shared" si="8"/>
        <v>353</v>
      </c>
      <c r="E138" s="47" t="str">
        <f t="shared" si="9"/>
        <v>1035309</v>
      </c>
      <c r="F138" s="49" t="str">
        <f>IFERROR(VLOOKUP(G138,#REF!, 3, FALSE), "")</f>
        <v/>
      </c>
      <c r="G138" s="52" t="s">
        <v>240</v>
      </c>
      <c r="H138" s="47" t="str">
        <f t="shared" si="10"/>
        <v>ACC.RGC.AFMS-2-0-REA-1</v>
      </c>
      <c r="I138" s="47" t="str">
        <f t="shared" si="11"/>
        <v>M-302</v>
      </c>
      <c r="K138" t="s">
        <v>42</v>
      </c>
      <c r="L138" t="s">
        <v>309</v>
      </c>
    </row>
    <row r="139" spans="1:12" x14ac:dyDescent="0.2">
      <c r="A139" s="47">
        <v>3</v>
      </c>
      <c r="B139" s="47">
        <v>2</v>
      </c>
      <c r="C139" s="48" t="s">
        <v>392</v>
      </c>
      <c r="D139" s="47" t="str">
        <f t="shared" ref="D139:D201" si="12">3 &amp; IF(B139=1, 0, "") &amp; ((B139-1)*50+A139)</f>
        <v>353</v>
      </c>
      <c r="E139" s="47" t="str">
        <f t="shared" si="9"/>
        <v>1035310</v>
      </c>
      <c r="F139" s="49" t="str">
        <f>IFERROR(VLOOKUP(G139,#REF!, 3, FALSE), "")</f>
        <v/>
      </c>
      <c r="G139" s="52" t="s">
        <v>241</v>
      </c>
      <c r="H139" s="47" t="str">
        <f t="shared" si="10"/>
        <v>ACC.RGC.AFMS-2-0-SA-1</v>
      </c>
      <c r="I139" s="47" t="str">
        <f t="shared" si="11"/>
        <v>M-302</v>
      </c>
      <c r="K139" t="s">
        <v>42</v>
      </c>
      <c r="L139" t="s">
        <v>309</v>
      </c>
    </row>
    <row r="140" spans="1:12" x14ac:dyDescent="0.2">
      <c r="A140" s="47">
        <v>3</v>
      </c>
      <c r="B140" s="47">
        <v>2</v>
      </c>
      <c r="C140" s="48" t="s">
        <v>393</v>
      </c>
      <c r="D140" s="47" t="str">
        <f t="shared" si="12"/>
        <v>353</v>
      </c>
      <c r="E140" s="47" t="str">
        <f t="shared" si="9"/>
        <v>1035311</v>
      </c>
      <c r="F140" s="49" t="str">
        <f>IFERROR(VLOOKUP(G140,#REF!, 3, FALSE), "")</f>
        <v/>
      </c>
      <c r="G140" s="47" t="s">
        <v>359</v>
      </c>
      <c r="H140" s="47" t="str">
        <f t="shared" si="10"/>
        <v>ACC.RGC.AFMS-2-0-RA-2</v>
      </c>
      <c r="I140" s="47" t="str">
        <f t="shared" si="11"/>
        <v>M-702</v>
      </c>
      <c r="K140" t="s">
        <v>357</v>
      </c>
      <c r="L140" t="s">
        <v>360</v>
      </c>
    </row>
    <row r="141" spans="1:12" x14ac:dyDescent="0.2">
      <c r="A141" s="47">
        <v>3</v>
      </c>
      <c r="B141" s="47">
        <v>2</v>
      </c>
      <c r="C141" s="48" t="s">
        <v>394</v>
      </c>
      <c r="D141" s="47" t="str">
        <f t="shared" si="12"/>
        <v>353</v>
      </c>
      <c r="E141" s="47" t="str">
        <f t="shared" si="9"/>
        <v>1035312</v>
      </c>
      <c r="F141" s="49" t="str">
        <f>IFERROR(VLOOKUP(G141,#REF!, 3, FALSE), "")</f>
        <v/>
      </c>
      <c r="G141" s="53" t="s">
        <v>371</v>
      </c>
      <c r="H141" s="47" t="str">
        <f t="shared" si="10"/>
        <v>ACC.RGC.VFD-AHU-VAV-2-SA2</v>
      </c>
      <c r="I141" s="47" t="str">
        <f t="shared" si="11"/>
        <v>M-302</v>
      </c>
      <c r="K141" t="s">
        <v>42</v>
      </c>
    </row>
    <row r="142" spans="1:12" x14ac:dyDescent="0.2">
      <c r="A142" s="47">
        <v>3</v>
      </c>
      <c r="B142" s="47">
        <v>2</v>
      </c>
      <c r="C142" s="48" t="s">
        <v>395</v>
      </c>
      <c r="D142" s="47" t="str">
        <f t="shared" si="12"/>
        <v>353</v>
      </c>
      <c r="E142" s="47" t="str">
        <f t="shared" si="9"/>
        <v>1035313</v>
      </c>
      <c r="F142" s="49" t="str">
        <f>IFERROR(VLOOKUP(G142,#REF!, 3, FALSE), "")</f>
        <v/>
      </c>
      <c r="G142" s="53" t="s">
        <v>373</v>
      </c>
      <c r="H142" s="47" t="str">
        <f t="shared" si="10"/>
        <v>ACC.RGC.VFD-AHU-VAV-2-RA2</v>
      </c>
      <c r="I142" s="47" t="str">
        <f t="shared" si="11"/>
        <v>M-302</v>
      </c>
      <c r="K142" t="s">
        <v>42</v>
      </c>
    </row>
    <row r="143" spans="1:12" x14ac:dyDescent="0.2">
      <c r="A143" s="47">
        <v>3</v>
      </c>
      <c r="B143" s="47">
        <v>2</v>
      </c>
      <c r="C143" s="48" t="s">
        <v>396</v>
      </c>
      <c r="D143" s="47" t="str">
        <f t="shared" si="12"/>
        <v>353</v>
      </c>
      <c r="E143" s="47" t="str">
        <f t="shared" si="9"/>
        <v>1035314</v>
      </c>
      <c r="F143" s="49" t="str">
        <f>IFERROR(VLOOKUP(G143,#REF!, 3, FALSE), "")</f>
        <v/>
      </c>
      <c r="G143" s="53" t="s">
        <v>375</v>
      </c>
      <c r="H143" s="47" t="str">
        <f t="shared" si="10"/>
        <v>ACC.RGC.VFD-AHU-VAV-2-OA2</v>
      </c>
      <c r="I143" s="47" t="str">
        <f t="shared" si="11"/>
        <v>M-302</v>
      </c>
      <c r="K143" t="s">
        <v>42</v>
      </c>
    </row>
    <row r="144" spans="1:12" x14ac:dyDescent="0.2">
      <c r="A144" s="47">
        <v>3</v>
      </c>
      <c r="B144" s="47">
        <v>2</v>
      </c>
      <c r="C144" s="48" t="s">
        <v>397</v>
      </c>
      <c r="D144" s="47" t="str">
        <f t="shared" si="12"/>
        <v>353</v>
      </c>
      <c r="E144" s="47" t="str">
        <f t="shared" si="9"/>
        <v>1035315</v>
      </c>
      <c r="F144" s="49" t="str">
        <f>IFERROR(VLOOKUP(G144,#REF!, 3, FALSE), "")</f>
        <v/>
      </c>
      <c r="G144" s="53" t="s">
        <v>377</v>
      </c>
      <c r="H144" s="47" t="str">
        <f t="shared" si="10"/>
        <v>ACC.RGC.VFD-AHU-VAV-2-REA2</v>
      </c>
      <c r="I144" s="47" t="str">
        <f t="shared" si="11"/>
        <v>M-302</v>
      </c>
      <c r="K144" t="s">
        <v>42</v>
      </c>
    </row>
    <row r="145" spans="1:13" x14ac:dyDescent="0.2">
      <c r="A145" s="47">
        <v>3</v>
      </c>
      <c r="B145" s="47">
        <v>2</v>
      </c>
      <c r="C145" s="48" t="s">
        <v>398</v>
      </c>
      <c r="D145" s="47" t="str">
        <f t="shared" si="12"/>
        <v>353</v>
      </c>
      <c r="E145" s="47" t="str">
        <f t="shared" si="9"/>
        <v>1035316</v>
      </c>
      <c r="F145" s="49" t="str">
        <f>IFERROR(VLOOKUP(G145,#REF!, 3, FALSE), "")</f>
        <v/>
      </c>
      <c r="G145" s="51" t="s">
        <v>242</v>
      </c>
      <c r="H145" s="47" t="str">
        <f t="shared" si="10"/>
        <v>ACC.RGC.AFMS-2-2-SA-1</v>
      </c>
      <c r="I145" s="47" t="str">
        <f t="shared" si="11"/>
        <v>M-102B2</v>
      </c>
      <c r="K145" t="s">
        <v>280</v>
      </c>
      <c r="L145" t="s">
        <v>281</v>
      </c>
    </row>
    <row r="146" spans="1:13" x14ac:dyDescent="0.2">
      <c r="A146" s="47">
        <v>3</v>
      </c>
      <c r="B146" s="47">
        <v>2</v>
      </c>
      <c r="C146" s="48" t="s">
        <v>399</v>
      </c>
      <c r="D146" s="47" t="str">
        <f t="shared" si="12"/>
        <v>353</v>
      </c>
      <c r="E146" s="47" t="str">
        <f t="shared" si="9"/>
        <v>1035317</v>
      </c>
      <c r="F146" s="49" t="str">
        <f>IFERROR(VLOOKUP(G146,#REF!, 3, FALSE), "")</f>
        <v/>
      </c>
      <c r="G146" s="51" t="s">
        <v>271</v>
      </c>
      <c r="H146" s="47" t="str">
        <f t="shared" si="10"/>
        <v>ACC.RGC.FCU-2-3</v>
      </c>
      <c r="I146" s="47" t="str">
        <f t="shared" si="11"/>
        <v>M-102B2</v>
      </c>
      <c r="K146" t="s">
        <v>280</v>
      </c>
      <c r="L146" t="s">
        <v>281</v>
      </c>
    </row>
    <row r="147" spans="1:13" x14ac:dyDescent="0.2">
      <c r="A147" s="47">
        <v>4</v>
      </c>
      <c r="B147" s="47">
        <v>1</v>
      </c>
      <c r="C147" s="48" t="s">
        <v>383</v>
      </c>
      <c r="D147" s="47" t="str">
        <f t="shared" si="12"/>
        <v>304</v>
      </c>
      <c r="E147" s="47" t="str">
        <f t="shared" si="9"/>
        <v>1030401</v>
      </c>
      <c r="F147" s="49" t="str">
        <f>IFERROR(VLOOKUP(G147,#REF!, 3, FALSE), "")</f>
        <v/>
      </c>
      <c r="G147" s="50" t="s">
        <v>71</v>
      </c>
      <c r="H147" s="47" t="str">
        <f t="shared" si="10"/>
        <v>ACC.RGC.VV-4-0-01</v>
      </c>
      <c r="I147" s="47" t="str">
        <f t="shared" si="11"/>
        <v>M-100A2</v>
      </c>
      <c r="K147" t="s">
        <v>292</v>
      </c>
      <c r="L147" t="s">
        <v>278</v>
      </c>
      <c r="M147">
        <v>0</v>
      </c>
    </row>
    <row r="148" spans="1:13" x14ac:dyDescent="0.2">
      <c r="A148" s="47">
        <v>4</v>
      </c>
      <c r="B148" s="47">
        <v>1</v>
      </c>
      <c r="C148" s="48" t="s">
        <v>384</v>
      </c>
      <c r="D148" s="47" t="str">
        <f t="shared" si="12"/>
        <v>304</v>
      </c>
      <c r="E148" s="47" t="str">
        <f t="shared" si="9"/>
        <v>1030402</v>
      </c>
      <c r="F148" s="49" t="str">
        <f>IFERROR(VLOOKUP(G148,#REF!, 3, FALSE), "")</f>
        <v/>
      </c>
      <c r="G148" s="50" t="s">
        <v>72</v>
      </c>
      <c r="H148" s="47" t="str">
        <f t="shared" si="10"/>
        <v>ACC.RGC.VV-4-0-02</v>
      </c>
      <c r="I148" s="47" t="str">
        <f t="shared" si="11"/>
        <v>M-100A2</v>
      </c>
      <c r="K148" t="s">
        <v>292</v>
      </c>
      <c r="L148" t="s">
        <v>278</v>
      </c>
      <c r="M148">
        <v>0</v>
      </c>
    </row>
    <row r="149" spans="1:13" x14ac:dyDescent="0.2">
      <c r="A149" s="47">
        <v>4</v>
      </c>
      <c r="B149" s="47">
        <v>1</v>
      </c>
      <c r="C149" s="48" t="s">
        <v>385</v>
      </c>
      <c r="D149" s="47" t="str">
        <f t="shared" si="12"/>
        <v>304</v>
      </c>
      <c r="E149" s="47" t="str">
        <f t="shared" si="9"/>
        <v>1030403</v>
      </c>
      <c r="F149" s="49" t="str">
        <f>IFERROR(VLOOKUP(G149,#REF!, 3, FALSE), "")</f>
        <v/>
      </c>
      <c r="G149" s="50" t="s">
        <v>73</v>
      </c>
      <c r="H149" s="47" t="str">
        <f t="shared" si="10"/>
        <v>ACC.RGC.VV-4-0-03</v>
      </c>
      <c r="I149" s="47" t="str">
        <f t="shared" si="11"/>
        <v>M-100A2</v>
      </c>
      <c r="K149" t="s">
        <v>292</v>
      </c>
      <c r="L149" t="s">
        <v>278</v>
      </c>
      <c r="M149">
        <v>0</v>
      </c>
    </row>
    <row r="150" spans="1:13" x14ac:dyDescent="0.2">
      <c r="A150" s="47">
        <v>4</v>
      </c>
      <c r="B150" s="47">
        <v>1</v>
      </c>
      <c r="C150" s="48" t="s">
        <v>386</v>
      </c>
      <c r="D150" s="47" t="str">
        <f t="shared" si="12"/>
        <v>304</v>
      </c>
      <c r="E150" s="47" t="str">
        <f t="shared" si="9"/>
        <v>1030404</v>
      </c>
      <c r="F150" s="49" t="str">
        <f>IFERROR(VLOOKUP(G150,#REF!, 3, FALSE), "")</f>
        <v/>
      </c>
      <c r="G150" s="50" t="s">
        <v>74</v>
      </c>
      <c r="H150" s="47" t="str">
        <f t="shared" si="10"/>
        <v>ACC.RGC.VV-4-0-04</v>
      </c>
      <c r="I150" s="47" t="str">
        <f t="shared" si="11"/>
        <v>M-100A2</v>
      </c>
      <c r="K150" t="s">
        <v>292</v>
      </c>
      <c r="L150" t="s">
        <v>278</v>
      </c>
      <c r="M150">
        <v>0</v>
      </c>
    </row>
    <row r="151" spans="1:13" x14ac:dyDescent="0.2">
      <c r="A151" s="47">
        <v>4</v>
      </c>
      <c r="B151" s="47">
        <v>1</v>
      </c>
      <c r="C151" s="48" t="s">
        <v>387</v>
      </c>
      <c r="D151" s="47" t="str">
        <f t="shared" si="12"/>
        <v>304</v>
      </c>
      <c r="E151" s="47" t="str">
        <f t="shared" si="9"/>
        <v>1030405</v>
      </c>
      <c r="F151" s="49" t="str">
        <f>IFERROR(VLOOKUP(G151,#REF!, 3, FALSE), "")</f>
        <v/>
      </c>
      <c r="G151" s="50" t="s">
        <v>75</v>
      </c>
      <c r="H151" s="47" t="str">
        <f t="shared" si="10"/>
        <v>ACC.RGC.VV-4-0-05</v>
      </c>
      <c r="I151" s="47" t="str">
        <f t="shared" si="11"/>
        <v>M-100A2</v>
      </c>
      <c r="K151" t="s">
        <v>292</v>
      </c>
      <c r="L151" t="s">
        <v>278</v>
      </c>
      <c r="M151">
        <v>0</v>
      </c>
    </row>
    <row r="152" spans="1:13" x14ac:dyDescent="0.2">
      <c r="A152" s="47">
        <v>4</v>
      </c>
      <c r="B152" s="47">
        <v>1</v>
      </c>
      <c r="C152" s="48" t="s">
        <v>388</v>
      </c>
      <c r="D152" s="47" t="str">
        <f t="shared" si="12"/>
        <v>304</v>
      </c>
      <c r="E152" s="47" t="str">
        <f t="shared" si="9"/>
        <v>1030406</v>
      </c>
      <c r="F152" s="49" t="str">
        <f>IFERROR(VLOOKUP(G152,#REF!, 3, FALSE), "")</f>
        <v/>
      </c>
      <c r="G152" s="50" t="s">
        <v>76</v>
      </c>
      <c r="H152" s="47" t="str">
        <f t="shared" si="10"/>
        <v>ACC.RGC.VV-4-0-06</v>
      </c>
      <c r="I152" s="47" t="str">
        <f t="shared" si="11"/>
        <v>M-100A2</v>
      </c>
      <c r="K152" t="s">
        <v>292</v>
      </c>
      <c r="L152" t="s">
        <v>278</v>
      </c>
      <c r="M152">
        <v>0</v>
      </c>
    </row>
    <row r="153" spans="1:13" x14ac:dyDescent="0.2">
      <c r="A153" s="47">
        <v>4</v>
      </c>
      <c r="B153" s="47">
        <v>1</v>
      </c>
      <c r="C153" s="48" t="s">
        <v>389</v>
      </c>
      <c r="D153" s="47" t="str">
        <f t="shared" si="12"/>
        <v>304</v>
      </c>
      <c r="E153" s="47" t="str">
        <f t="shared" si="9"/>
        <v>1030407</v>
      </c>
      <c r="F153" s="49" t="str">
        <f>IFERROR(VLOOKUP(G153,#REF!, 3, FALSE), "")</f>
        <v/>
      </c>
      <c r="G153" s="50" t="s">
        <v>77</v>
      </c>
      <c r="H153" s="47" t="str">
        <f t="shared" si="10"/>
        <v>ACC.RGC.VV-4-0-07</v>
      </c>
      <c r="I153" s="47" t="str">
        <f t="shared" si="11"/>
        <v>M-100A2</v>
      </c>
      <c r="K153" t="s">
        <v>292</v>
      </c>
      <c r="L153" t="s">
        <v>278</v>
      </c>
      <c r="M153">
        <v>0</v>
      </c>
    </row>
    <row r="154" spans="1:13" x14ac:dyDescent="0.2">
      <c r="A154" s="47">
        <v>4</v>
      </c>
      <c r="B154" s="47">
        <v>1</v>
      </c>
      <c r="C154" s="48" t="s">
        <v>390</v>
      </c>
      <c r="D154" s="47" t="str">
        <f t="shared" si="12"/>
        <v>304</v>
      </c>
      <c r="E154" s="47" t="str">
        <f t="shared" si="9"/>
        <v>1030408</v>
      </c>
      <c r="F154" s="49" t="str">
        <f>IFERROR(VLOOKUP(G154,#REF!, 3, FALSE), "")</f>
        <v/>
      </c>
      <c r="G154" s="50" t="s">
        <v>78</v>
      </c>
      <c r="H154" s="47" t="str">
        <f t="shared" si="10"/>
        <v>ACC.RGC.VV-4-0-08</v>
      </c>
      <c r="I154" s="47" t="str">
        <f t="shared" si="11"/>
        <v>M-100A2</v>
      </c>
      <c r="K154" t="s">
        <v>292</v>
      </c>
      <c r="L154" t="s">
        <v>278</v>
      </c>
      <c r="M154">
        <v>0</v>
      </c>
    </row>
    <row r="155" spans="1:13" x14ac:dyDescent="0.2">
      <c r="A155" s="47">
        <v>4</v>
      </c>
      <c r="B155" s="47">
        <v>1</v>
      </c>
      <c r="C155" s="48" t="s">
        <v>391</v>
      </c>
      <c r="D155" s="47" t="str">
        <f t="shared" si="12"/>
        <v>304</v>
      </c>
      <c r="E155" s="47" t="str">
        <f t="shared" si="9"/>
        <v>1030409</v>
      </c>
      <c r="F155" s="49" t="str">
        <f>IFERROR(VLOOKUP(G155,#REF!, 3, FALSE), "")</f>
        <v/>
      </c>
      <c r="G155" s="50" t="s">
        <v>79</v>
      </c>
      <c r="H155" s="47" t="str">
        <f t="shared" si="10"/>
        <v>ACC.RGC.VV-4-0-09</v>
      </c>
      <c r="I155" s="47" t="str">
        <f t="shared" si="11"/>
        <v>M-100A2</v>
      </c>
      <c r="K155" t="s">
        <v>292</v>
      </c>
      <c r="L155" t="s">
        <v>278</v>
      </c>
      <c r="M155">
        <v>0</v>
      </c>
    </row>
    <row r="156" spans="1:13" x14ac:dyDescent="0.2">
      <c r="A156" s="47">
        <v>4</v>
      </c>
      <c r="B156" s="47">
        <v>1</v>
      </c>
      <c r="C156" s="48" t="s">
        <v>393</v>
      </c>
      <c r="D156" s="47" t="str">
        <f t="shared" si="12"/>
        <v>304</v>
      </c>
      <c r="E156" s="47" t="str">
        <f t="shared" si="9"/>
        <v>1030411</v>
      </c>
      <c r="F156" s="49" t="str">
        <f>IFERROR(VLOOKUP(G156,#REF!, 3, FALSE), "")</f>
        <v/>
      </c>
      <c r="G156" s="51" t="s">
        <v>87</v>
      </c>
      <c r="H156" s="47" t="str">
        <f t="shared" si="10"/>
        <v>ACC.RGC.VV-2-0-01</v>
      </c>
      <c r="I156" s="47" t="str">
        <f t="shared" si="11"/>
        <v>M-100A2</v>
      </c>
      <c r="K156" t="s">
        <v>292</v>
      </c>
      <c r="L156" t="s">
        <v>278</v>
      </c>
    </row>
    <row r="157" spans="1:13" x14ac:dyDescent="0.2">
      <c r="A157" s="47">
        <v>4</v>
      </c>
      <c r="B157" s="47">
        <v>1</v>
      </c>
      <c r="C157" s="48" t="s">
        <v>394</v>
      </c>
      <c r="D157" s="47" t="str">
        <f t="shared" si="12"/>
        <v>304</v>
      </c>
      <c r="E157" s="47" t="str">
        <f t="shared" si="9"/>
        <v>1030412</v>
      </c>
      <c r="F157" s="49" t="str">
        <f>IFERROR(VLOOKUP(G157,#REF!, 3, FALSE), "")</f>
        <v/>
      </c>
      <c r="G157" s="51" t="s">
        <v>88</v>
      </c>
      <c r="H157" s="47" t="str">
        <f t="shared" si="10"/>
        <v>ACC.RGC.VV-2-0-02</v>
      </c>
      <c r="I157" s="47" t="str">
        <f t="shared" si="11"/>
        <v>M-100A2</v>
      </c>
      <c r="K157" t="s">
        <v>292</v>
      </c>
      <c r="L157" t="s">
        <v>278</v>
      </c>
    </row>
    <row r="158" spans="1:13" x14ac:dyDescent="0.2">
      <c r="A158" s="47">
        <v>4</v>
      </c>
      <c r="B158" s="47">
        <v>1</v>
      </c>
      <c r="C158" s="48" t="s">
        <v>395</v>
      </c>
      <c r="D158" s="47" t="str">
        <f t="shared" si="12"/>
        <v>304</v>
      </c>
      <c r="E158" s="47" t="str">
        <f t="shared" si="9"/>
        <v>1030413</v>
      </c>
      <c r="F158" s="49" t="str">
        <f>IFERROR(VLOOKUP(G158,#REF!, 3, FALSE), "")</f>
        <v/>
      </c>
      <c r="G158" s="51" t="s">
        <v>89</v>
      </c>
      <c r="H158" s="47" t="str">
        <f t="shared" si="10"/>
        <v>ACC.RGC.VV-2-0-03</v>
      </c>
      <c r="I158" s="47" t="str">
        <f t="shared" si="11"/>
        <v>M-100A2</v>
      </c>
      <c r="K158" t="s">
        <v>292</v>
      </c>
      <c r="L158" t="s">
        <v>278</v>
      </c>
    </row>
    <row r="159" spans="1:13" x14ac:dyDescent="0.2">
      <c r="A159" s="47">
        <v>4</v>
      </c>
      <c r="B159" s="47">
        <v>1</v>
      </c>
      <c r="C159" s="48" t="s">
        <v>396</v>
      </c>
      <c r="D159" s="47" t="str">
        <f t="shared" si="12"/>
        <v>304</v>
      </c>
      <c r="E159" s="47" t="str">
        <f t="shared" si="9"/>
        <v>1030414</v>
      </c>
      <c r="F159" s="49" t="str">
        <f>IFERROR(VLOOKUP(G159,#REF!, 3, FALSE), "")</f>
        <v/>
      </c>
      <c r="G159" s="51" t="s">
        <v>90</v>
      </c>
      <c r="H159" s="47" t="str">
        <f t="shared" si="10"/>
        <v>ACC.RGC.VV-2-0-04</v>
      </c>
      <c r="I159" s="47" t="str">
        <f t="shared" si="11"/>
        <v>M-100A2</v>
      </c>
      <c r="K159" t="s">
        <v>292</v>
      </c>
      <c r="L159" t="s">
        <v>278</v>
      </c>
    </row>
    <row r="160" spans="1:13" x14ac:dyDescent="0.2">
      <c r="A160" s="47">
        <v>4</v>
      </c>
      <c r="B160" s="47">
        <v>1</v>
      </c>
      <c r="C160" s="48" t="s">
        <v>397</v>
      </c>
      <c r="D160" s="47" t="str">
        <f t="shared" si="12"/>
        <v>304</v>
      </c>
      <c r="E160" s="47" t="str">
        <f t="shared" si="9"/>
        <v>1030415</v>
      </c>
      <c r="F160" s="49" t="str">
        <f>IFERROR(VLOOKUP(G160,#REF!, 3, FALSE), "")</f>
        <v/>
      </c>
      <c r="G160" s="51" t="s">
        <v>91</v>
      </c>
      <c r="H160" s="47" t="str">
        <f t="shared" si="10"/>
        <v>ACC.RGC.VV-2-0-05</v>
      </c>
      <c r="I160" s="47" t="str">
        <f t="shared" si="11"/>
        <v>M-100A2</v>
      </c>
      <c r="K160" t="s">
        <v>292</v>
      </c>
      <c r="L160" t="s">
        <v>278</v>
      </c>
    </row>
    <row r="161" spans="1:13" x14ac:dyDescent="0.2">
      <c r="A161" s="47">
        <v>4</v>
      </c>
      <c r="B161" s="47">
        <v>1</v>
      </c>
      <c r="C161" s="48" t="s">
        <v>398</v>
      </c>
      <c r="D161" s="47" t="str">
        <f t="shared" si="12"/>
        <v>304</v>
      </c>
      <c r="E161" s="47" t="str">
        <f t="shared" si="9"/>
        <v>1030416</v>
      </c>
      <c r="F161" s="49" t="str">
        <f>IFERROR(VLOOKUP(G161,#REF!, 3, FALSE), "")</f>
        <v/>
      </c>
      <c r="G161" s="53" t="s">
        <v>264</v>
      </c>
      <c r="H161" s="47" t="str">
        <f t="shared" si="10"/>
        <v>ACC.RGC.FCU-0-3</v>
      </c>
      <c r="I161" s="47" t="str">
        <f t="shared" si="11"/>
        <v>M-303</v>
      </c>
      <c r="K161" t="s">
        <v>265</v>
      </c>
      <c r="L161" t="s">
        <v>308</v>
      </c>
    </row>
    <row r="162" spans="1:13" x14ac:dyDescent="0.2">
      <c r="A162" s="47">
        <v>4</v>
      </c>
      <c r="B162" s="47">
        <v>1</v>
      </c>
      <c r="C162" s="48" t="s">
        <v>399</v>
      </c>
      <c r="D162" s="47" t="str">
        <f t="shared" si="12"/>
        <v>304</v>
      </c>
      <c r="E162" s="47" t="str">
        <f t="shared" si="9"/>
        <v>1030417</v>
      </c>
      <c r="F162" s="49" t="str">
        <f>IFERROR(VLOOKUP(G162,#REF!, 3, FALSE), "")</f>
        <v/>
      </c>
      <c r="G162" s="52" t="s">
        <v>266</v>
      </c>
      <c r="H162" s="47" t="str">
        <f t="shared" si="10"/>
        <v>ACC.RGC.FCU-0-4</v>
      </c>
      <c r="I162" s="47" t="str">
        <f t="shared" si="11"/>
        <v>M-303</v>
      </c>
      <c r="K162" t="s">
        <v>265</v>
      </c>
      <c r="L162" t="s">
        <v>308</v>
      </c>
    </row>
    <row r="163" spans="1:13" x14ac:dyDescent="0.2">
      <c r="A163" s="47">
        <v>4</v>
      </c>
      <c r="B163" s="47">
        <v>1</v>
      </c>
      <c r="C163" s="48" t="s">
        <v>400</v>
      </c>
      <c r="D163" s="47" t="str">
        <f t="shared" si="12"/>
        <v>304</v>
      </c>
      <c r="E163" s="47" t="str">
        <f t="shared" si="9"/>
        <v>1030418</v>
      </c>
      <c r="F163" s="49" t="str">
        <f>IFERROR(VLOOKUP(G163,#REF!, 3, FALSE), "")</f>
        <v/>
      </c>
      <c r="G163" s="50" t="s">
        <v>107</v>
      </c>
      <c r="H163" s="47" t="str">
        <f t="shared" si="10"/>
        <v>ACC.RGC.VV-4-1-01</v>
      </c>
      <c r="I163" s="47" t="str">
        <f t="shared" si="11"/>
        <v>M-101A2</v>
      </c>
      <c r="K163" t="s">
        <v>277</v>
      </c>
      <c r="L163" t="s">
        <v>278</v>
      </c>
      <c r="M163">
        <v>1</v>
      </c>
    </row>
    <row r="164" spans="1:13" x14ac:dyDescent="0.2">
      <c r="A164" s="47">
        <v>4</v>
      </c>
      <c r="B164" s="47">
        <v>1</v>
      </c>
      <c r="C164" s="48" t="s">
        <v>401</v>
      </c>
      <c r="D164" s="47" t="str">
        <f t="shared" si="12"/>
        <v>304</v>
      </c>
      <c r="E164" s="47" t="str">
        <f t="shared" si="9"/>
        <v>1030419</v>
      </c>
      <c r="F164" s="49" t="str">
        <f>IFERROR(VLOOKUP(G164,#REF!, 3, FALSE), "")</f>
        <v/>
      </c>
      <c r="G164" s="50" t="s">
        <v>108</v>
      </c>
      <c r="H164" s="47" t="str">
        <f t="shared" si="10"/>
        <v>ACC.RGC.VV-4-1-02</v>
      </c>
      <c r="I164" s="47" t="str">
        <f t="shared" si="11"/>
        <v>M-101A2</v>
      </c>
      <c r="K164" t="s">
        <v>277</v>
      </c>
      <c r="L164" t="s">
        <v>278</v>
      </c>
      <c r="M164">
        <v>1</v>
      </c>
    </row>
    <row r="165" spans="1:13" x14ac:dyDescent="0.2">
      <c r="A165" s="47">
        <v>4</v>
      </c>
      <c r="B165" s="47">
        <v>1</v>
      </c>
      <c r="C165" s="48" t="s">
        <v>402</v>
      </c>
      <c r="D165" s="47" t="str">
        <f t="shared" si="12"/>
        <v>304</v>
      </c>
      <c r="E165" s="47" t="str">
        <f t="shared" si="9"/>
        <v>1030420</v>
      </c>
      <c r="F165" s="49" t="str">
        <f>IFERROR(VLOOKUP(G165,#REF!, 3, FALSE), "")</f>
        <v/>
      </c>
      <c r="G165" s="50" t="s">
        <v>109</v>
      </c>
      <c r="H165" s="47" t="str">
        <f t="shared" si="10"/>
        <v>ACC.RGC.VV-4-1-03</v>
      </c>
      <c r="I165" s="47" t="str">
        <f t="shared" si="11"/>
        <v>M-101A2</v>
      </c>
      <c r="K165" t="s">
        <v>277</v>
      </c>
      <c r="L165" t="s">
        <v>278</v>
      </c>
      <c r="M165">
        <v>1</v>
      </c>
    </row>
    <row r="166" spans="1:13" x14ac:dyDescent="0.2">
      <c r="A166" s="47">
        <v>4</v>
      </c>
      <c r="B166" s="47">
        <v>1</v>
      </c>
      <c r="C166" s="48" t="s">
        <v>403</v>
      </c>
      <c r="D166" s="47" t="str">
        <f t="shared" si="12"/>
        <v>304</v>
      </c>
      <c r="E166" s="47" t="str">
        <f t="shared" si="9"/>
        <v>1030421</v>
      </c>
      <c r="F166" s="49" t="str">
        <f>IFERROR(VLOOKUP(G166,#REF!, 3, FALSE), "")</f>
        <v/>
      </c>
      <c r="G166" s="50" t="s">
        <v>110</v>
      </c>
      <c r="H166" s="47" t="str">
        <f t="shared" si="10"/>
        <v>ACC.RGC.VV-4-1-04</v>
      </c>
      <c r="I166" s="47" t="str">
        <f t="shared" si="11"/>
        <v>M-101A2</v>
      </c>
      <c r="K166" t="s">
        <v>277</v>
      </c>
      <c r="L166" t="s">
        <v>278</v>
      </c>
      <c r="M166">
        <v>1</v>
      </c>
    </row>
    <row r="167" spans="1:13" x14ac:dyDescent="0.2">
      <c r="A167" s="47">
        <v>4</v>
      </c>
      <c r="B167" s="47">
        <v>1</v>
      </c>
      <c r="C167" s="48" t="s">
        <v>404</v>
      </c>
      <c r="D167" s="47" t="str">
        <f t="shared" si="12"/>
        <v>304</v>
      </c>
      <c r="E167" s="47" t="str">
        <f t="shared" si="9"/>
        <v>1030422</v>
      </c>
      <c r="F167" s="49" t="str">
        <f>IFERROR(VLOOKUP(G167,#REF!, 3, FALSE), "")</f>
        <v/>
      </c>
      <c r="G167" s="50" t="s">
        <v>111</v>
      </c>
      <c r="H167" s="47" t="str">
        <f t="shared" si="10"/>
        <v>ACC.RGC.VV-4-1-05</v>
      </c>
      <c r="I167" s="47" t="str">
        <f t="shared" si="11"/>
        <v>M-101A2</v>
      </c>
      <c r="K167" t="s">
        <v>277</v>
      </c>
      <c r="L167" t="s">
        <v>278</v>
      </c>
      <c r="M167">
        <v>1</v>
      </c>
    </row>
    <row r="168" spans="1:13" x14ac:dyDescent="0.2">
      <c r="A168" s="47">
        <v>4</v>
      </c>
      <c r="B168" s="47">
        <v>1</v>
      </c>
      <c r="C168" s="48" t="s">
        <v>405</v>
      </c>
      <c r="D168" s="47" t="str">
        <f t="shared" si="12"/>
        <v>304</v>
      </c>
      <c r="E168" s="47" t="str">
        <f t="shared" si="9"/>
        <v>1030423</v>
      </c>
      <c r="F168" s="49" t="str">
        <f>IFERROR(VLOOKUP(G168,#REF!, 3, FALSE), "")</f>
        <v/>
      </c>
      <c r="G168" s="50" t="s">
        <v>119</v>
      </c>
      <c r="H168" s="47" t="str">
        <f t="shared" si="10"/>
        <v>ACC.RGC.VV-4-1-13</v>
      </c>
      <c r="I168" s="47" t="str">
        <f t="shared" si="11"/>
        <v>M-101A2</v>
      </c>
      <c r="K168" t="s">
        <v>277</v>
      </c>
      <c r="L168" t="s">
        <v>278</v>
      </c>
      <c r="M168">
        <v>1</v>
      </c>
    </row>
    <row r="169" spans="1:13" x14ac:dyDescent="0.2">
      <c r="A169" s="47">
        <v>4</v>
      </c>
      <c r="B169" s="47">
        <v>1</v>
      </c>
      <c r="C169" s="48" t="s">
        <v>406</v>
      </c>
      <c r="D169" s="47" t="str">
        <f t="shared" si="12"/>
        <v>304</v>
      </c>
      <c r="E169" s="47" t="str">
        <f t="shared" si="9"/>
        <v>1030424</v>
      </c>
      <c r="F169" s="49" t="str">
        <f>IFERROR(VLOOKUP(G169,#REF!, 3, FALSE), "")</f>
        <v/>
      </c>
      <c r="G169" s="50" t="s">
        <v>121</v>
      </c>
      <c r="H169" s="47" t="str">
        <f t="shared" si="10"/>
        <v>ACC.RGC.VVE-4-1-01</v>
      </c>
      <c r="I169" s="47" t="str">
        <f t="shared" si="11"/>
        <v>M-101A2</v>
      </c>
      <c r="K169" t="s">
        <v>277</v>
      </c>
      <c r="L169" t="s">
        <v>278</v>
      </c>
    </row>
    <row r="170" spans="1:13" x14ac:dyDescent="0.2">
      <c r="A170" s="47">
        <v>4</v>
      </c>
      <c r="B170" s="47">
        <v>1</v>
      </c>
      <c r="C170" s="48" t="s">
        <v>407</v>
      </c>
      <c r="D170" s="47" t="str">
        <f t="shared" si="12"/>
        <v>304</v>
      </c>
      <c r="E170" s="47" t="str">
        <f t="shared" si="9"/>
        <v>1030425</v>
      </c>
      <c r="F170" s="49" t="str">
        <f>IFERROR(VLOOKUP(G170,#REF!, 3, FALSE), "")</f>
        <v/>
      </c>
      <c r="G170" s="51" t="s">
        <v>128</v>
      </c>
      <c r="H170" s="47" t="str">
        <f t="shared" si="10"/>
        <v>ACC.RGC.VV-1-1-07</v>
      </c>
      <c r="I170" s="47" t="str">
        <f t="shared" si="11"/>
        <v>M-101A2</v>
      </c>
      <c r="K170" t="s">
        <v>277</v>
      </c>
      <c r="L170" t="s">
        <v>278</v>
      </c>
    </row>
    <row r="171" spans="1:13" x14ac:dyDescent="0.2">
      <c r="A171" s="47">
        <v>4</v>
      </c>
      <c r="B171" s="47">
        <v>1</v>
      </c>
      <c r="C171" s="48" t="s">
        <v>408</v>
      </c>
      <c r="D171" s="47" t="str">
        <f t="shared" si="12"/>
        <v>304</v>
      </c>
      <c r="E171" s="47" t="str">
        <f t="shared" si="9"/>
        <v>1030426</v>
      </c>
      <c r="F171" s="49" t="str">
        <f>IFERROR(VLOOKUP(G171,#REF!, 3, FALSE), "")</f>
        <v/>
      </c>
      <c r="G171" s="50" t="s">
        <v>154</v>
      </c>
      <c r="H171" s="47" t="str">
        <f t="shared" si="10"/>
        <v>ACC.RGC.VV-4-2-01</v>
      </c>
      <c r="I171" s="47" t="str">
        <f t="shared" si="11"/>
        <v>M-102A2</v>
      </c>
      <c r="K171" t="s">
        <v>283</v>
      </c>
      <c r="L171" t="s">
        <v>278</v>
      </c>
      <c r="M171">
        <v>2</v>
      </c>
    </row>
    <row r="172" spans="1:13" x14ac:dyDescent="0.2">
      <c r="A172" s="47">
        <v>4</v>
      </c>
      <c r="B172" s="47">
        <v>1</v>
      </c>
      <c r="C172" s="48" t="s">
        <v>409</v>
      </c>
      <c r="D172" s="47" t="str">
        <f t="shared" si="12"/>
        <v>304</v>
      </c>
      <c r="E172" s="47" t="str">
        <f t="shared" si="9"/>
        <v>1030427</v>
      </c>
      <c r="F172" s="49" t="str">
        <f>IFERROR(VLOOKUP(G172,#REF!, 3, FALSE), "")</f>
        <v/>
      </c>
      <c r="G172" s="50" t="s">
        <v>155</v>
      </c>
      <c r="H172" s="47" t="str">
        <f t="shared" si="10"/>
        <v>ACC.RGC.VV-4-2-02</v>
      </c>
      <c r="I172" s="47" t="str">
        <f t="shared" si="11"/>
        <v>M-102A2</v>
      </c>
      <c r="K172" t="s">
        <v>283</v>
      </c>
      <c r="L172" t="s">
        <v>278</v>
      </c>
      <c r="M172">
        <v>2</v>
      </c>
    </row>
    <row r="173" spans="1:13" x14ac:dyDescent="0.2">
      <c r="A173" s="47">
        <v>4</v>
      </c>
      <c r="B173" s="47">
        <v>1</v>
      </c>
      <c r="C173" s="48" t="s">
        <v>410</v>
      </c>
      <c r="D173" s="47" t="str">
        <f t="shared" si="12"/>
        <v>304</v>
      </c>
      <c r="E173" s="47" t="str">
        <f t="shared" si="9"/>
        <v>1030428</v>
      </c>
      <c r="F173" s="49" t="str">
        <f>IFERROR(VLOOKUP(G173,#REF!, 3, FALSE), "")</f>
        <v/>
      </c>
      <c r="G173" s="50" t="s">
        <v>156</v>
      </c>
      <c r="H173" s="47" t="str">
        <f t="shared" si="10"/>
        <v>ACC.RGC.VV-4-2-03</v>
      </c>
      <c r="I173" s="47" t="str">
        <f t="shared" si="11"/>
        <v>M-102A2</v>
      </c>
      <c r="K173" t="s">
        <v>283</v>
      </c>
      <c r="L173" t="s">
        <v>278</v>
      </c>
      <c r="M173">
        <v>2</v>
      </c>
    </row>
    <row r="174" spans="1:13" x14ac:dyDescent="0.2">
      <c r="A174" s="47">
        <v>4</v>
      </c>
      <c r="B174" s="47">
        <v>1</v>
      </c>
      <c r="C174" s="48" t="s">
        <v>411</v>
      </c>
      <c r="D174" s="47" t="str">
        <f t="shared" si="12"/>
        <v>304</v>
      </c>
      <c r="E174" s="47" t="str">
        <f t="shared" si="9"/>
        <v>1030429</v>
      </c>
      <c r="F174" s="49" t="str">
        <f>IFERROR(VLOOKUP(G174,#REF!, 3, FALSE), "")</f>
        <v/>
      </c>
      <c r="G174" s="50" t="s">
        <v>158</v>
      </c>
      <c r="H174" s="47" t="str">
        <f t="shared" si="10"/>
        <v>ACC.RGC.VV-4-2-05</v>
      </c>
      <c r="I174" s="47" t="str">
        <f t="shared" si="11"/>
        <v>M-102A2</v>
      </c>
      <c r="K174" t="s">
        <v>283</v>
      </c>
      <c r="L174" t="s">
        <v>278</v>
      </c>
      <c r="M174">
        <v>2</v>
      </c>
    </row>
    <row r="175" spans="1:13" x14ac:dyDescent="0.2">
      <c r="A175" s="47">
        <v>4</v>
      </c>
      <c r="B175" s="47">
        <v>1</v>
      </c>
      <c r="C175" s="48" t="s">
        <v>412</v>
      </c>
      <c r="D175" s="47" t="str">
        <f t="shared" si="12"/>
        <v>304</v>
      </c>
      <c r="E175" s="47" t="str">
        <f t="shared" si="9"/>
        <v>1030430</v>
      </c>
      <c r="F175" s="49" t="str">
        <f>IFERROR(VLOOKUP(G175,#REF!, 3, FALSE), "")</f>
        <v/>
      </c>
      <c r="G175" s="50" t="s">
        <v>163</v>
      </c>
      <c r="H175" s="47" t="str">
        <f t="shared" si="10"/>
        <v>ACC.RGC.VV-4-2-10</v>
      </c>
      <c r="I175" s="47" t="str">
        <f t="shared" si="11"/>
        <v>M-102A2</v>
      </c>
      <c r="K175" t="s">
        <v>283</v>
      </c>
      <c r="L175" t="s">
        <v>278</v>
      </c>
      <c r="M175">
        <v>2</v>
      </c>
    </row>
    <row r="176" spans="1:13" x14ac:dyDescent="0.2">
      <c r="A176" s="47">
        <v>4</v>
      </c>
      <c r="B176" s="47">
        <v>1</v>
      </c>
      <c r="C176" s="48" t="s">
        <v>413</v>
      </c>
      <c r="D176" s="47" t="str">
        <f t="shared" si="12"/>
        <v>304</v>
      </c>
      <c r="E176" s="47" t="str">
        <f t="shared" si="9"/>
        <v>1030431</v>
      </c>
      <c r="F176" s="49" t="str">
        <f>IFERROR(VLOOKUP(G176,#REF!, 3, FALSE), "")</f>
        <v/>
      </c>
      <c r="G176" s="50" t="s">
        <v>164</v>
      </c>
      <c r="H176" s="47" t="str">
        <f t="shared" si="10"/>
        <v>ACC.RGC.VV-4-2-11</v>
      </c>
      <c r="I176" s="47" t="str">
        <f t="shared" si="11"/>
        <v>M-102A2</v>
      </c>
      <c r="K176" t="s">
        <v>283</v>
      </c>
      <c r="L176" t="s">
        <v>278</v>
      </c>
      <c r="M176">
        <v>2</v>
      </c>
    </row>
    <row r="177" spans="1:13" x14ac:dyDescent="0.2">
      <c r="A177" s="47">
        <v>4</v>
      </c>
      <c r="B177" s="47">
        <v>1</v>
      </c>
      <c r="C177" s="48" t="s">
        <v>414</v>
      </c>
      <c r="D177" s="47" t="str">
        <f t="shared" si="12"/>
        <v>304</v>
      </c>
      <c r="E177" s="47" t="str">
        <f t="shared" si="9"/>
        <v>1030432</v>
      </c>
      <c r="F177" s="49" t="str">
        <f>IFERROR(VLOOKUP(G177,#REF!, 3, FALSE), "")</f>
        <v/>
      </c>
      <c r="G177" s="50" t="s">
        <v>165</v>
      </c>
      <c r="H177" s="47" t="str">
        <f t="shared" si="10"/>
        <v>ACC.RGC.VV-4-2-12</v>
      </c>
      <c r="I177" s="47" t="str">
        <f t="shared" si="11"/>
        <v>M-102A2</v>
      </c>
      <c r="K177" t="s">
        <v>283</v>
      </c>
      <c r="L177" t="s">
        <v>278</v>
      </c>
      <c r="M177">
        <v>2</v>
      </c>
    </row>
    <row r="178" spans="1:13" x14ac:dyDescent="0.2">
      <c r="A178" s="47">
        <v>4</v>
      </c>
      <c r="B178" s="47">
        <v>1</v>
      </c>
      <c r="C178" s="48" t="s">
        <v>415</v>
      </c>
      <c r="D178" s="47" t="str">
        <f t="shared" si="12"/>
        <v>304</v>
      </c>
      <c r="E178" s="47" t="str">
        <f t="shared" si="9"/>
        <v>1030433</v>
      </c>
      <c r="F178" s="49" t="str">
        <f>IFERROR(VLOOKUP(G178,#REF!, 3, FALSE), "")</f>
        <v/>
      </c>
      <c r="G178" s="50" t="s">
        <v>167</v>
      </c>
      <c r="H178" s="47" t="str">
        <f t="shared" si="10"/>
        <v>ACC.RGC.VV-4-2-14</v>
      </c>
      <c r="I178" s="47" t="str">
        <f t="shared" si="11"/>
        <v>M-102A2</v>
      </c>
      <c r="K178" t="s">
        <v>283</v>
      </c>
      <c r="L178" t="s">
        <v>278</v>
      </c>
      <c r="M178">
        <v>2</v>
      </c>
    </row>
    <row r="179" spans="1:13" x14ac:dyDescent="0.2">
      <c r="A179" s="47">
        <v>4</v>
      </c>
      <c r="B179" s="47">
        <v>1</v>
      </c>
      <c r="C179" s="48" t="s">
        <v>416</v>
      </c>
      <c r="D179" s="47" t="str">
        <f t="shared" si="12"/>
        <v>304</v>
      </c>
      <c r="E179" s="47" t="str">
        <f t="shared" si="9"/>
        <v>1030434</v>
      </c>
      <c r="F179" s="49" t="str">
        <f>IFERROR(VLOOKUP(G179,#REF!, 3, FALSE), "")</f>
        <v/>
      </c>
      <c r="G179" s="50" t="s">
        <v>170</v>
      </c>
      <c r="H179" s="47" t="str">
        <f t="shared" si="10"/>
        <v>ACC.RGC.VVE-4-2-01</v>
      </c>
      <c r="I179" s="47" t="str">
        <f t="shared" si="11"/>
        <v>M-102A2</v>
      </c>
      <c r="K179" t="s">
        <v>283</v>
      </c>
      <c r="L179" t="s">
        <v>278</v>
      </c>
    </row>
    <row r="180" spans="1:13" x14ac:dyDescent="0.2">
      <c r="A180" s="47">
        <v>4</v>
      </c>
      <c r="B180" s="47">
        <v>1</v>
      </c>
      <c r="C180" s="48" t="s">
        <v>417</v>
      </c>
      <c r="D180" s="47" t="str">
        <f t="shared" si="12"/>
        <v>304</v>
      </c>
      <c r="E180" s="47" t="str">
        <f t="shared" si="9"/>
        <v>1030435</v>
      </c>
      <c r="F180" s="49" t="str">
        <f>IFERROR(VLOOKUP(G180,#REF!, 3, FALSE), "")</f>
        <v/>
      </c>
      <c r="G180" s="51" t="s">
        <v>175</v>
      </c>
      <c r="H180" s="47" t="str">
        <f t="shared" si="10"/>
        <v>ACC.RGC.VV-2-2-05</v>
      </c>
      <c r="I180" s="47" t="str">
        <f t="shared" si="11"/>
        <v>M-102A2</v>
      </c>
      <c r="K180" t="s">
        <v>283</v>
      </c>
      <c r="L180" t="s">
        <v>278</v>
      </c>
    </row>
    <row r="181" spans="1:13" x14ac:dyDescent="0.2">
      <c r="A181" s="47">
        <v>4</v>
      </c>
      <c r="B181" s="47">
        <v>1</v>
      </c>
      <c r="C181" s="48" t="s">
        <v>418</v>
      </c>
      <c r="D181" s="47" t="str">
        <f t="shared" si="12"/>
        <v>304</v>
      </c>
      <c r="E181" s="47" t="str">
        <f t="shared" si="9"/>
        <v>1030436</v>
      </c>
      <c r="F181" s="49" t="str">
        <f>IFERROR(VLOOKUP(G181,#REF!, 3, FALSE), "")</f>
        <v/>
      </c>
      <c r="G181" s="51" t="s">
        <v>178</v>
      </c>
      <c r="H181" s="47" t="str">
        <f t="shared" si="10"/>
        <v>ACC.RGC.VV-2-2-08</v>
      </c>
      <c r="I181" s="47" t="str">
        <f t="shared" si="11"/>
        <v>M-102A2</v>
      </c>
      <c r="K181" t="s">
        <v>283</v>
      </c>
      <c r="L181" t="s">
        <v>278</v>
      </c>
    </row>
    <row r="182" spans="1:13" x14ac:dyDescent="0.2">
      <c r="A182" s="47">
        <v>4</v>
      </c>
      <c r="B182" s="47">
        <v>1</v>
      </c>
      <c r="C182" s="48" t="s">
        <v>419</v>
      </c>
      <c r="D182" s="47" t="str">
        <f t="shared" si="12"/>
        <v>304</v>
      </c>
      <c r="E182" s="47" t="str">
        <f t="shared" si="9"/>
        <v>1030437</v>
      </c>
      <c r="F182" s="49" t="str">
        <f>IFERROR(VLOOKUP(G182,#REF!, 3, FALSE), "")</f>
        <v/>
      </c>
      <c r="G182" s="51" t="s">
        <v>179</v>
      </c>
      <c r="H182" s="47" t="str">
        <f t="shared" si="10"/>
        <v>ACC.RGC.VV-2-2-09</v>
      </c>
      <c r="I182" s="47" t="str">
        <f t="shared" si="11"/>
        <v>M-102A2</v>
      </c>
      <c r="K182" t="s">
        <v>283</v>
      </c>
      <c r="L182" t="s">
        <v>278</v>
      </c>
    </row>
    <row r="183" spans="1:13" x14ac:dyDescent="0.2">
      <c r="A183" s="47">
        <v>4</v>
      </c>
      <c r="B183" s="47">
        <v>1</v>
      </c>
      <c r="C183" s="48" t="s">
        <v>420</v>
      </c>
      <c r="D183" s="47" t="str">
        <f t="shared" si="12"/>
        <v>304</v>
      </c>
      <c r="E183" s="47" t="str">
        <f t="shared" si="9"/>
        <v>1030438</v>
      </c>
      <c r="F183" s="49" t="str">
        <f>IFERROR(VLOOKUP(G183,#REF!, 3, FALSE), "")</f>
        <v/>
      </c>
      <c r="G183" s="50" t="s">
        <v>166</v>
      </c>
      <c r="H183" s="47" t="str">
        <f t="shared" si="10"/>
        <v>ACC.RGC.VV-4-2-13</v>
      </c>
      <c r="I183" s="47" t="str">
        <f t="shared" si="11"/>
        <v>M-202A</v>
      </c>
      <c r="K183" t="s">
        <v>295</v>
      </c>
      <c r="L183" t="s">
        <v>278</v>
      </c>
      <c r="M183">
        <v>2</v>
      </c>
    </row>
    <row r="184" spans="1:13" x14ac:dyDescent="0.2">
      <c r="A184" s="47">
        <v>4</v>
      </c>
      <c r="B184" s="47">
        <v>2</v>
      </c>
      <c r="C184" s="48" t="s">
        <v>383</v>
      </c>
      <c r="D184" s="47" t="str">
        <f t="shared" si="12"/>
        <v>354</v>
      </c>
      <c r="E184" s="47" t="str">
        <f t="shared" si="9"/>
        <v>1035401</v>
      </c>
      <c r="F184" s="49" t="str">
        <f>IFERROR(VLOOKUP(G184,#REF!, 3, FALSE), "")</f>
        <v/>
      </c>
      <c r="G184" s="52" t="s">
        <v>251</v>
      </c>
      <c r="H184" s="47" t="str">
        <f t="shared" si="10"/>
        <v>ACC.RGC.AFMS-4-0-EA-1</v>
      </c>
      <c r="I184" s="47" t="str">
        <f t="shared" si="11"/>
        <v>M-303</v>
      </c>
      <c r="K184" t="s">
        <v>265</v>
      </c>
      <c r="L184" t="s">
        <v>308</v>
      </c>
    </row>
    <row r="185" spans="1:13" x14ac:dyDescent="0.2">
      <c r="A185" s="47">
        <v>4</v>
      </c>
      <c r="B185" s="47">
        <v>2</v>
      </c>
      <c r="C185" s="48" t="s">
        <v>384</v>
      </c>
      <c r="D185" s="47" t="str">
        <f t="shared" si="12"/>
        <v>354</v>
      </c>
      <c r="E185" s="47" t="str">
        <f t="shared" si="9"/>
        <v>1035402</v>
      </c>
      <c r="F185" s="49" t="str">
        <f>IFERROR(VLOOKUP(G185,#REF!, 3, FALSE), "")</f>
        <v/>
      </c>
      <c r="G185" s="51" t="s">
        <v>252</v>
      </c>
      <c r="H185" s="47" t="str">
        <f t="shared" si="10"/>
        <v>ACC.RGC.AFMS-4-1-EA-1</v>
      </c>
      <c r="I185" s="47" t="str">
        <f t="shared" si="11"/>
        <v>M-101A2</v>
      </c>
      <c r="K185" t="s">
        <v>277</v>
      </c>
      <c r="L185" t="s">
        <v>278</v>
      </c>
    </row>
    <row r="186" spans="1:13" x14ac:dyDescent="0.2">
      <c r="A186" s="47">
        <v>4</v>
      </c>
      <c r="B186" s="47">
        <v>2</v>
      </c>
      <c r="C186" s="48" t="s">
        <v>385</v>
      </c>
      <c r="D186" s="47" t="str">
        <f t="shared" si="12"/>
        <v>354</v>
      </c>
      <c r="E186" s="47" t="str">
        <f t="shared" si="9"/>
        <v>1035403</v>
      </c>
      <c r="F186" s="49" t="str">
        <f>IFERROR(VLOOKUP(G186,#REF!, 3, FALSE), "")</f>
        <v/>
      </c>
      <c r="G186" s="51" t="s">
        <v>268</v>
      </c>
      <c r="H186" s="47" t="str">
        <f t="shared" si="10"/>
        <v>ACC.RGC.FCU-1-2</v>
      </c>
      <c r="I186" s="47" t="str">
        <f t="shared" si="11"/>
        <v>M-101A2</v>
      </c>
      <c r="K186" t="s">
        <v>277</v>
      </c>
      <c r="L186" t="s">
        <v>278</v>
      </c>
    </row>
    <row r="187" spans="1:13" x14ac:dyDescent="0.2">
      <c r="A187" s="47">
        <v>4</v>
      </c>
      <c r="B187" s="47">
        <v>2</v>
      </c>
      <c r="C187" s="48" t="s">
        <v>386</v>
      </c>
      <c r="D187" s="47" t="str">
        <f t="shared" si="12"/>
        <v>354</v>
      </c>
      <c r="E187" s="47" t="str">
        <f t="shared" si="9"/>
        <v>1035404</v>
      </c>
      <c r="F187" s="49" t="str">
        <f>IFERROR(VLOOKUP(G187,#REF!, 3, FALSE), "")</f>
        <v/>
      </c>
      <c r="G187" s="51" t="s">
        <v>253</v>
      </c>
      <c r="H187" s="47" t="str">
        <f t="shared" si="10"/>
        <v>ACC.RGC.AFMS-4-2-EA-1</v>
      </c>
      <c r="I187" s="47" t="str">
        <f t="shared" si="11"/>
        <v>M-102A2</v>
      </c>
      <c r="K187" t="s">
        <v>283</v>
      </c>
      <c r="L187" t="s">
        <v>278</v>
      </c>
    </row>
    <row r="188" spans="1:13" x14ac:dyDescent="0.2">
      <c r="A188" s="47">
        <v>4</v>
      </c>
      <c r="B188" s="47">
        <v>2</v>
      </c>
      <c r="C188" s="48" t="s">
        <v>387</v>
      </c>
      <c r="D188" s="47" t="str">
        <f t="shared" si="12"/>
        <v>354</v>
      </c>
      <c r="E188" s="47" t="str">
        <f t="shared" si="9"/>
        <v>1035405</v>
      </c>
      <c r="F188" s="49" t="str">
        <f>IFERROR(VLOOKUP(G188,#REF!, 3, FALSE), "")</f>
        <v/>
      </c>
      <c r="G188" s="51" t="s">
        <v>270</v>
      </c>
      <c r="H188" s="47" t="str">
        <f t="shared" si="10"/>
        <v>ACC.RGC.FCU-2-2</v>
      </c>
      <c r="I188" s="47" t="str">
        <f t="shared" si="11"/>
        <v>M-102A2</v>
      </c>
      <c r="K188" t="s">
        <v>283</v>
      </c>
      <c r="L188" t="s">
        <v>278</v>
      </c>
    </row>
    <row r="189" spans="1:13" x14ac:dyDescent="0.2">
      <c r="A189" s="47">
        <v>4</v>
      </c>
      <c r="B189" s="47">
        <v>2</v>
      </c>
      <c r="C189" s="48" t="s">
        <v>388</v>
      </c>
      <c r="D189" s="47" t="str">
        <f t="shared" si="12"/>
        <v>354</v>
      </c>
      <c r="E189" s="47" t="str">
        <f t="shared" si="9"/>
        <v>1035406</v>
      </c>
      <c r="F189" s="49" t="str">
        <f>IFERROR(VLOOKUP(G189,#REF!, 3, FALSE), "")</f>
        <v/>
      </c>
      <c r="G189" s="51" t="s">
        <v>272</v>
      </c>
      <c r="H189" s="47" t="str">
        <f t="shared" si="10"/>
        <v>ACC.RGC.FCU-2-4</v>
      </c>
      <c r="I189" s="47" t="str">
        <f t="shared" si="11"/>
        <v>M-102A2</v>
      </c>
      <c r="K189" t="s">
        <v>283</v>
      </c>
      <c r="L189" t="s">
        <v>278</v>
      </c>
    </row>
    <row r="190" spans="1:13" x14ac:dyDescent="0.2">
      <c r="A190" s="47">
        <v>5</v>
      </c>
      <c r="B190" s="47">
        <v>1</v>
      </c>
      <c r="C190" s="48" t="s">
        <v>383</v>
      </c>
      <c r="D190" s="47" t="str">
        <f t="shared" si="12"/>
        <v>305</v>
      </c>
      <c r="E190" s="47" t="str">
        <f t="shared" si="9"/>
        <v>1030501</v>
      </c>
      <c r="F190" s="49" t="str">
        <f>IFERROR(VLOOKUP(G190,#REF!, 3, FALSE), "")</f>
        <v/>
      </c>
      <c r="G190" s="50" t="s">
        <v>203</v>
      </c>
      <c r="H190" s="47" t="str">
        <f t="shared" si="10"/>
        <v>ACC.RGC.VV-3-3-18</v>
      </c>
      <c r="I190" s="47" t="str">
        <f t="shared" si="11"/>
        <v>M-103B1</v>
      </c>
      <c r="K190" t="s">
        <v>285</v>
      </c>
      <c r="L190" t="s">
        <v>276</v>
      </c>
      <c r="M190">
        <v>3</v>
      </c>
    </row>
    <row r="191" spans="1:13" x14ac:dyDescent="0.2">
      <c r="A191" s="47">
        <v>5</v>
      </c>
      <c r="B191" s="47">
        <v>1</v>
      </c>
      <c r="C191" s="48" t="s">
        <v>384</v>
      </c>
      <c r="D191" s="47" t="str">
        <f t="shared" si="12"/>
        <v>305</v>
      </c>
      <c r="E191" s="47" t="str">
        <f t="shared" si="9"/>
        <v>1030502</v>
      </c>
      <c r="F191" s="49" t="str">
        <f>IFERROR(VLOOKUP(G191,#REF!, 3, FALSE), "")</f>
        <v/>
      </c>
      <c r="G191" s="50" t="s">
        <v>202</v>
      </c>
      <c r="H191" s="47" t="str">
        <f t="shared" si="10"/>
        <v>ACC.RGC.VV-3-3-17</v>
      </c>
      <c r="I191" s="47" t="str">
        <f t="shared" si="11"/>
        <v>M-103B1</v>
      </c>
      <c r="K191" t="s">
        <v>285</v>
      </c>
      <c r="L191" t="s">
        <v>276</v>
      </c>
      <c r="M191">
        <v>3</v>
      </c>
    </row>
    <row r="192" spans="1:13" x14ac:dyDescent="0.2">
      <c r="A192" s="47">
        <v>5</v>
      </c>
      <c r="B192" s="47">
        <v>1</v>
      </c>
      <c r="C192" s="48" t="s">
        <v>385</v>
      </c>
      <c r="D192" s="47" t="str">
        <f t="shared" si="12"/>
        <v>305</v>
      </c>
      <c r="E192" s="47" t="str">
        <f t="shared" si="9"/>
        <v>1030503</v>
      </c>
      <c r="F192" s="49" t="str">
        <f>IFERROR(VLOOKUP(G192,#REF!, 3, FALSE), "")</f>
        <v/>
      </c>
      <c r="G192" s="50" t="s">
        <v>201</v>
      </c>
      <c r="H192" s="47" t="str">
        <f t="shared" si="10"/>
        <v>ACC.RGC.VV-3-3-16</v>
      </c>
      <c r="I192" s="47" t="str">
        <f t="shared" si="11"/>
        <v>M-103B1</v>
      </c>
      <c r="K192" t="s">
        <v>285</v>
      </c>
      <c r="L192" t="s">
        <v>276</v>
      </c>
      <c r="M192">
        <v>3</v>
      </c>
    </row>
    <row r="193" spans="1:13" x14ac:dyDescent="0.2">
      <c r="A193" s="47">
        <v>5</v>
      </c>
      <c r="B193" s="47">
        <v>1</v>
      </c>
      <c r="C193" s="48" t="s">
        <v>386</v>
      </c>
      <c r="D193" s="47" t="str">
        <f t="shared" si="12"/>
        <v>305</v>
      </c>
      <c r="E193" s="47" t="str">
        <f t="shared" si="9"/>
        <v>1030504</v>
      </c>
      <c r="F193" s="49" t="str">
        <f>IFERROR(VLOOKUP(G193,#REF!, 3, FALSE), "")</f>
        <v/>
      </c>
      <c r="G193" s="50" t="s">
        <v>200</v>
      </c>
      <c r="H193" s="47" t="str">
        <f t="shared" si="10"/>
        <v>ACC.RGC.VV-3-3-15</v>
      </c>
      <c r="I193" s="47" t="str">
        <f t="shared" si="11"/>
        <v>M-103B1</v>
      </c>
      <c r="K193" t="s">
        <v>285</v>
      </c>
      <c r="L193" t="s">
        <v>276</v>
      </c>
      <c r="M193">
        <v>3</v>
      </c>
    </row>
    <row r="194" spans="1:13" x14ac:dyDescent="0.2">
      <c r="A194" s="47">
        <v>5</v>
      </c>
      <c r="B194" s="47">
        <v>1</v>
      </c>
      <c r="C194" s="48" t="s">
        <v>387</v>
      </c>
      <c r="D194" s="47" t="str">
        <f t="shared" si="12"/>
        <v>305</v>
      </c>
      <c r="E194" s="47" t="str">
        <f t="shared" si="9"/>
        <v>1030505</v>
      </c>
      <c r="F194" s="49" t="str">
        <f>IFERROR(VLOOKUP(G194,#REF!, 3, FALSE), "")</f>
        <v/>
      </c>
      <c r="G194" s="50" t="s">
        <v>199</v>
      </c>
      <c r="H194" s="47" t="str">
        <f t="shared" si="10"/>
        <v>ACC.RGC.VV-3-3-14</v>
      </c>
      <c r="I194" s="47" t="str">
        <f t="shared" si="11"/>
        <v>M-103B1</v>
      </c>
      <c r="K194" t="s">
        <v>285</v>
      </c>
      <c r="L194" t="s">
        <v>276</v>
      </c>
      <c r="M194">
        <v>3</v>
      </c>
    </row>
    <row r="195" spans="1:13" x14ac:dyDescent="0.2">
      <c r="A195" s="47">
        <v>5</v>
      </c>
      <c r="B195" s="47">
        <v>1</v>
      </c>
      <c r="C195" s="48" t="s">
        <v>388</v>
      </c>
      <c r="D195" s="47" t="str">
        <f t="shared" si="12"/>
        <v>305</v>
      </c>
      <c r="E195" s="47" t="str">
        <f t="shared" ref="E195:E258" si="13">10 &amp; D195 &amp; C195</f>
        <v>1030506</v>
      </c>
      <c r="F195" s="49" t="str">
        <f>IFERROR(VLOOKUP(G195,#REF!, 3, FALSE), "")</f>
        <v/>
      </c>
      <c r="G195" s="50" t="s">
        <v>198</v>
      </c>
      <c r="H195" s="47" t="str">
        <f t="shared" ref="H195:H258" si="14" xml:space="preserve"> "ACC.RGC." &amp; G195</f>
        <v>ACC.RGC.VV-3-3-13</v>
      </c>
      <c r="I195" s="47" t="str">
        <f t="shared" ref="I195:I258" si="15">K195</f>
        <v>M-103B1</v>
      </c>
      <c r="K195" t="s">
        <v>285</v>
      </c>
      <c r="L195" t="s">
        <v>276</v>
      </c>
      <c r="M195">
        <v>3</v>
      </c>
    </row>
    <row r="196" spans="1:13" x14ac:dyDescent="0.2">
      <c r="A196" s="47">
        <v>5</v>
      </c>
      <c r="B196" s="47">
        <v>1</v>
      </c>
      <c r="C196" s="48" t="s">
        <v>389</v>
      </c>
      <c r="D196" s="47" t="str">
        <f t="shared" si="12"/>
        <v>305</v>
      </c>
      <c r="E196" s="47" t="str">
        <f t="shared" si="13"/>
        <v>1030507</v>
      </c>
      <c r="F196" s="49" t="str">
        <f>IFERROR(VLOOKUP(G196,#REF!, 3, FALSE), "")</f>
        <v/>
      </c>
      <c r="G196" s="50" t="s">
        <v>197</v>
      </c>
      <c r="H196" s="47" t="str">
        <f t="shared" si="14"/>
        <v>ACC.RGC.VV-3-3-12</v>
      </c>
      <c r="I196" s="47" t="str">
        <f t="shared" si="15"/>
        <v>M-103B1</v>
      </c>
      <c r="K196" t="s">
        <v>285</v>
      </c>
      <c r="L196" t="s">
        <v>276</v>
      </c>
      <c r="M196">
        <v>3</v>
      </c>
    </row>
    <row r="197" spans="1:13" x14ac:dyDescent="0.2">
      <c r="A197" s="47">
        <v>5</v>
      </c>
      <c r="B197" s="47">
        <v>1</v>
      </c>
      <c r="C197" s="48" t="s">
        <v>390</v>
      </c>
      <c r="D197" s="47" t="str">
        <f t="shared" si="12"/>
        <v>305</v>
      </c>
      <c r="E197" s="47" t="str">
        <f t="shared" si="13"/>
        <v>1030508</v>
      </c>
      <c r="F197" s="49" t="str">
        <f>IFERROR(VLOOKUP(G197,#REF!, 3, FALSE), "")</f>
        <v/>
      </c>
      <c r="G197" s="50" t="s">
        <v>196</v>
      </c>
      <c r="H197" s="47" t="str">
        <f t="shared" si="14"/>
        <v>ACC.RGC.VV-3-3-11</v>
      </c>
      <c r="I197" s="47" t="str">
        <f t="shared" si="15"/>
        <v>M-103B1</v>
      </c>
      <c r="K197" t="s">
        <v>285</v>
      </c>
      <c r="L197" t="s">
        <v>276</v>
      </c>
      <c r="M197">
        <v>3</v>
      </c>
    </row>
    <row r="198" spans="1:13" x14ac:dyDescent="0.2">
      <c r="A198" s="47">
        <v>5</v>
      </c>
      <c r="B198" s="47">
        <v>1</v>
      </c>
      <c r="C198" s="48" t="s">
        <v>391</v>
      </c>
      <c r="D198" s="47" t="str">
        <f t="shared" si="12"/>
        <v>305</v>
      </c>
      <c r="E198" s="47" t="str">
        <f t="shared" si="13"/>
        <v>1030509</v>
      </c>
      <c r="F198" s="49" t="str">
        <f>IFERROR(VLOOKUP(G198,#REF!, 3, FALSE), "")</f>
        <v/>
      </c>
      <c r="G198" s="50" t="s">
        <v>194</v>
      </c>
      <c r="H198" s="47" t="str">
        <f t="shared" si="14"/>
        <v>ACC.RGC.VV-3-3-09</v>
      </c>
      <c r="I198" s="47" t="str">
        <f t="shared" si="15"/>
        <v>M-103B1</v>
      </c>
      <c r="K198" t="s">
        <v>285</v>
      </c>
      <c r="L198" t="s">
        <v>276</v>
      </c>
      <c r="M198">
        <v>3</v>
      </c>
    </row>
    <row r="199" spans="1:13" x14ac:dyDescent="0.2">
      <c r="A199" s="47">
        <v>5</v>
      </c>
      <c r="B199" s="47">
        <v>1</v>
      </c>
      <c r="C199" s="48" t="s">
        <v>392</v>
      </c>
      <c r="D199" s="47" t="str">
        <f t="shared" si="12"/>
        <v>305</v>
      </c>
      <c r="E199" s="47" t="str">
        <f t="shared" si="13"/>
        <v>1030510</v>
      </c>
      <c r="F199" s="49" t="str">
        <f>IFERROR(VLOOKUP(G199,#REF!, 3, FALSE), "")</f>
        <v/>
      </c>
      <c r="G199" s="50" t="s">
        <v>193</v>
      </c>
      <c r="H199" s="47" t="str">
        <f t="shared" si="14"/>
        <v>ACC.RGC.VV-3-3-08</v>
      </c>
      <c r="I199" s="47" t="str">
        <f t="shared" si="15"/>
        <v>M-103B1</v>
      </c>
      <c r="K199" t="s">
        <v>285</v>
      </c>
      <c r="L199" t="s">
        <v>276</v>
      </c>
      <c r="M199">
        <v>3</v>
      </c>
    </row>
    <row r="200" spans="1:13" x14ac:dyDescent="0.2">
      <c r="A200" s="47">
        <v>5</v>
      </c>
      <c r="B200" s="47">
        <v>1</v>
      </c>
      <c r="C200" s="48" t="s">
        <v>393</v>
      </c>
      <c r="D200" s="47" t="str">
        <f t="shared" si="12"/>
        <v>305</v>
      </c>
      <c r="E200" s="47" t="str">
        <f t="shared" si="13"/>
        <v>1030511</v>
      </c>
      <c r="F200" s="49" t="str">
        <f>IFERROR(VLOOKUP(G200,#REF!, 3, FALSE), "")</f>
        <v/>
      </c>
      <c r="G200" s="50" t="s">
        <v>192</v>
      </c>
      <c r="H200" s="47" t="str">
        <f t="shared" si="14"/>
        <v>ACC.RGC.VV-3-3-07</v>
      </c>
      <c r="I200" s="47" t="str">
        <f t="shared" si="15"/>
        <v>M-103B1</v>
      </c>
      <c r="K200" t="s">
        <v>285</v>
      </c>
      <c r="L200" t="s">
        <v>276</v>
      </c>
      <c r="M200">
        <v>3</v>
      </c>
    </row>
    <row r="201" spans="1:13" x14ac:dyDescent="0.2">
      <c r="A201" s="47">
        <v>5</v>
      </c>
      <c r="B201" s="47">
        <v>1</v>
      </c>
      <c r="C201" s="48" t="s">
        <v>394</v>
      </c>
      <c r="D201" s="47" t="str">
        <f t="shared" si="12"/>
        <v>305</v>
      </c>
      <c r="E201" s="47" t="str">
        <f t="shared" si="13"/>
        <v>1030512</v>
      </c>
      <c r="F201" s="49" t="str">
        <f>IFERROR(VLOOKUP(G201,#REF!, 3, FALSE), "")</f>
        <v/>
      </c>
      <c r="G201" s="50" t="s">
        <v>191</v>
      </c>
      <c r="H201" s="47" t="str">
        <f t="shared" si="14"/>
        <v>ACC.RGC.VV-3-3-06</v>
      </c>
      <c r="I201" s="47" t="str">
        <f t="shared" si="15"/>
        <v>M-103B1</v>
      </c>
      <c r="K201" t="s">
        <v>285</v>
      </c>
      <c r="L201" t="s">
        <v>276</v>
      </c>
      <c r="M201">
        <v>3</v>
      </c>
    </row>
    <row r="202" spans="1:13" x14ac:dyDescent="0.2">
      <c r="A202" s="47">
        <v>5</v>
      </c>
      <c r="B202" s="47">
        <v>1</v>
      </c>
      <c r="C202" s="48" t="s">
        <v>395</v>
      </c>
      <c r="D202" s="47" t="str">
        <f t="shared" ref="D202:D265" si="16">3 &amp; IF(B202=1, 0, "") &amp; ((B202-1)*50+A202)</f>
        <v>305</v>
      </c>
      <c r="E202" s="47" t="str">
        <f t="shared" si="13"/>
        <v>1030513</v>
      </c>
      <c r="F202" s="49" t="str">
        <f>IFERROR(VLOOKUP(G202,#REF!, 3, FALSE), "")</f>
        <v/>
      </c>
      <c r="G202" s="50" t="s">
        <v>190</v>
      </c>
      <c r="H202" s="47" t="str">
        <f t="shared" si="14"/>
        <v>ACC.RGC.VV-3-3-05</v>
      </c>
      <c r="I202" s="47" t="str">
        <f t="shared" si="15"/>
        <v>M-103B1</v>
      </c>
      <c r="K202" t="s">
        <v>285</v>
      </c>
      <c r="L202" t="s">
        <v>276</v>
      </c>
      <c r="M202">
        <v>3</v>
      </c>
    </row>
    <row r="203" spans="1:13" x14ac:dyDescent="0.2">
      <c r="A203" s="47">
        <v>5</v>
      </c>
      <c r="B203" s="47">
        <v>1</v>
      </c>
      <c r="C203" s="48" t="s">
        <v>396</v>
      </c>
      <c r="D203" s="47" t="str">
        <f t="shared" si="16"/>
        <v>305</v>
      </c>
      <c r="E203" s="47" t="str">
        <f t="shared" si="13"/>
        <v>1030514</v>
      </c>
      <c r="F203" s="49" t="str">
        <f>IFERROR(VLOOKUP(G203,#REF!, 3, FALSE), "")</f>
        <v/>
      </c>
      <c r="G203" s="50" t="s">
        <v>229</v>
      </c>
      <c r="H203" s="47" t="str">
        <f t="shared" si="14"/>
        <v>ACC.RGC.FCV-2-3-1</v>
      </c>
      <c r="I203" s="47" t="str">
        <f t="shared" si="15"/>
        <v>M-103B1</v>
      </c>
      <c r="K203" t="s">
        <v>285</v>
      </c>
      <c r="L203" t="s">
        <v>276</v>
      </c>
    </row>
    <row r="204" spans="1:13" x14ac:dyDescent="0.2">
      <c r="A204" s="47">
        <v>5</v>
      </c>
      <c r="B204" s="47">
        <v>1</v>
      </c>
      <c r="C204" s="48" t="s">
        <v>397</v>
      </c>
      <c r="D204" s="47" t="str">
        <f t="shared" si="16"/>
        <v>305</v>
      </c>
      <c r="E204" s="47" t="str">
        <f t="shared" si="13"/>
        <v>1030515</v>
      </c>
      <c r="F204" s="49" t="str">
        <f>IFERROR(VLOOKUP(G204,#REF!, 3, FALSE), "")</f>
        <v/>
      </c>
      <c r="G204" s="50" t="s">
        <v>185</v>
      </c>
      <c r="H204" s="47" t="str">
        <f t="shared" si="14"/>
        <v>ACC.RGC.VV-2-3-05</v>
      </c>
      <c r="I204" s="47" t="str">
        <f t="shared" si="15"/>
        <v>M-103B1</v>
      </c>
      <c r="K204" t="s">
        <v>285</v>
      </c>
      <c r="L204" t="s">
        <v>276</v>
      </c>
    </row>
    <row r="205" spans="1:13" x14ac:dyDescent="0.2">
      <c r="A205" s="47">
        <v>5</v>
      </c>
      <c r="B205" s="47">
        <v>1</v>
      </c>
      <c r="C205" s="48" t="s">
        <v>398</v>
      </c>
      <c r="D205" s="47" t="str">
        <f t="shared" si="16"/>
        <v>305</v>
      </c>
      <c r="E205" s="47" t="str">
        <f t="shared" si="13"/>
        <v>1030516</v>
      </c>
      <c r="F205" s="49" t="str">
        <f>IFERROR(VLOOKUP(G205,#REF!, 3, FALSE), "")</f>
        <v/>
      </c>
      <c r="G205" s="50" t="s">
        <v>183</v>
      </c>
      <c r="H205" s="47" t="str">
        <f t="shared" si="14"/>
        <v>ACC.RGC.VV-2-3-03</v>
      </c>
      <c r="I205" s="47" t="str">
        <f t="shared" si="15"/>
        <v>M-103B1</v>
      </c>
      <c r="K205" t="s">
        <v>285</v>
      </c>
      <c r="L205" t="s">
        <v>276</v>
      </c>
    </row>
    <row r="206" spans="1:13" x14ac:dyDescent="0.2">
      <c r="A206" s="47">
        <v>5</v>
      </c>
      <c r="B206" s="47">
        <v>2</v>
      </c>
      <c r="C206" s="48" t="s">
        <v>383</v>
      </c>
      <c r="D206" s="47" t="str">
        <f t="shared" si="16"/>
        <v>355</v>
      </c>
      <c r="E206" s="47" t="str">
        <f t="shared" si="13"/>
        <v>1035501</v>
      </c>
      <c r="F206" s="49" t="str">
        <f>IFERROR(VLOOKUP(G206,#REF!, 3, FALSE), "")</f>
        <v/>
      </c>
      <c r="G206" s="50" t="s">
        <v>250</v>
      </c>
      <c r="H206" s="47" t="str">
        <f t="shared" si="14"/>
        <v>ACC.RGC.AFMS-3-3-SA-1</v>
      </c>
      <c r="I206" s="47" t="str">
        <f t="shared" si="15"/>
        <v>M-103A1</v>
      </c>
      <c r="K206" t="s">
        <v>288</v>
      </c>
      <c r="L206" t="s">
        <v>16</v>
      </c>
    </row>
    <row r="207" spans="1:13" x14ac:dyDescent="0.2">
      <c r="A207" s="47">
        <v>5</v>
      </c>
      <c r="B207" s="47">
        <v>2</v>
      </c>
      <c r="C207" s="48" t="s">
        <v>384</v>
      </c>
      <c r="D207" s="47" t="str">
        <f t="shared" si="16"/>
        <v>355</v>
      </c>
      <c r="E207" s="47" t="str">
        <f t="shared" si="13"/>
        <v>1035502</v>
      </c>
      <c r="F207" s="49" t="str">
        <f>IFERROR(VLOOKUP(G207,#REF!, 3, FALSE), "")</f>
        <v/>
      </c>
      <c r="G207" s="50" t="s">
        <v>249</v>
      </c>
      <c r="H207" s="47" t="str">
        <f t="shared" si="14"/>
        <v>ACC.RGC.AFMS-3-3-EA-2</v>
      </c>
      <c r="I207" s="47" t="str">
        <f t="shared" si="15"/>
        <v>M-103A1</v>
      </c>
      <c r="K207" t="s">
        <v>288</v>
      </c>
      <c r="L207" t="s">
        <v>16</v>
      </c>
    </row>
    <row r="208" spans="1:13" x14ac:dyDescent="0.2">
      <c r="A208" s="47">
        <v>5</v>
      </c>
      <c r="B208" s="47">
        <v>2</v>
      </c>
      <c r="C208" s="48" t="s">
        <v>385</v>
      </c>
      <c r="D208" s="47" t="str">
        <f t="shared" si="16"/>
        <v>355</v>
      </c>
      <c r="E208" s="47" t="str">
        <f t="shared" si="13"/>
        <v>1035503</v>
      </c>
      <c r="F208" s="49" t="str">
        <f>IFERROR(VLOOKUP(G208,#REF!, 3, FALSE), "")</f>
        <v/>
      </c>
      <c r="G208" s="50" t="s">
        <v>248</v>
      </c>
      <c r="H208" s="47" t="str">
        <f t="shared" si="14"/>
        <v>ACC.RGC.AFMS-3-3-EA-1</v>
      </c>
      <c r="I208" s="47" t="str">
        <f t="shared" si="15"/>
        <v>M-103A1</v>
      </c>
      <c r="K208" t="s">
        <v>288</v>
      </c>
      <c r="L208" t="s">
        <v>16</v>
      </c>
    </row>
    <row r="209" spans="1:13" x14ac:dyDescent="0.2">
      <c r="A209" s="47">
        <v>5</v>
      </c>
      <c r="B209" s="47">
        <v>2</v>
      </c>
      <c r="C209" s="48" t="s">
        <v>386</v>
      </c>
      <c r="D209" s="47" t="str">
        <f t="shared" si="16"/>
        <v>355</v>
      </c>
      <c r="E209" s="47" t="str">
        <f t="shared" si="13"/>
        <v>1035504</v>
      </c>
      <c r="F209" s="49" t="str">
        <f>IFERROR(VLOOKUP(G209,#REF!, 3, FALSE), "")</f>
        <v/>
      </c>
      <c r="G209" s="50" t="s">
        <v>273</v>
      </c>
      <c r="H209" s="47" t="str">
        <f t="shared" si="14"/>
        <v>ACC.RGC.FCU-3-1</v>
      </c>
      <c r="I209" s="47" t="str">
        <f t="shared" si="15"/>
        <v>M-103B1</v>
      </c>
      <c r="K209" t="s">
        <v>285</v>
      </c>
      <c r="L209" t="s">
        <v>276</v>
      </c>
    </row>
    <row r="210" spans="1:13" x14ac:dyDescent="0.2">
      <c r="A210" s="47">
        <v>5</v>
      </c>
      <c r="B210" s="47">
        <v>2</v>
      </c>
      <c r="C210" s="48" t="s">
        <v>387</v>
      </c>
      <c r="D210" s="47" t="str">
        <f t="shared" si="16"/>
        <v>355</v>
      </c>
      <c r="E210" s="47" t="str">
        <f t="shared" si="13"/>
        <v>1035505</v>
      </c>
      <c r="F210" s="49" t="str">
        <f>IFERROR(VLOOKUP(G210,#REF!, 3, FALSE), "")</f>
        <v/>
      </c>
      <c r="G210" s="47" t="s">
        <v>30</v>
      </c>
      <c r="H210" s="47" t="str">
        <f t="shared" si="14"/>
        <v>ACC.RGC.VFD-LEF-2A</v>
      </c>
      <c r="I210" s="47" t="str">
        <f t="shared" si="15"/>
        <v>M-304</v>
      </c>
      <c r="K210" t="s">
        <v>20</v>
      </c>
      <c r="L210" t="s">
        <v>19</v>
      </c>
    </row>
    <row r="211" spans="1:13" x14ac:dyDescent="0.2">
      <c r="A211" s="47">
        <v>5</v>
      </c>
      <c r="B211" s="47">
        <v>2</v>
      </c>
      <c r="C211" s="48" t="s">
        <v>388</v>
      </c>
      <c r="D211" s="47" t="str">
        <f t="shared" si="16"/>
        <v>355</v>
      </c>
      <c r="E211" s="47" t="str">
        <f t="shared" si="13"/>
        <v>1035506</v>
      </c>
      <c r="F211" s="49" t="str">
        <f>IFERROR(VLOOKUP(G211,#REF!, 3, FALSE), "")</f>
        <v/>
      </c>
      <c r="G211" s="47" t="s">
        <v>31</v>
      </c>
      <c r="H211" s="47" t="str">
        <f t="shared" si="14"/>
        <v>ACC.RGC.VFD-LEF-2B</v>
      </c>
      <c r="I211" s="47" t="str">
        <f t="shared" si="15"/>
        <v>M-304</v>
      </c>
      <c r="K211" t="s">
        <v>20</v>
      </c>
      <c r="L211" t="s">
        <v>19</v>
      </c>
    </row>
    <row r="212" spans="1:13" x14ac:dyDescent="0.2">
      <c r="A212" s="47">
        <v>5</v>
      </c>
      <c r="B212" s="47">
        <v>2</v>
      </c>
      <c r="C212" s="48" t="s">
        <v>389</v>
      </c>
      <c r="D212" s="47" t="str">
        <f t="shared" si="16"/>
        <v>355</v>
      </c>
      <c r="E212" s="47" t="str">
        <f t="shared" si="13"/>
        <v>1035507</v>
      </c>
      <c r="F212" s="49" t="str">
        <f>IFERROR(VLOOKUP(G212,#REF!, 3, FALSE), "")</f>
        <v/>
      </c>
      <c r="G212" s="47" t="s">
        <v>32</v>
      </c>
      <c r="H212" s="47" t="str">
        <f t="shared" si="14"/>
        <v>ACC.RGC.VFD-LEF-1A</v>
      </c>
      <c r="I212" s="47" t="str">
        <f t="shared" si="15"/>
        <v>M-304</v>
      </c>
      <c r="K212" t="s">
        <v>20</v>
      </c>
      <c r="L212" t="s">
        <v>19</v>
      </c>
    </row>
    <row r="213" spans="1:13" x14ac:dyDescent="0.2">
      <c r="A213" s="47">
        <v>5</v>
      </c>
      <c r="B213" s="47">
        <v>2</v>
      </c>
      <c r="C213" s="48" t="s">
        <v>390</v>
      </c>
      <c r="D213" s="47" t="str">
        <f t="shared" si="16"/>
        <v>355</v>
      </c>
      <c r="E213" s="47" t="str">
        <f t="shared" si="13"/>
        <v>1035508</v>
      </c>
      <c r="F213" s="49" t="str">
        <f>IFERROR(VLOOKUP(G213,#REF!, 3, FALSE), "")</f>
        <v/>
      </c>
      <c r="G213" s="47" t="s">
        <v>33</v>
      </c>
      <c r="H213" s="47" t="str">
        <f t="shared" si="14"/>
        <v>ACC.RGC.VFD-LEF-1B</v>
      </c>
      <c r="I213" s="47" t="str">
        <f t="shared" si="15"/>
        <v>M-304</v>
      </c>
      <c r="K213" t="s">
        <v>20</v>
      </c>
      <c r="L213" t="s">
        <v>19</v>
      </c>
    </row>
    <row r="214" spans="1:13" x14ac:dyDescent="0.2">
      <c r="A214" s="47">
        <v>5</v>
      </c>
      <c r="B214" s="47">
        <v>2</v>
      </c>
      <c r="C214" s="48" t="s">
        <v>391</v>
      </c>
      <c r="D214" s="47" t="str">
        <f t="shared" si="16"/>
        <v>355</v>
      </c>
      <c r="E214" s="47" t="str">
        <f t="shared" si="13"/>
        <v>1035509</v>
      </c>
      <c r="F214" s="49" t="str">
        <f>IFERROR(VLOOKUP(G214,#REF!, 3, FALSE), "")</f>
        <v/>
      </c>
      <c r="G214" s="47" t="s">
        <v>34</v>
      </c>
      <c r="H214" s="47" t="str">
        <f t="shared" si="14"/>
        <v>ACC.RGC.VFD-LEF-1C</v>
      </c>
      <c r="I214" s="47" t="str">
        <f t="shared" si="15"/>
        <v>M-304</v>
      </c>
      <c r="K214" t="s">
        <v>20</v>
      </c>
      <c r="L214" t="s">
        <v>19</v>
      </c>
    </row>
    <row r="215" spans="1:13" x14ac:dyDescent="0.2">
      <c r="A215" s="47">
        <v>5</v>
      </c>
      <c r="B215" s="47">
        <v>2</v>
      </c>
      <c r="C215" s="48" t="s">
        <v>392</v>
      </c>
      <c r="D215" s="47" t="str">
        <f t="shared" si="16"/>
        <v>355</v>
      </c>
      <c r="E215" s="47" t="str">
        <f t="shared" si="13"/>
        <v>1035510</v>
      </c>
      <c r="F215" s="49" t="str">
        <f>IFERROR(VLOOKUP(G215,#REF!, 3, FALSE), "")</f>
        <v/>
      </c>
      <c r="G215" s="47" t="s">
        <v>35</v>
      </c>
      <c r="H215" s="47" t="str">
        <f t="shared" si="14"/>
        <v>ACC.RGC.VFD-SEF-1A</v>
      </c>
      <c r="I215" s="47" t="str">
        <f t="shared" si="15"/>
        <v>M-304</v>
      </c>
      <c r="K215" t="s">
        <v>20</v>
      </c>
      <c r="L215" t="s">
        <v>19</v>
      </c>
    </row>
    <row r="216" spans="1:13" x14ac:dyDescent="0.2">
      <c r="A216" s="47">
        <v>5</v>
      </c>
      <c r="B216" s="47">
        <v>2</v>
      </c>
      <c r="C216" s="48" t="s">
        <v>393</v>
      </c>
      <c r="D216" s="47" t="str">
        <f t="shared" si="16"/>
        <v>355</v>
      </c>
      <c r="E216" s="47" t="str">
        <f t="shared" si="13"/>
        <v>1035511</v>
      </c>
      <c r="F216" s="49" t="str">
        <f>IFERROR(VLOOKUP(G216,#REF!, 3, FALSE), "")</f>
        <v/>
      </c>
      <c r="G216" s="47" t="s">
        <v>36</v>
      </c>
      <c r="H216" s="47" t="str">
        <f t="shared" si="14"/>
        <v>ACC.RGC.VFD-SEF-1B</v>
      </c>
      <c r="I216" s="47" t="str">
        <f t="shared" si="15"/>
        <v>M-304</v>
      </c>
      <c r="K216" t="s">
        <v>20</v>
      </c>
      <c r="L216" t="s">
        <v>19</v>
      </c>
    </row>
    <row r="217" spans="1:13" x14ac:dyDescent="0.2">
      <c r="A217" s="47">
        <v>5</v>
      </c>
      <c r="B217" s="47">
        <v>2</v>
      </c>
      <c r="C217" s="48" t="s">
        <v>394</v>
      </c>
      <c r="D217" s="47" t="str">
        <f t="shared" si="16"/>
        <v>355</v>
      </c>
      <c r="E217" s="47" t="str">
        <f t="shared" si="13"/>
        <v>1035512</v>
      </c>
      <c r="F217" s="49" t="str">
        <f>IFERROR(VLOOKUP(G217,#REF!, 3, FALSE), "")</f>
        <v/>
      </c>
      <c r="G217" s="47" t="s">
        <v>37</v>
      </c>
      <c r="H217" s="47" t="str">
        <f t="shared" si="14"/>
        <v>ACC.RGC.VFD-SEF-2A</v>
      </c>
      <c r="I217" s="47" t="str">
        <f t="shared" si="15"/>
        <v>M-304</v>
      </c>
      <c r="K217" t="s">
        <v>20</v>
      </c>
      <c r="L217" t="s">
        <v>19</v>
      </c>
    </row>
    <row r="218" spans="1:13" x14ac:dyDescent="0.2">
      <c r="A218" s="47">
        <v>5</v>
      </c>
      <c r="B218" s="47">
        <v>2</v>
      </c>
      <c r="C218" s="48" t="s">
        <v>395</v>
      </c>
      <c r="D218" s="47" t="str">
        <f t="shared" si="16"/>
        <v>355</v>
      </c>
      <c r="E218" s="47" t="str">
        <f t="shared" si="13"/>
        <v>1035513</v>
      </c>
      <c r="F218" s="49" t="str">
        <f>IFERROR(VLOOKUP(G218,#REF!, 3, FALSE), "")</f>
        <v/>
      </c>
      <c r="G218" s="47" t="s">
        <v>38</v>
      </c>
      <c r="H218" s="47" t="str">
        <f t="shared" si="14"/>
        <v>ACC.RGC.VFD-SEF-2B</v>
      </c>
      <c r="I218" s="47" t="str">
        <f t="shared" si="15"/>
        <v>M-304</v>
      </c>
      <c r="K218" t="s">
        <v>20</v>
      </c>
      <c r="L218" t="s">
        <v>19</v>
      </c>
    </row>
    <row r="219" spans="1:13" x14ac:dyDescent="0.2">
      <c r="A219" s="47">
        <v>5</v>
      </c>
      <c r="B219" s="47">
        <v>2</v>
      </c>
      <c r="C219" s="48" t="s">
        <v>396</v>
      </c>
      <c r="D219" s="47" t="str">
        <f t="shared" si="16"/>
        <v>355</v>
      </c>
      <c r="E219" s="47" t="str">
        <f t="shared" si="13"/>
        <v>1035514</v>
      </c>
      <c r="F219" s="49" t="str">
        <f>IFERROR(VLOOKUP(G219,#REF!, 3, FALSE), "")</f>
        <v/>
      </c>
      <c r="G219" s="47" t="s">
        <v>29</v>
      </c>
      <c r="H219" s="47" t="str">
        <f t="shared" si="14"/>
        <v>ACC.RGC.VFD-FCU-PH-1</v>
      </c>
      <c r="I219" s="47" t="str">
        <f t="shared" si="15"/>
        <v>M-304</v>
      </c>
      <c r="K219" t="s">
        <v>20</v>
      </c>
      <c r="L219" t="s">
        <v>19</v>
      </c>
    </row>
    <row r="220" spans="1:13" x14ac:dyDescent="0.2">
      <c r="A220" s="47">
        <v>5</v>
      </c>
      <c r="B220" s="47">
        <v>2</v>
      </c>
      <c r="C220" s="48" t="s">
        <v>397</v>
      </c>
      <c r="D220" s="47" t="str">
        <f t="shared" si="16"/>
        <v>355</v>
      </c>
      <c r="E220" s="47" t="str">
        <f t="shared" si="13"/>
        <v>1035515</v>
      </c>
      <c r="F220" s="49" t="str">
        <f>IFERROR(VLOOKUP(G220,#REF!, 3, FALSE), "")</f>
        <v/>
      </c>
      <c r="G220" s="47" t="s">
        <v>39</v>
      </c>
      <c r="H220" s="47" t="str">
        <f t="shared" si="14"/>
        <v>ACC.RGC.VFD-REA-1A</v>
      </c>
      <c r="I220" s="47" t="str">
        <f t="shared" si="15"/>
        <v>M-304</v>
      </c>
      <c r="K220" t="s">
        <v>20</v>
      </c>
      <c r="L220" t="s">
        <v>19</v>
      </c>
    </row>
    <row r="221" spans="1:13" x14ac:dyDescent="0.2">
      <c r="A221" s="47">
        <v>5</v>
      </c>
      <c r="B221" s="47">
        <v>2</v>
      </c>
      <c r="C221" s="48" t="s">
        <v>398</v>
      </c>
      <c r="D221" s="47" t="str">
        <f t="shared" si="16"/>
        <v>355</v>
      </c>
      <c r="E221" s="47" t="str">
        <f t="shared" si="13"/>
        <v>1035516</v>
      </c>
      <c r="F221" s="49" t="str">
        <f>IFERROR(VLOOKUP(G221,#REF!, 3, FALSE), "")</f>
        <v/>
      </c>
      <c r="G221" s="47" t="s">
        <v>40</v>
      </c>
      <c r="H221" s="47" t="str">
        <f t="shared" si="14"/>
        <v>ACC.RGC.VFD-REA-1B</v>
      </c>
      <c r="I221" s="47" t="str">
        <f t="shared" si="15"/>
        <v>M-304</v>
      </c>
      <c r="K221" t="s">
        <v>20</v>
      </c>
      <c r="L221" t="s">
        <v>19</v>
      </c>
    </row>
    <row r="222" spans="1:13" x14ac:dyDescent="0.2">
      <c r="A222" s="47">
        <v>6</v>
      </c>
      <c r="B222" s="47">
        <v>1</v>
      </c>
      <c r="C222" s="48" t="s">
        <v>383</v>
      </c>
      <c r="D222" s="47" t="str">
        <f t="shared" si="16"/>
        <v>306</v>
      </c>
      <c r="E222" s="47" t="str">
        <f t="shared" si="13"/>
        <v>1030601</v>
      </c>
      <c r="F222" s="49" t="str">
        <f>IFERROR(VLOOKUP(G222,#REF!, 3, FALSE), "")</f>
        <v/>
      </c>
      <c r="G222" s="50" t="s">
        <v>224</v>
      </c>
      <c r="H222" s="47" t="str">
        <f t="shared" si="14"/>
        <v>ACC.RGC.VV-4-3-20</v>
      </c>
      <c r="I222" s="47" t="str">
        <f t="shared" si="15"/>
        <v>M-103A2</v>
      </c>
      <c r="K222" t="s">
        <v>287</v>
      </c>
      <c r="L222" t="s">
        <v>278</v>
      </c>
      <c r="M222">
        <v>3</v>
      </c>
    </row>
    <row r="223" spans="1:13" x14ac:dyDescent="0.2">
      <c r="A223" s="47">
        <v>6</v>
      </c>
      <c r="B223" s="47">
        <v>1</v>
      </c>
      <c r="C223" s="48" t="s">
        <v>384</v>
      </c>
      <c r="D223" s="47" t="str">
        <f t="shared" si="16"/>
        <v>306</v>
      </c>
      <c r="E223" s="47" t="str">
        <f t="shared" si="13"/>
        <v>1030602</v>
      </c>
      <c r="F223" s="49" t="str">
        <f>IFERROR(VLOOKUP(G223,#REF!, 3, FALSE), "")</f>
        <v/>
      </c>
      <c r="G223" s="50" t="s">
        <v>223</v>
      </c>
      <c r="H223" s="47" t="str">
        <f t="shared" si="14"/>
        <v>ACC.RGC.VV-4-3-19</v>
      </c>
      <c r="I223" s="47" t="str">
        <f t="shared" si="15"/>
        <v>M-103A2</v>
      </c>
      <c r="K223" t="s">
        <v>287</v>
      </c>
      <c r="L223" t="s">
        <v>278</v>
      </c>
      <c r="M223">
        <v>3</v>
      </c>
    </row>
    <row r="224" spans="1:13" x14ac:dyDescent="0.2">
      <c r="A224" s="47">
        <v>6</v>
      </c>
      <c r="B224" s="47">
        <v>1</v>
      </c>
      <c r="C224" s="48" t="s">
        <v>385</v>
      </c>
      <c r="D224" s="47" t="str">
        <f t="shared" si="16"/>
        <v>306</v>
      </c>
      <c r="E224" s="47" t="str">
        <f t="shared" si="13"/>
        <v>1030603</v>
      </c>
      <c r="F224" s="49" t="str">
        <f>IFERROR(VLOOKUP(G224,#REF!, 3, FALSE), "")</f>
        <v/>
      </c>
      <c r="G224" s="50" t="s">
        <v>222</v>
      </c>
      <c r="H224" s="47" t="str">
        <f t="shared" si="14"/>
        <v>ACC.RGC.VV-4-3-18</v>
      </c>
      <c r="I224" s="47" t="str">
        <f t="shared" si="15"/>
        <v>M-103A2</v>
      </c>
      <c r="K224" t="s">
        <v>287</v>
      </c>
      <c r="L224" t="s">
        <v>278</v>
      </c>
      <c r="M224">
        <v>3</v>
      </c>
    </row>
    <row r="225" spans="1:13" x14ac:dyDescent="0.2">
      <c r="A225" s="47">
        <v>6</v>
      </c>
      <c r="B225" s="47">
        <v>1</v>
      </c>
      <c r="C225" s="48" t="s">
        <v>386</v>
      </c>
      <c r="D225" s="47" t="str">
        <f t="shared" si="16"/>
        <v>306</v>
      </c>
      <c r="E225" s="47" t="str">
        <f t="shared" si="13"/>
        <v>1030604</v>
      </c>
      <c r="F225" s="49" t="str">
        <f>IFERROR(VLOOKUP(G225,#REF!, 3, FALSE), "")</f>
        <v/>
      </c>
      <c r="G225" s="50" t="s">
        <v>221</v>
      </c>
      <c r="H225" s="47" t="str">
        <f t="shared" si="14"/>
        <v>ACC.RGC.VV-4-3-17</v>
      </c>
      <c r="I225" s="47" t="str">
        <f t="shared" si="15"/>
        <v>M-103A2</v>
      </c>
      <c r="K225" t="s">
        <v>287</v>
      </c>
      <c r="L225" t="s">
        <v>278</v>
      </c>
      <c r="M225">
        <v>3</v>
      </c>
    </row>
    <row r="226" spans="1:13" x14ac:dyDescent="0.2">
      <c r="A226" s="47">
        <v>6</v>
      </c>
      <c r="B226" s="47">
        <v>1</v>
      </c>
      <c r="C226" s="48" t="s">
        <v>387</v>
      </c>
      <c r="D226" s="47" t="str">
        <f t="shared" si="16"/>
        <v>306</v>
      </c>
      <c r="E226" s="47" t="str">
        <f t="shared" si="13"/>
        <v>1030605</v>
      </c>
      <c r="F226" s="49" t="str">
        <f>IFERROR(VLOOKUP(G226,#REF!, 3, FALSE), "")</f>
        <v/>
      </c>
      <c r="G226" s="50" t="s">
        <v>220</v>
      </c>
      <c r="H226" s="47" t="str">
        <f t="shared" si="14"/>
        <v>ACC.RGC.VV-4-3-16</v>
      </c>
      <c r="I226" s="47" t="str">
        <f t="shared" si="15"/>
        <v>M-103A2</v>
      </c>
      <c r="K226" t="s">
        <v>287</v>
      </c>
      <c r="L226" t="s">
        <v>278</v>
      </c>
      <c r="M226">
        <v>3</v>
      </c>
    </row>
    <row r="227" spans="1:13" x14ac:dyDescent="0.2">
      <c r="A227" s="47">
        <v>6</v>
      </c>
      <c r="B227" s="47">
        <v>1</v>
      </c>
      <c r="C227" s="48" t="s">
        <v>388</v>
      </c>
      <c r="D227" s="47" t="str">
        <f t="shared" si="16"/>
        <v>306</v>
      </c>
      <c r="E227" s="47" t="str">
        <f t="shared" si="13"/>
        <v>1030606</v>
      </c>
      <c r="F227" s="49" t="str">
        <f>IFERROR(VLOOKUP(G227,#REF!, 3, FALSE), "")</f>
        <v/>
      </c>
      <c r="G227" s="50" t="s">
        <v>219</v>
      </c>
      <c r="H227" s="47" t="str">
        <f t="shared" si="14"/>
        <v>ACC.RGC.VV-4-3-15</v>
      </c>
      <c r="I227" s="47" t="str">
        <f t="shared" si="15"/>
        <v>M-103A2</v>
      </c>
      <c r="K227" t="s">
        <v>287</v>
      </c>
      <c r="L227" t="s">
        <v>278</v>
      </c>
      <c r="M227">
        <v>3</v>
      </c>
    </row>
    <row r="228" spans="1:13" x14ac:dyDescent="0.2">
      <c r="A228" s="47">
        <v>6</v>
      </c>
      <c r="B228" s="47">
        <v>1</v>
      </c>
      <c r="C228" s="48" t="s">
        <v>389</v>
      </c>
      <c r="D228" s="47" t="str">
        <f t="shared" si="16"/>
        <v>306</v>
      </c>
      <c r="E228" s="47" t="str">
        <f t="shared" si="13"/>
        <v>1030607</v>
      </c>
      <c r="F228" s="49" t="str">
        <f>IFERROR(VLOOKUP(G228,#REF!, 3, FALSE), "")</f>
        <v/>
      </c>
      <c r="G228" s="50" t="s">
        <v>210</v>
      </c>
      <c r="H228" s="47" t="str">
        <f t="shared" si="14"/>
        <v>ACC.RGC.VV-4-3-06</v>
      </c>
      <c r="I228" s="47" t="str">
        <f t="shared" si="15"/>
        <v>M-103B2</v>
      </c>
      <c r="K228" t="s">
        <v>286</v>
      </c>
      <c r="L228" t="s">
        <v>281</v>
      </c>
      <c r="M228">
        <v>3</v>
      </c>
    </row>
    <row r="229" spans="1:13" x14ac:dyDescent="0.2">
      <c r="A229" s="47">
        <v>6</v>
      </c>
      <c r="B229" s="47">
        <v>1</v>
      </c>
      <c r="C229" s="48" t="s">
        <v>390</v>
      </c>
      <c r="D229" s="47" t="str">
        <f t="shared" si="16"/>
        <v>306</v>
      </c>
      <c r="E229" s="47" t="str">
        <f t="shared" si="13"/>
        <v>1030608</v>
      </c>
      <c r="F229" s="49" t="str">
        <f>IFERROR(VLOOKUP(G229,#REF!, 3, FALSE), "")</f>
        <v/>
      </c>
      <c r="G229" s="50" t="s">
        <v>209</v>
      </c>
      <c r="H229" s="47" t="str">
        <f t="shared" si="14"/>
        <v>ACC.RGC.VV-4-3-05</v>
      </c>
      <c r="I229" s="47" t="str">
        <f t="shared" si="15"/>
        <v>M-103A2</v>
      </c>
      <c r="K229" t="s">
        <v>287</v>
      </c>
      <c r="L229" t="s">
        <v>278</v>
      </c>
      <c r="M229">
        <v>3</v>
      </c>
    </row>
    <row r="230" spans="1:13" x14ac:dyDescent="0.2">
      <c r="A230" s="47">
        <v>6</v>
      </c>
      <c r="B230" s="47">
        <v>1</v>
      </c>
      <c r="C230" s="48" t="s">
        <v>391</v>
      </c>
      <c r="D230" s="47" t="str">
        <f t="shared" si="16"/>
        <v>306</v>
      </c>
      <c r="E230" s="47" t="str">
        <f t="shared" si="13"/>
        <v>1030609</v>
      </c>
      <c r="F230" s="49" t="str">
        <f>IFERROR(VLOOKUP(G230,#REF!, 3, FALSE), "")</f>
        <v/>
      </c>
      <c r="G230" s="50" t="s">
        <v>206</v>
      </c>
      <c r="H230" s="47" t="str">
        <f t="shared" si="14"/>
        <v>ACC.RGC.VV-4-3-02</v>
      </c>
      <c r="I230" s="47" t="str">
        <f t="shared" si="15"/>
        <v>M-103A2</v>
      </c>
      <c r="K230" t="s">
        <v>287</v>
      </c>
      <c r="L230" t="s">
        <v>278</v>
      </c>
      <c r="M230">
        <v>3</v>
      </c>
    </row>
    <row r="231" spans="1:13" x14ac:dyDescent="0.2">
      <c r="A231" s="47">
        <v>6</v>
      </c>
      <c r="B231" s="47">
        <v>1</v>
      </c>
      <c r="C231" s="48" t="s">
        <v>392</v>
      </c>
      <c r="D231" s="47" t="str">
        <f t="shared" si="16"/>
        <v>306</v>
      </c>
      <c r="E231" s="47" t="str">
        <f t="shared" si="13"/>
        <v>1030610</v>
      </c>
      <c r="F231" s="49" t="str">
        <f>IFERROR(VLOOKUP(G231,#REF!, 3, FALSE), "")</f>
        <v/>
      </c>
      <c r="G231" s="50" t="s">
        <v>228</v>
      </c>
      <c r="H231" s="47" t="str">
        <f t="shared" si="14"/>
        <v>ACC.RGC.VVE-4-3-01</v>
      </c>
      <c r="I231" s="47" t="str">
        <f t="shared" si="15"/>
        <v>M-103A2</v>
      </c>
      <c r="K231" t="s">
        <v>287</v>
      </c>
      <c r="L231" t="s">
        <v>278</v>
      </c>
    </row>
    <row r="232" spans="1:13" x14ac:dyDescent="0.2">
      <c r="A232" s="47">
        <v>6</v>
      </c>
      <c r="B232" s="47">
        <v>1</v>
      </c>
      <c r="C232" s="48" t="s">
        <v>393</v>
      </c>
      <c r="D232" s="47" t="str">
        <f t="shared" si="16"/>
        <v>306</v>
      </c>
      <c r="E232" s="47" t="str">
        <f t="shared" si="13"/>
        <v>1030611</v>
      </c>
      <c r="F232" s="49" t="str">
        <f>IFERROR(VLOOKUP(G232,#REF!, 3, FALSE), "")</f>
        <v/>
      </c>
      <c r="G232" s="50" t="s">
        <v>225</v>
      </c>
      <c r="H232" s="47" t="str">
        <f t="shared" si="14"/>
        <v>ACC.RGC.VV-4-3-21</v>
      </c>
      <c r="I232" s="47" t="str">
        <f t="shared" si="15"/>
        <v>M-103A2</v>
      </c>
      <c r="K232" t="s">
        <v>287</v>
      </c>
      <c r="L232" t="s">
        <v>278</v>
      </c>
      <c r="M232">
        <v>3</v>
      </c>
    </row>
    <row r="233" spans="1:13" x14ac:dyDescent="0.2">
      <c r="A233" s="47">
        <v>6</v>
      </c>
      <c r="B233" s="47">
        <v>1</v>
      </c>
      <c r="C233" s="48" t="s">
        <v>394</v>
      </c>
      <c r="D233" s="47" t="str">
        <f t="shared" si="16"/>
        <v>306</v>
      </c>
      <c r="E233" s="47" t="str">
        <f t="shared" si="13"/>
        <v>1030612</v>
      </c>
      <c r="F233" s="49" t="str">
        <f>IFERROR(VLOOKUP(G233,#REF!, 3, FALSE), "")</f>
        <v/>
      </c>
      <c r="G233" s="50" t="s">
        <v>218</v>
      </c>
      <c r="H233" s="47" t="str">
        <f t="shared" si="14"/>
        <v>ACC.RGC.VV-4-3-14</v>
      </c>
      <c r="I233" s="47" t="str">
        <f t="shared" si="15"/>
        <v>M-103B2</v>
      </c>
      <c r="K233" t="s">
        <v>286</v>
      </c>
      <c r="L233" t="s">
        <v>281</v>
      </c>
      <c r="M233">
        <v>3</v>
      </c>
    </row>
    <row r="234" spans="1:13" x14ac:dyDescent="0.2">
      <c r="A234" s="47">
        <v>6</v>
      </c>
      <c r="B234" s="47">
        <v>1</v>
      </c>
      <c r="C234" s="48" t="s">
        <v>395</v>
      </c>
      <c r="D234" s="47" t="str">
        <f t="shared" si="16"/>
        <v>306</v>
      </c>
      <c r="E234" s="47" t="str">
        <f t="shared" si="13"/>
        <v>1030613</v>
      </c>
      <c r="F234" s="49" t="str">
        <f>IFERROR(VLOOKUP(G234,#REF!, 3, FALSE), "")</f>
        <v/>
      </c>
      <c r="G234" s="50" t="s">
        <v>217</v>
      </c>
      <c r="H234" s="47" t="str">
        <f t="shared" si="14"/>
        <v>ACC.RGC.VV-4-3-13</v>
      </c>
      <c r="I234" s="47" t="str">
        <f t="shared" si="15"/>
        <v>M-103B2</v>
      </c>
      <c r="K234" t="s">
        <v>286</v>
      </c>
      <c r="L234" t="s">
        <v>281</v>
      </c>
      <c r="M234">
        <v>3</v>
      </c>
    </row>
    <row r="235" spans="1:13" x14ac:dyDescent="0.2">
      <c r="A235" s="47">
        <v>6</v>
      </c>
      <c r="B235" s="47">
        <v>1</v>
      </c>
      <c r="C235" s="48" t="s">
        <v>396</v>
      </c>
      <c r="D235" s="47" t="str">
        <f t="shared" si="16"/>
        <v>306</v>
      </c>
      <c r="E235" s="47" t="str">
        <f t="shared" si="13"/>
        <v>1030614</v>
      </c>
      <c r="F235" s="49" t="str">
        <f>IFERROR(VLOOKUP(G235,#REF!, 3, FALSE), "")</f>
        <v/>
      </c>
      <c r="G235" s="50" t="s">
        <v>216</v>
      </c>
      <c r="H235" s="47" t="str">
        <f t="shared" si="14"/>
        <v>ACC.RGC.VV-4-3-12</v>
      </c>
      <c r="I235" s="47" t="str">
        <f t="shared" si="15"/>
        <v>M-103B2</v>
      </c>
      <c r="K235" t="s">
        <v>286</v>
      </c>
      <c r="L235" t="s">
        <v>281</v>
      </c>
      <c r="M235">
        <v>3</v>
      </c>
    </row>
    <row r="236" spans="1:13" x14ac:dyDescent="0.2">
      <c r="A236" s="47">
        <v>6</v>
      </c>
      <c r="B236" s="47">
        <v>1</v>
      </c>
      <c r="C236" s="48" t="s">
        <v>397</v>
      </c>
      <c r="D236" s="47" t="str">
        <f t="shared" si="16"/>
        <v>306</v>
      </c>
      <c r="E236" s="47" t="str">
        <f t="shared" si="13"/>
        <v>1030615</v>
      </c>
      <c r="F236" s="49" t="str">
        <f>IFERROR(VLOOKUP(G236,#REF!, 3, FALSE), "")</f>
        <v/>
      </c>
      <c r="G236" s="50" t="s">
        <v>215</v>
      </c>
      <c r="H236" s="47" t="str">
        <f t="shared" si="14"/>
        <v>ACC.RGC.VV-4-3-11</v>
      </c>
      <c r="I236" s="47" t="str">
        <f t="shared" si="15"/>
        <v>M-103B2</v>
      </c>
      <c r="K236" t="s">
        <v>286</v>
      </c>
      <c r="L236" t="s">
        <v>281</v>
      </c>
      <c r="M236">
        <v>3</v>
      </c>
    </row>
    <row r="237" spans="1:13" x14ac:dyDescent="0.2">
      <c r="A237" s="47">
        <v>6</v>
      </c>
      <c r="B237" s="47">
        <v>1</v>
      </c>
      <c r="C237" s="48" t="s">
        <v>398</v>
      </c>
      <c r="D237" s="47" t="str">
        <f t="shared" si="16"/>
        <v>306</v>
      </c>
      <c r="E237" s="47" t="str">
        <f t="shared" si="13"/>
        <v>1030616</v>
      </c>
      <c r="F237" s="49" t="str">
        <f>IFERROR(VLOOKUP(G237,#REF!, 3, FALSE), "")</f>
        <v/>
      </c>
      <c r="G237" s="50" t="s">
        <v>214</v>
      </c>
      <c r="H237" s="47" t="str">
        <f t="shared" si="14"/>
        <v>ACC.RGC.VV-4-3-10</v>
      </c>
      <c r="I237" s="47" t="str">
        <f t="shared" si="15"/>
        <v>M-103B2</v>
      </c>
      <c r="K237" t="s">
        <v>286</v>
      </c>
      <c r="L237" t="s">
        <v>281</v>
      </c>
      <c r="M237">
        <v>3</v>
      </c>
    </row>
    <row r="238" spans="1:13" x14ac:dyDescent="0.2">
      <c r="A238" s="47">
        <v>6</v>
      </c>
      <c r="B238" s="47">
        <v>1</v>
      </c>
      <c r="C238" s="48" t="s">
        <v>399</v>
      </c>
      <c r="D238" s="47" t="str">
        <f t="shared" si="16"/>
        <v>306</v>
      </c>
      <c r="E238" s="47" t="str">
        <f t="shared" si="13"/>
        <v>1030617</v>
      </c>
      <c r="F238" s="49" t="str">
        <f>IFERROR(VLOOKUP(G238,#REF!, 3, FALSE), "")</f>
        <v/>
      </c>
      <c r="G238" s="50" t="s">
        <v>213</v>
      </c>
      <c r="H238" s="47" t="str">
        <f t="shared" si="14"/>
        <v>ACC.RGC.VV-4-3-09</v>
      </c>
      <c r="I238" s="47" t="str">
        <f>K238</f>
        <v>M-103B2</v>
      </c>
      <c r="K238" t="s">
        <v>286</v>
      </c>
      <c r="L238" t="s">
        <v>281</v>
      </c>
      <c r="M238">
        <v>3</v>
      </c>
    </row>
    <row r="239" spans="1:13" x14ac:dyDescent="0.2">
      <c r="A239" s="47">
        <v>6</v>
      </c>
      <c r="B239" s="47">
        <v>1</v>
      </c>
      <c r="C239" s="48" t="s">
        <v>400</v>
      </c>
      <c r="D239" s="47" t="str">
        <f t="shared" si="16"/>
        <v>306</v>
      </c>
      <c r="E239" s="47" t="str">
        <f t="shared" si="13"/>
        <v>1030618</v>
      </c>
      <c r="F239" s="49" t="str">
        <f>IFERROR(VLOOKUP(G239,#REF!, 3, FALSE), "")</f>
        <v/>
      </c>
      <c r="G239" s="50" t="s">
        <v>212</v>
      </c>
      <c r="H239" s="47" t="str">
        <f t="shared" si="14"/>
        <v>ACC.RGC.VV-4-3-08</v>
      </c>
      <c r="I239" s="47" t="str">
        <f t="shared" si="15"/>
        <v>M-103B2</v>
      </c>
      <c r="K239" t="s">
        <v>286</v>
      </c>
      <c r="L239" t="s">
        <v>281</v>
      </c>
      <c r="M239">
        <v>3</v>
      </c>
    </row>
    <row r="240" spans="1:13" x14ac:dyDescent="0.2">
      <c r="A240" s="47">
        <v>6</v>
      </c>
      <c r="B240" s="47">
        <v>1</v>
      </c>
      <c r="C240" s="48" t="s">
        <v>401</v>
      </c>
      <c r="D240" s="47" t="str">
        <f t="shared" si="16"/>
        <v>306</v>
      </c>
      <c r="E240" s="47" t="str">
        <f t="shared" si="13"/>
        <v>1030619</v>
      </c>
      <c r="F240" s="49" t="str">
        <f>IFERROR(VLOOKUP(G240,#REF!, 3, FALSE), "")</f>
        <v/>
      </c>
      <c r="G240" s="50" t="s">
        <v>211</v>
      </c>
      <c r="H240" s="47" t="str">
        <f t="shared" si="14"/>
        <v>ACC.RGC.VV-4-3-07</v>
      </c>
      <c r="I240" s="47" t="str">
        <f t="shared" si="15"/>
        <v>M-103B2</v>
      </c>
      <c r="K240" t="s">
        <v>286</v>
      </c>
      <c r="L240" t="s">
        <v>281</v>
      </c>
      <c r="M240">
        <v>3</v>
      </c>
    </row>
    <row r="241" spans="1:13" x14ac:dyDescent="0.2">
      <c r="A241" s="47">
        <v>6</v>
      </c>
      <c r="B241" s="47">
        <v>1</v>
      </c>
      <c r="C241" s="48" t="s">
        <v>402</v>
      </c>
      <c r="D241" s="47" t="str">
        <f t="shared" si="16"/>
        <v>306</v>
      </c>
      <c r="E241" s="47" t="str">
        <f t="shared" si="13"/>
        <v>1030620</v>
      </c>
      <c r="F241" s="49" t="str">
        <f>IFERROR(VLOOKUP(G241,#REF!, 3, FALSE), "")</f>
        <v/>
      </c>
      <c r="G241" s="50" t="s">
        <v>208</v>
      </c>
      <c r="H241" s="47" t="str">
        <f t="shared" si="14"/>
        <v>ACC.RGC.VV-4-3-04</v>
      </c>
      <c r="I241" s="47" t="str">
        <f t="shared" si="15"/>
        <v>M-103A2</v>
      </c>
      <c r="K241" t="s">
        <v>287</v>
      </c>
      <c r="L241" t="s">
        <v>278</v>
      </c>
      <c r="M241">
        <v>3</v>
      </c>
    </row>
    <row r="242" spans="1:13" x14ac:dyDescent="0.2">
      <c r="A242" s="47">
        <v>6</v>
      </c>
      <c r="B242" s="47">
        <v>1</v>
      </c>
      <c r="C242" s="48" t="s">
        <v>403</v>
      </c>
      <c r="D242" s="47" t="str">
        <f t="shared" si="16"/>
        <v>306</v>
      </c>
      <c r="E242" s="47" t="str">
        <f t="shared" si="13"/>
        <v>1030621</v>
      </c>
      <c r="F242" s="49" t="str">
        <f>IFERROR(VLOOKUP(G242,#REF!, 3, FALSE), "")</f>
        <v/>
      </c>
      <c r="G242" s="50" t="s">
        <v>207</v>
      </c>
      <c r="H242" s="47" t="str">
        <f t="shared" si="14"/>
        <v>ACC.RGC.VV-4-3-03</v>
      </c>
      <c r="I242" s="47" t="str">
        <f t="shared" si="15"/>
        <v>M-103A2</v>
      </c>
      <c r="K242" t="s">
        <v>287</v>
      </c>
      <c r="L242" t="s">
        <v>278</v>
      </c>
      <c r="M242">
        <v>3</v>
      </c>
    </row>
    <row r="243" spans="1:13" x14ac:dyDescent="0.2">
      <c r="A243" s="47">
        <v>6</v>
      </c>
      <c r="B243" s="47">
        <v>1</v>
      </c>
      <c r="C243" s="48" t="s">
        <v>404</v>
      </c>
      <c r="D243" s="47" t="str">
        <f t="shared" si="16"/>
        <v>306</v>
      </c>
      <c r="E243" s="47" t="str">
        <f t="shared" si="13"/>
        <v>1030622</v>
      </c>
      <c r="F243" s="49" t="str">
        <f>IFERROR(VLOOKUP(G243,#REF!, 3, FALSE), "")</f>
        <v/>
      </c>
      <c r="G243" s="50" t="s">
        <v>205</v>
      </c>
      <c r="H243" s="47" t="str">
        <f t="shared" si="14"/>
        <v>ACC.RGC.VV-4-3-01</v>
      </c>
      <c r="I243" s="47" t="str">
        <f t="shared" si="15"/>
        <v>M-103A2</v>
      </c>
      <c r="K243" t="s">
        <v>287</v>
      </c>
      <c r="L243" t="s">
        <v>278</v>
      </c>
      <c r="M243">
        <v>3</v>
      </c>
    </row>
    <row r="244" spans="1:13" x14ac:dyDescent="0.2">
      <c r="A244" s="47">
        <v>6</v>
      </c>
      <c r="B244" s="47">
        <v>1</v>
      </c>
      <c r="C244" s="48" t="s">
        <v>405</v>
      </c>
      <c r="D244" s="47" t="str">
        <f t="shared" si="16"/>
        <v>306</v>
      </c>
      <c r="E244" s="47" t="str">
        <f t="shared" si="13"/>
        <v>1030623</v>
      </c>
      <c r="F244" s="49" t="str">
        <f>IFERROR(VLOOKUP(G244,#REF!, 3, FALSE), "")</f>
        <v/>
      </c>
      <c r="G244" s="50" t="s">
        <v>230</v>
      </c>
      <c r="H244" s="47" t="str">
        <f t="shared" si="14"/>
        <v>ACC.RGC.FCV-2-3-2</v>
      </c>
      <c r="I244" s="47" t="str">
        <f t="shared" si="15"/>
        <v>M-103B2</v>
      </c>
      <c r="K244" t="s">
        <v>286</v>
      </c>
      <c r="L244" t="s">
        <v>281</v>
      </c>
    </row>
    <row r="245" spans="1:13" x14ac:dyDescent="0.2">
      <c r="A245" s="47">
        <v>6</v>
      </c>
      <c r="B245" s="47">
        <v>1</v>
      </c>
      <c r="C245" s="48" t="s">
        <v>406</v>
      </c>
      <c r="D245" s="47" t="str">
        <f t="shared" si="16"/>
        <v>306</v>
      </c>
      <c r="E245" s="47" t="str">
        <f t="shared" si="13"/>
        <v>1030624</v>
      </c>
      <c r="F245" s="49" t="str">
        <f>IFERROR(VLOOKUP(G245,#REF!, 3, FALSE), "")</f>
        <v/>
      </c>
      <c r="G245" s="47" t="s">
        <v>184</v>
      </c>
      <c r="H245" s="47" t="str">
        <f t="shared" si="14"/>
        <v>ACC.RGC.VV-2-3-04</v>
      </c>
      <c r="I245" s="47" t="str">
        <f t="shared" si="15"/>
        <v>M-103B2</v>
      </c>
      <c r="K245" t="s">
        <v>286</v>
      </c>
      <c r="L245" t="s">
        <v>281</v>
      </c>
    </row>
    <row r="246" spans="1:13" x14ac:dyDescent="0.2">
      <c r="A246" s="47">
        <v>6</v>
      </c>
      <c r="B246" s="47">
        <v>1</v>
      </c>
      <c r="C246" s="48" t="s">
        <v>407</v>
      </c>
      <c r="D246" s="47" t="str">
        <f t="shared" si="16"/>
        <v>306</v>
      </c>
      <c r="E246" s="47" t="str">
        <f t="shared" si="13"/>
        <v>1030625</v>
      </c>
      <c r="F246" s="49" t="str">
        <f>IFERROR(VLOOKUP(G246,#REF!, 3, FALSE), "")</f>
        <v/>
      </c>
      <c r="G246" s="50" t="s">
        <v>182</v>
      </c>
      <c r="H246" s="47" t="str">
        <f t="shared" si="14"/>
        <v>ACC.RGC.VV-2-3-02</v>
      </c>
      <c r="I246" s="47" t="str">
        <f t="shared" si="15"/>
        <v>M-103A2</v>
      </c>
      <c r="K246" t="s">
        <v>287</v>
      </c>
      <c r="L246" t="s">
        <v>278</v>
      </c>
    </row>
    <row r="247" spans="1:13" x14ac:dyDescent="0.2">
      <c r="A247" s="47">
        <v>6</v>
      </c>
      <c r="B247" s="47">
        <v>2</v>
      </c>
      <c r="C247" s="48" t="s">
        <v>383</v>
      </c>
      <c r="D247" s="47" t="str">
        <f t="shared" si="16"/>
        <v>356</v>
      </c>
      <c r="E247" s="47" t="str">
        <f t="shared" si="13"/>
        <v>1035601</v>
      </c>
      <c r="F247" s="49" t="str">
        <f>IFERROR(VLOOKUP(G247,#REF!, 3, FALSE), "")</f>
        <v/>
      </c>
      <c r="G247" s="50" t="s">
        <v>256</v>
      </c>
      <c r="H247" s="47" t="str">
        <f t="shared" si="14"/>
        <v>ACC.RGC.AFMS-4-3-SA-1</v>
      </c>
      <c r="I247" s="47" t="str">
        <f t="shared" si="15"/>
        <v>M-103A2</v>
      </c>
      <c r="K247" t="s">
        <v>287</v>
      </c>
      <c r="L247" t="s">
        <v>278</v>
      </c>
    </row>
    <row r="248" spans="1:13" x14ac:dyDescent="0.2">
      <c r="A248" s="47">
        <v>6</v>
      </c>
      <c r="B248" s="47">
        <v>2</v>
      </c>
      <c r="C248" s="48" t="s">
        <v>384</v>
      </c>
      <c r="D248" s="47" t="str">
        <f t="shared" si="16"/>
        <v>356</v>
      </c>
      <c r="E248" s="47" t="str">
        <f t="shared" si="13"/>
        <v>1035602</v>
      </c>
      <c r="F248" s="49" t="str">
        <f>IFERROR(VLOOKUP(G248,#REF!, 3, FALSE), "")</f>
        <v/>
      </c>
      <c r="G248" s="50" t="s">
        <v>255</v>
      </c>
      <c r="H248" s="47" t="str">
        <f t="shared" si="14"/>
        <v>ACC.RGC.AFMS-4-3-EA-2</v>
      </c>
      <c r="I248" s="47" t="str">
        <f t="shared" si="15"/>
        <v>M-103A2</v>
      </c>
      <c r="K248" t="s">
        <v>287</v>
      </c>
      <c r="L248" t="s">
        <v>278</v>
      </c>
    </row>
    <row r="249" spans="1:13" x14ac:dyDescent="0.2">
      <c r="A249" s="47">
        <v>6</v>
      </c>
      <c r="B249" s="47">
        <v>2</v>
      </c>
      <c r="C249" s="48" t="s">
        <v>385</v>
      </c>
      <c r="D249" s="47" t="str">
        <f t="shared" si="16"/>
        <v>356</v>
      </c>
      <c r="E249" s="47" t="str">
        <f t="shared" si="13"/>
        <v>1035603</v>
      </c>
      <c r="F249" s="49" t="str">
        <f>IFERROR(VLOOKUP(G249,#REF!, 3, FALSE), "")</f>
        <v/>
      </c>
      <c r="G249" s="50" t="s">
        <v>254</v>
      </c>
      <c r="H249" s="47" t="str">
        <f t="shared" si="14"/>
        <v>ACC.RGC.AFMS-4-3-EA-1</v>
      </c>
      <c r="I249" s="47" t="str">
        <f t="shared" si="15"/>
        <v>M-103A2</v>
      </c>
      <c r="K249" t="s">
        <v>287</v>
      </c>
      <c r="L249" t="s">
        <v>278</v>
      </c>
    </row>
    <row r="250" spans="1:13" x14ac:dyDescent="0.2">
      <c r="A250" s="47">
        <v>6</v>
      </c>
      <c r="B250" s="47">
        <v>2</v>
      </c>
      <c r="C250" s="48" t="s">
        <v>386</v>
      </c>
      <c r="D250" s="47" t="str">
        <f t="shared" si="16"/>
        <v>356</v>
      </c>
      <c r="E250" s="47" t="str">
        <f t="shared" si="13"/>
        <v>1035604</v>
      </c>
      <c r="F250" s="49" t="str">
        <f>IFERROR(VLOOKUP(G250,#REF!, 3, FALSE), "")</f>
        <v/>
      </c>
      <c r="G250" s="50" t="s">
        <v>274</v>
      </c>
      <c r="H250" s="47" t="str">
        <f t="shared" si="14"/>
        <v>ACC.RGC.FCU-3-2</v>
      </c>
      <c r="I250" s="47" t="str">
        <f t="shared" si="15"/>
        <v>M-103A2</v>
      </c>
      <c r="K250" t="s">
        <v>287</v>
      </c>
      <c r="L250" t="s">
        <v>278</v>
      </c>
    </row>
    <row r="251" spans="1:13" x14ac:dyDescent="0.2">
      <c r="A251" s="47">
        <v>6</v>
      </c>
      <c r="B251" s="47">
        <v>2</v>
      </c>
      <c r="C251" s="48" t="s">
        <v>387</v>
      </c>
      <c r="D251" s="47" t="str">
        <f t="shared" si="16"/>
        <v>356</v>
      </c>
      <c r="E251" s="47" t="str">
        <f t="shared" si="13"/>
        <v>1035605</v>
      </c>
      <c r="F251" s="49" t="str">
        <f>IFERROR(VLOOKUP(G251,#REF!, 3, FALSE), "")</f>
        <v/>
      </c>
      <c r="G251" s="53" t="s">
        <v>244</v>
      </c>
      <c r="H251" s="47" t="str">
        <f t="shared" si="14"/>
        <v>ACC.RGC.AFMS-2-3-SA-2</v>
      </c>
      <c r="I251" s="47" t="str">
        <f t="shared" si="15"/>
        <v>M-103A2</v>
      </c>
      <c r="K251" t="s">
        <v>287</v>
      </c>
      <c r="L251" t="s">
        <v>278</v>
      </c>
    </row>
    <row r="252" spans="1:13" x14ac:dyDescent="0.2">
      <c r="A252" s="47">
        <v>6</v>
      </c>
      <c r="B252" s="47">
        <v>2</v>
      </c>
      <c r="C252" s="48" t="s">
        <v>388</v>
      </c>
      <c r="D252" s="47" t="str">
        <f t="shared" si="16"/>
        <v>356</v>
      </c>
      <c r="E252" s="47" t="str">
        <f t="shared" si="13"/>
        <v>1035606</v>
      </c>
      <c r="F252" s="49" t="str">
        <f>IFERROR(VLOOKUP(G252,#REF!, 3, FALSE), "")</f>
        <v/>
      </c>
      <c r="G252" s="53" t="s">
        <v>243</v>
      </c>
      <c r="H252" s="47" t="str">
        <f t="shared" si="14"/>
        <v>ACC.RGC.AFMS-2-3-SA-1</v>
      </c>
      <c r="I252" s="47" t="str">
        <f t="shared" si="15"/>
        <v>M-103B2</v>
      </c>
      <c r="K252" t="s">
        <v>286</v>
      </c>
      <c r="L252" t="s">
        <v>281</v>
      </c>
    </row>
    <row r="253" spans="1:13" x14ac:dyDescent="0.2">
      <c r="A253" s="47">
        <v>6</v>
      </c>
      <c r="B253" s="47">
        <v>2</v>
      </c>
      <c r="C253" s="48" t="s">
        <v>389</v>
      </c>
      <c r="D253" s="47" t="str">
        <f t="shared" si="16"/>
        <v>356</v>
      </c>
      <c r="E253" s="47" t="str">
        <f t="shared" si="13"/>
        <v>1035607</v>
      </c>
      <c r="F253" s="49" t="str">
        <f>IFERROR(VLOOKUP(G253,#REF!, 3, FALSE), "")</f>
        <v/>
      </c>
      <c r="G253" s="47" t="s">
        <v>22</v>
      </c>
      <c r="H253" s="47" t="str">
        <f t="shared" si="14"/>
        <v>ACC.RGC.VFD-AHU-CB2-SA</v>
      </c>
      <c r="I253" s="47" t="str">
        <f t="shared" si="15"/>
        <v>M-304</v>
      </c>
      <c r="K253" t="s">
        <v>20</v>
      </c>
      <c r="L253" t="s">
        <v>19</v>
      </c>
    </row>
    <row r="254" spans="1:13" x14ac:dyDescent="0.2">
      <c r="A254" s="47">
        <v>6</v>
      </c>
      <c r="B254" s="47">
        <v>2</v>
      </c>
      <c r="C254" s="48" t="s">
        <v>390</v>
      </c>
      <c r="D254" s="47" t="str">
        <f t="shared" si="16"/>
        <v>356</v>
      </c>
      <c r="E254" s="47" t="str">
        <f t="shared" si="13"/>
        <v>1035608</v>
      </c>
      <c r="F254" s="49" t="str">
        <f>IFERROR(VLOOKUP(G254,#REF!, 3, FALSE), "")</f>
        <v/>
      </c>
      <c r="G254" s="47" t="s">
        <v>361</v>
      </c>
      <c r="H254" s="47" t="str">
        <f t="shared" si="14"/>
        <v>ACC.RGC.VFD-AHU-CB2-SA2</v>
      </c>
      <c r="I254" s="47" t="str">
        <f t="shared" si="15"/>
        <v>M-304</v>
      </c>
      <c r="K254" t="s">
        <v>20</v>
      </c>
      <c r="L254" t="s">
        <v>19</v>
      </c>
    </row>
    <row r="255" spans="1:13" x14ac:dyDescent="0.2">
      <c r="A255" s="47">
        <v>6</v>
      </c>
      <c r="B255" s="47">
        <v>2</v>
      </c>
      <c r="C255" s="48" t="s">
        <v>391</v>
      </c>
      <c r="D255" s="47" t="str">
        <f t="shared" si="16"/>
        <v>356</v>
      </c>
      <c r="E255" s="47" t="str">
        <f t="shared" si="13"/>
        <v>1035609</v>
      </c>
      <c r="F255" s="49" t="str">
        <f>IFERROR(VLOOKUP(G255,#REF!, 3, FALSE), "")</f>
        <v/>
      </c>
      <c r="G255" s="47" t="s">
        <v>23</v>
      </c>
      <c r="H255" s="47" t="str">
        <f t="shared" si="14"/>
        <v>ACC.RGC.VFD-AHU-CB2-RA</v>
      </c>
      <c r="I255" s="47" t="str">
        <f t="shared" si="15"/>
        <v>M-304</v>
      </c>
      <c r="K255" t="s">
        <v>20</v>
      </c>
      <c r="L255" t="s">
        <v>19</v>
      </c>
    </row>
    <row r="256" spans="1:13" x14ac:dyDescent="0.2">
      <c r="A256" s="47">
        <v>6</v>
      </c>
      <c r="B256" s="47">
        <v>2</v>
      </c>
      <c r="C256" s="48" t="s">
        <v>392</v>
      </c>
      <c r="D256" s="47" t="str">
        <f t="shared" si="16"/>
        <v>356</v>
      </c>
      <c r="E256" s="47" t="str">
        <f t="shared" si="13"/>
        <v>1035610</v>
      </c>
      <c r="F256" s="49" t="str">
        <f>IFERROR(VLOOKUP(G256,#REF!, 3, FALSE), "")</f>
        <v/>
      </c>
      <c r="G256" s="47" t="s">
        <v>362</v>
      </c>
      <c r="H256" s="47" t="str">
        <f t="shared" si="14"/>
        <v>ACC.RGC.VFD-AHU-CB2-RA2</v>
      </c>
      <c r="I256" s="47" t="str">
        <f t="shared" si="15"/>
        <v>M-304</v>
      </c>
      <c r="K256" t="s">
        <v>20</v>
      </c>
      <c r="L256" t="s">
        <v>19</v>
      </c>
    </row>
    <row r="257" spans="1:13" x14ac:dyDescent="0.2">
      <c r="A257" s="47">
        <v>6</v>
      </c>
      <c r="B257" s="47">
        <v>2</v>
      </c>
      <c r="C257" s="48" t="s">
        <v>393</v>
      </c>
      <c r="D257" s="47" t="str">
        <f t="shared" si="16"/>
        <v>356</v>
      </c>
      <c r="E257" s="47" t="str">
        <f t="shared" si="13"/>
        <v>1035611</v>
      </c>
      <c r="F257" s="49" t="str">
        <f>IFERROR(VLOOKUP(G257,#REF!, 3, FALSE), "")</f>
        <v/>
      </c>
      <c r="G257" s="47" t="s">
        <v>24</v>
      </c>
      <c r="H257" s="47" t="str">
        <f t="shared" si="14"/>
        <v>ACC.RGC.VFD-AHU-CB2-EW</v>
      </c>
      <c r="I257" s="47" t="str">
        <f t="shared" si="15"/>
        <v>M-304</v>
      </c>
      <c r="K257" t="s">
        <v>20</v>
      </c>
      <c r="L257" t="s">
        <v>19</v>
      </c>
    </row>
    <row r="258" spans="1:13" x14ac:dyDescent="0.2">
      <c r="A258" s="47">
        <v>6</v>
      </c>
      <c r="B258" s="47">
        <v>2</v>
      </c>
      <c r="C258" s="48" t="s">
        <v>394</v>
      </c>
      <c r="D258" s="47" t="str">
        <f t="shared" si="16"/>
        <v>356</v>
      </c>
      <c r="E258" s="47" t="str">
        <f t="shared" si="13"/>
        <v>1035612</v>
      </c>
      <c r="F258" s="49" t="str">
        <f>IFERROR(VLOOKUP(G258,#REF!, 3, FALSE), "")</f>
        <v/>
      </c>
      <c r="G258" s="47" t="s">
        <v>25</v>
      </c>
      <c r="H258" s="47" t="str">
        <f t="shared" si="14"/>
        <v>ACC.RGC.VFD-AHU-CB2-DW</v>
      </c>
      <c r="I258" s="47" t="str">
        <f t="shared" si="15"/>
        <v>M-304</v>
      </c>
      <c r="K258" t="s">
        <v>20</v>
      </c>
      <c r="L258" t="s">
        <v>19</v>
      </c>
    </row>
    <row r="259" spans="1:13" x14ac:dyDescent="0.2">
      <c r="A259" s="47">
        <v>6</v>
      </c>
      <c r="B259" s="47">
        <v>2</v>
      </c>
      <c r="C259" s="48" t="s">
        <v>395</v>
      </c>
      <c r="D259" s="47" t="str">
        <f t="shared" si="16"/>
        <v>356</v>
      </c>
      <c r="E259" s="47" t="str">
        <f t="shared" ref="E259:E282" si="17">10 &amp; D259 &amp; C259</f>
        <v>1035613</v>
      </c>
      <c r="F259" s="49" t="str">
        <f>IFERROR(VLOOKUP(G259,#REF!, 3, FALSE), "")</f>
        <v/>
      </c>
      <c r="G259" s="47" t="s">
        <v>26</v>
      </c>
      <c r="H259" s="47" t="str">
        <f t="shared" ref="H259:H322" si="18" xml:space="preserve"> "ACC.RGC." &amp; G259</f>
        <v>ACC.RGC.VFD-FCU-PH-2</v>
      </c>
      <c r="I259" s="47" t="str">
        <f t="shared" ref="I259:I282" si="19">K259</f>
        <v>M-304</v>
      </c>
      <c r="K259" t="s">
        <v>20</v>
      </c>
      <c r="L259" t="s">
        <v>19</v>
      </c>
    </row>
    <row r="260" spans="1:13" x14ac:dyDescent="0.2">
      <c r="A260" s="47">
        <v>6</v>
      </c>
      <c r="B260" s="47">
        <v>2</v>
      </c>
      <c r="C260" s="48" t="s">
        <v>396</v>
      </c>
      <c r="D260" s="47" t="str">
        <f t="shared" si="16"/>
        <v>356</v>
      </c>
      <c r="E260" s="47" t="str">
        <f t="shared" si="17"/>
        <v>1035614</v>
      </c>
      <c r="F260" s="49" t="str">
        <f>IFERROR(VLOOKUP(G260,#REF!, 3, FALSE), "")</f>
        <v/>
      </c>
      <c r="G260" s="47" t="s">
        <v>27</v>
      </c>
      <c r="H260" s="47" t="str">
        <f t="shared" si="18"/>
        <v>ACC.RGC.VFD-MCHP-1</v>
      </c>
      <c r="I260" s="47" t="str">
        <f t="shared" si="19"/>
        <v>M-304</v>
      </c>
      <c r="K260" t="s">
        <v>20</v>
      </c>
      <c r="L260" t="s">
        <v>19</v>
      </c>
    </row>
    <row r="261" spans="1:13" x14ac:dyDescent="0.2">
      <c r="A261" s="47">
        <v>6</v>
      </c>
      <c r="B261" s="47">
        <v>2</v>
      </c>
      <c r="C261" s="48" t="s">
        <v>397</v>
      </c>
      <c r="D261" s="47" t="str">
        <f t="shared" si="16"/>
        <v>356</v>
      </c>
      <c r="E261" s="47" t="str">
        <f t="shared" si="17"/>
        <v>1035615</v>
      </c>
      <c r="F261" s="49" t="str">
        <f>IFERROR(VLOOKUP(G261,#REF!, 3, FALSE), "")</f>
        <v/>
      </c>
      <c r="G261" s="47" t="s">
        <v>28</v>
      </c>
      <c r="H261" s="47" t="str">
        <f t="shared" si="18"/>
        <v>ACC.RGC.VFD-MCHP-2</v>
      </c>
      <c r="I261" s="47" t="str">
        <f t="shared" si="19"/>
        <v>M-304</v>
      </c>
      <c r="K261" t="s">
        <v>20</v>
      </c>
      <c r="L261" t="s">
        <v>19</v>
      </c>
    </row>
    <row r="262" spans="1:13" x14ac:dyDescent="0.2">
      <c r="A262" s="47">
        <v>6</v>
      </c>
      <c r="B262" s="47">
        <v>2</v>
      </c>
      <c r="C262" s="48" t="s">
        <v>398</v>
      </c>
      <c r="D262" s="47" t="str">
        <f t="shared" si="16"/>
        <v>356</v>
      </c>
      <c r="E262" s="47" t="str">
        <f t="shared" si="17"/>
        <v>1035616</v>
      </c>
      <c r="F262" s="49" t="str">
        <f>IFERROR(VLOOKUP(G262,#REF!, 3, FALSE), "")</f>
        <v/>
      </c>
      <c r="G262" s="47" t="s">
        <v>257</v>
      </c>
      <c r="H262" s="47" t="str">
        <f t="shared" si="18"/>
        <v>ACC.RGC.AFMS-5-P-SA-1</v>
      </c>
      <c r="I262" s="47" t="str">
        <f t="shared" si="19"/>
        <v>M-304</v>
      </c>
      <c r="K262" t="s">
        <v>20</v>
      </c>
      <c r="L262" t="s">
        <v>19</v>
      </c>
    </row>
    <row r="263" spans="1:13" x14ac:dyDescent="0.2">
      <c r="A263" s="47">
        <v>6</v>
      </c>
      <c r="B263" s="47">
        <v>2</v>
      </c>
      <c r="C263" s="48" t="s">
        <v>399</v>
      </c>
      <c r="D263" s="47" t="str">
        <f t="shared" si="16"/>
        <v>356</v>
      </c>
      <c r="E263" s="47" t="str">
        <f t="shared" si="17"/>
        <v>1035617</v>
      </c>
      <c r="F263" s="49" t="str">
        <f>IFERROR(VLOOKUP(G263,#REF!, 3, FALSE), "")</f>
        <v/>
      </c>
      <c r="G263" s="47" t="s">
        <v>258</v>
      </c>
      <c r="H263" s="47" t="str">
        <f t="shared" si="18"/>
        <v>ACC.RGC.AFMS-5-P-SA-2</v>
      </c>
      <c r="I263" s="47" t="str">
        <f t="shared" si="19"/>
        <v>M-304</v>
      </c>
      <c r="K263" t="s">
        <v>20</v>
      </c>
      <c r="L263" t="s">
        <v>19</v>
      </c>
    </row>
    <row r="264" spans="1:13" x14ac:dyDescent="0.2">
      <c r="A264" s="47">
        <v>6</v>
      </c>
      <c r="B264" s="47">
        <v>2</v>
      </c>
      <c r="C264" s="48" t="s">
        <v>400</v>
      </c>
      <c r="D264" s="47" t="str">
        <f t="shared" si="16"/>
        <v>356</v>
      </c>
      <c r="E264" s="47" t="str">
        <f t="shared" si="17"/>
        <v>1035618</v>
      </c>
      <c r="F264" s="49" t="str">
        <f>IFERROR(VLOOKUP(G264,#REF!, 3, FALSE), "")</f>
        <v/>
      </c>
      <c r="G264" s="47" t="s">
        <v>259</v>
      </c>
      <c r="H264" s="47" t="str">
        <f t="shared" si="18"/>
        <v>ACC.RGC.AFMS-5-P-SA-3</v>
      </c>
      <c r="I264" s="47" t="str">
        <f t="shared" si="19"/>
        <v>M-304</v>
      </c>
      <c r="K264" t="s">
        <v>20</v>
      </c>
      <c r="L264" t="s">
        <v>19</v>
      </c>
    </row>
    <row r="265" spans="1:13" x14ac:dyDescent="0.2">
      <c r="A265" s="47">
        <v>6</v>
      </c>
      <c r="B265" s="47">
        <v>2</v>
      </c>
      <c r="C265" s="48" t="s">
        <v>401</v>
      </c>
      <c r="D265" s="47" t="str">
        <f t="shared" si="16"/>
        <v>356</v>
      </c>
      <c r="E265" s="47" t="str">
        <f t="shared" si="17"/>
        <v>1035619</v>
      </c>
      <c r="F265" s="49" t="str">
        <f>IFERROR(VLOOKUP(G265,#REF!, 3, FALSE), "")</f>
        <v/>
      </c>
      <c r="G265" s="47" t="s">
        <v>260</v>
      </c>
      <c r="H265" s="47" t="str">
        <f t="shared" si="18"/>
        <v>ACC.RGC.AFMS-5-R-EA-1</v>
      </c>
      <c r="I265" s="47" t="str">
        <f t="shared" si="19"/>
        <v>M-104A2</v>
      </c>
      <c r="K265" t="s">
        <v>289</v>
      </c>
      <c r="L265" t="s">
        <v>290</v>
      </c>
    </row>
    <row r="266" spans="1:13" x14ac:dyDescent="0.2">
      <c r="A266" s="47">
        <v>6</v>
      </c>
      <c r="B266" s="47">
        <v>2</v>
      </c>
      <c r="C266" s="48" t="s">
        <v>402</v>
      </c>
      <c r="D266" s="47" t="str">
        <f t="shared" ref="D266:D280" si="20">3 &amp; IF(B266=1, 0, "") &amp; ((B266-1)*50+A266)</f>
        <v>356</v>
      </c>
      <c r="E266" s="47" t="str">
        <f t="shared" si="17"/>
        <v>1035620</v>
      </c>
      <c r="F266" s="49" t="str">
        <f>IFERROR(VLOOKUP(G266,#REF!, 3, FALSE), "")</f>
        <v/>
      </c>
      <c r="G266" s="47" t="s">
        <v>261</v>
      </c>
      <c r="H266" s="47" t="str">
        <f t="shared" si="18"/>
        <v>ACC.RGC.AFMS-5-R-EA-2</v>
      </c>
      <c r="I266" s="47" t="str">
        <f t="shared" si="19"/>
        <v>M-104A2</v>
      </c>
      <c r="K266" t="s">
        <v>289</v>
      </c>
      <c r="L266" t="s">
        <v>290</v>
      </c>
    </row>
    <row r="267" spans="1:13" x14ac:dyDescent="0.2">
      <c r="A267" s="47">
        <v>7</v>
      </c>
      <c r="B267" s="47">
        <v>1</v>
      </c>
      <c r="C267" s="48" t="s">
        <v>383</v>
      </c>
      <c r="D267" s="47" t="str">
        <f t="shared" si="20"/>
        <v>307</v>
      </c>
      <c r="E267" s="47" t="str">
        <f t="shared" si="17"/>
        <v>1030701</v>
      </c>
      <c r="F267" s="49" t="str">
        <f>IFERROR(VLOOKUP(G267,#REF!, 3, FALSE), "")</f>
        <v/>
      </c>
      <c r="G267" s="50" t="s">
        <v>227</v>
      </c>
      <c r="H267" s="47" t="str">
        <f t="shared" si="18"/>
        <v>ACC.RGC.VVE-3-3-01</v>
      </c>
      <c r="I267" s="47" t="str">
        <f t="shared" si="19"/>
        <v>M-103A1</v>
      </c>
      <c r="K267" t="s">
        <v>288</v>
      </c>
      <c r="L267" t="s">
        <v>16</v>
      </c>
    </row>
    <row r="268" spans="1:13" x14ac:dyDescent="0.2">
      <c r="A268" s="47">
        <v>7</v>
      </c>
      <c r="B268" s="47">
        <v>1</v>
      </c>
      <c r="C268" s="48" t="s">
        <v>384</v>
      </c>
      <c r="D268" s="47" t="str">
        <f t="shared" si="20"/>
        <v>307</v>
      </c>
      <c r="E268" s="47" t="str">
        <f t="shared" si="17"/>
        <v>1030702</v>
      </c>
      <c r="F268" s="49" t="str">
        <f>IFERROR(VLOOKUP(G268,#REF!, 3, FALSE), "")</f>
        <v/>
      </c>
      <c r="G268" s="50" t="s">
        <v>204</v>
      </c>
      <c r="H268" s="47" t="str">
        <f t="shared" si="18"/>
        <v>ACC.RGC.VV-3-3-19</v>
      </c>
      <c r="I268" s="47" t="str">
        <f t="shared" si="19"/>
        <v>M-103A1</v>
      </c>
      <c r="K268" t="s">
        <v>288</v>
      </c>
      <c r="L268" t="s">
        <v>16</v>
      </c>
      <c r="M268">
        <v>3</v>
      </c>
    </row>
    <row r="269" spans="1:13" x14ac:dyDescent="0.2">
      <c r="A269" s="47">
        <v>7</v>
      </c>
      <c r="B269" s="47">
        <v>1</v>
      </c>
      <c r="C269" s="48" t="s">
        <v>385</v>
      </c>
      <c r="D269" s="47" t="str">
        <f t="shared" si="20"/>
        <v>307</v>
      </c>
      <c r="E269" s="47" t="str">
        <f t="shared" si="17"/>
        <v>1030703</v>
      </c>
      <c r="F269" s="49" t="str">
        <f>IFERROR(VLOOKUP(G269,#REF!, 3, FALSE), "")</f>
        <v/>
      </c>
      <c r="G269" s="50" t="s">
        <v>226</v>
      </c>
      <c r="H269" s="47" t="str">
        <f t="shared" si="18"/>
        <v>ACC.RGC.VV-4-3-22</v>
      </c>
      <c r="I269" s="47" t="str">
        <f t="shared" si="19"/>
        <v>M-203A</v>
      </c>
      <c r="K269" t="s">
        <v>297</v>
      </c>
      <c r="L269" t="s">
        <v>278</v>
      </c>
      <c r="M269">
        <v>3</v>
      </c>
    </row>
    <row r="270" spans="1:13" x14ac:dyDescent="0.2">
      <c r="A270" s="47">
        <v>7</v>
      </c>
      <c r="B270" s="47">
        <v>1</v>
      </c>
      <c r="C270" s="48" t="s">
        <v>386</v>
      </c>
      <c r="D270" s="47" t="str">
        <f t="shared" si="20"/>
        <v>307</v>
      </c>
      <c r="E270" s="47" t="str">
        <f t="shared" si="17"/>
        <v>1030704</v>
      </c>
      <c r="F270" s="49" t="str">
        <f>IFERROR(VLOOKUP(G270,#REF!, 3, FALSE), "")</f>
        <v/>
      </c>
      <c r="G270" s="50" t="s">
        <v>195</v>
      </c>
      <c r="H270" s="47" t="str">
        <f t="shared" si="18"/>
        <v>ACC.RGC.VV-3-3-10</v>
      </c>
      <c r="I270" s="47" t="str">
        <f t="shared" si="19"/>
        <v>M-103A1</v>
      </c>
      <c r="K270" t="s">
        <v>288</v>
      </c>
      <c r="L270" t="s">
        <v>16</v>
      </c>
      <c r="M270">
        <v>3</v>
      </c>
    </row>
    <row r="271" spans="1:13" x14ac:dyDescent="0.2">
      <c r="A271" s="47">
        <v>7</v>
      </c>
      <c r="B271" s="47">
        <v>1</v>
      </c>
      <c r="C271" s="48" t="s">
        <v>387</v>
      </c>
      <c r="D271" s="47" t="str">
        <f t="shared" si="20"/>
        <v>307</v>
      </c>
      <c r="E271" s="47" t="str">
        <f t="shared" si="17"/>
        <v>1030705</v>
      </c>
      <c r="F271" s="49" t="str">
        <f>IFERROR(VLOOKUP(G271,#REF!, 3, FALSE), "")</f>
        <v/>
      </c>
      <c r="G271" s="50" t="s">
        <v>189</v>
      </c>
      <c r="H271" s="47" t="str">
        <f t="shared" si="18"/>
        <v>ACC.RGC.VV-3-3-04</v>
      </c>
      <c r="I271" s="47" t="str">
        <f t="shared" si="19"/>
        <v>M-103A1</v>
      </c>
      <c r="K271" t="s">
        <v>288</v>
      </c>
      <c r="L271" t="s">
        <v>16</v>
      </c>
      <c r="M271">
        <v>3</v>
      </c>
    </row>
    <row r="272" spans="1:13" x14ac:dyDescent="0.2">
      <c r="A272" s="47">
        <v>7</v>
      </c>
      <c r="B272" s="47">
        <v>1</v>
      </c>
      <c r="C272" s="48" t="s">
        <v>388</v>
      </c>
      <c r="D272" s="47" t="str">
        <f t="shared" si="20"/>
        <v>307</v>
      </c>
      <c r="E272" s="47" t="str">
        <f t="shared" si="17"/>
        <v>1030706</v>
      </c>
      <c r="F272" s="49" t="str">
        <f>IFERROR(VLOOKUP(G272,#REF!, 3, FALSE), "")</f>
        <v/>
      </c>
      <c r="G272" s="50" t="s">
        <v>188</v>
      </c>
      <c r="H272" s="47" t="str">
        <f t="shared" si="18"/>
        <v>ACC.RGC.VV-3-3-03</v>
      </c>
      <c r="I272" s="47" t="str">
        <f t="shared" si="19"/>
        <v>M-103A1</v>
      </c>
      <c r="K272" t="s">
        <v>288</v>
      </c>
      <c r="L272" t="s">
        <v>16</v>
      </c>
      <c r="M272">
        <v>3</v>
      </c>
    </row>
    <row r="273" spans="1:13" x14ac:dyDescent="0.2">
      <c r="A273" s="47">
        <v>7</v>
      </c>
      <c r="B273" s="47">
        <v>1</v>
      </c>
      <c r="C273" s="48" t="s">
        <v>389</v>
      </c>
      <c r="D273" s="47" t="str">
        <f t="shared" si="20"/>
        <v>307</v>
      </c>
      <c r="E273" s="47" t="str">
        <f t="shared" si="17"/>
        <v>1030707</v>
      </c>
      <c r="F273" s="49" t="str">
        <f>IFERROR(VLOOKUP(G273,#REF!, 3, FALSE), "")</f>
        <v/>
      </c>
      <c r="G273" s="50" t="s">
        <v>187</v>
      </c>
      <c r="H273" s="47" t="str">
        <f t="shared" si="18"/>
        <v>ACC.RGC.VV-3-3-02</v>
      </c>
      <c r="I273" s="47" t="str">
        <f t="shared" si="19"/>
        <v>M-103A1</v>
      </c>
      <c r="K273" t="s">
        <v>288</v>
      </c>
      <c r="L273" t="s">
        <v>16</v>
      </c>
      <c r="M273">
        <v>3</v>
      </c>
    </row>
    <row r="274" spans="1:13" x14ac:dyDescent="0.2">
      <c r="A274" s="47">
        <v>7</v>
      </c>
      <c r="B274" s="47">
        <v>1</v>
      </c>
      <c r="C274" s="48" t="s">
        <v>390</v>
      </c>
      <c r="D274" s="47" t="str">
        <f t="shared" si="20"/>
        <v>307</v>
      </c>
      <c r="E274" s="47" t="str">
        <f t="shared" si="17"/>
        <v>1030708</v>
      </c>
      <c r="F274" s="49" t="str">
        <f>IFERROR(VLOOKUP(G274,#REF!, 3, FALSE), "")</f>
        <v/>
      </c>
      <c r="G274" s="50" t="s">
        <v>186</v>
      </c>
      <c r="H274" s="47" t="str">
        <f t="shared" si="18"/>
        <v>ACC.RGC.VV-3-3-01</v>
      </c>
      <c r="I274" s="47" t="str">
        <f t="shared" si="19"/>
        <v>M-103A1</v>
      </c>
      <c r="K274" t="s">
        <v>288</v>
      </c>
      <c r="L274" t="s">
        <v>16</v>
      </c>
      <c r="M274">
        <v>3</v>
      </c>
    </row>
    <row r="275" spans="1:13" x14ac:dyDescent="0.2">
      <c r="A275" s="47">
        <v>7</v>
      </c>
      <c r="B275" s="47">
        <v>1</v>
      </c>
      <c r="C275" s="48" t="s">
        <v>391</v>
      </c>
      <c r="D275" s="47" t="str">
        <f t="shared" si="20"/>
        <v>307</v>
      </c>
      <c r="E275" s="47" t="str">
        <f t="shared" si="17"/>
        <v>1030709</v>
      </c>
      <c r="F275" s="49" t="str">
        <f>IFERROR(VLOOKUP(G275,#REF!, 3, FALSE), "")</f>
        <v/>
      </c>
      <c r="G275" s="47" t="s">
        <v>181</v>
      </c>
      <c r="H275" s="47" t="str">
        <f t="shared" si="18"/>
        <v>ACC.RGC.VV-2-3-01</v>
      </c>
      <c r="I275" s="47" t="str">
        <f t="shared" si="19"/>
        <v>M-103A1</v>
      </c>
      <c r="K275" t="s">
        <v>288</v>
      </c>
      <c r="L275" t="s">
        <v>16</v>
      </c>
    </row>
    <row r="276" spans="1:13" x14ac:dyDescent="0.2">
      <c r="A276" s="47">
        <v>7</v>
      </c>
      <c r="B276" s="47">
        <v>2</v>
      </c>
      <c r="C276" s="48" t="s">
        <v>383</v>
      </c>
      <c r="D276" s="47" t="str">
        <f t="shared" si="20"/>
        <v>357</v>
      </c>
      <c r="E276" s="47" t="str">
        <f t="shared" si="17"/>
        <v>1035701</v>
      </c>
      <c r="F276" s="49" t="str">
        <f>IFERROR(VLOOKUP(G276,#REF!, 3, FALSE), "")</f>
        <v/>
      </c>
      <c r="G276" s="47" t="s">
        <v>380</v>
      </c>
      <c r="H276" s="47" t="str">
        <f t="shared" si="18"/>
        <v>ACC.RGC.VFD-AHU-CB1-SA1</v>
      </c>
      <c r="I276" s="47" t="str">
        <f t="shared" si="19"/>
        <v>M-304</v>
      </c>
      <c r="K276" t="s">
        <v>20</v>
      </c>
      <c r="L276" t="s">
        <v>19</v>
      </c>
    </row>
    <row r="277" spans="1:13" x14ac:dyDescent="0.2">
      <c r="A277" s="47">
        <v>7</v>
      </c>
      <c r="B277" s="47">
        <v>2</v>
      </c>
      <c r="C277" s="48" t="s">
        <v>384</v>
      </c>
      <c r="D277" s="47" t="str">
        <f t="shared" si="20"/>
        <v>357</v>
      </c>
      <c r="E277" s="47" t="str">
        <f t="shared" si="17"/>
        <v>1035702</v>
      </c>
      <c r="F277" s="49" t="str">
        <f>IFERROR(VLOOKUP(G277,#REF!, 3, FALSE), "")</f>
        <v/>
      </c>
      <c r="G277" s="47" t="s">
        <v>379</v>
      </c>
      <c r="H277" s="47" t="str">
        <f t="shared" si="18"/>
        <v>ACC.RGC.VFD-AHU-CB1-SA2</v>
      </c>
      <c r="I277" s="47" t="str">
        <f t="shared" si="19"/>
        <v>M-304</v>
      </c>
      <c r="K277" t="s">
        <v>20</v>
      </c>
      <c r="L277" t="s">
        <v>19</v>
      </c>
    </row>
    <row r="278" spans="1:13" x14ac:dyDescent="0.2">
      <c r="A278" s="47">
        <v>7</v>
      </c>
      <c r="B278" s="47">
        <v>2</v>
      </c>
      <c r="C278" s="48" t="s">
        <v>385</v>
      </c>
      <c r="D278" s="47" t="str">
        <f t="shared" si="20"/>
        <v>357</v>
      </c>
      <c r="E278" s="47" t="str">
        <f t="shared" si="17"/>
        <v>1035703</v>
      </c>
      <c r="F278" s="49" t="str">
        <f>IFERROR(VLOOKUP(G278,#REF!, 3, FALSE), "")</f>
        <v/>
      </c>
      <c r="G278" s="47" t="s">
        <v>382</v>
      </c>
      <c r="H278" s="47" t="str">
        <f t="shared" si="18"/>
        <v>ACC.RGC.VFD-AHU-CB1-RA1</v>
      </c>
      <c r="I278" s="47" t="str">
        <f t="shared" si="19"/>
        <v>M-304</v>
      </c>
      <c r="K278" t="s">
        <v>20</v>
      </c>
      <c r="L278" t="s">
        <v>19</v>
      </c>
    </row>
    <row r="279" spans="1:13" x14ac:dyDescent="0.2">
      <c r="A279" s="47">
        <v>7</v>
      </c>
      <c r="B279" s="47">
        <v>2</v>
      </c>
      <c r="C279" s="48" t="s">
        <v>386</v>
      </c>
      <c r="D279" s="47" t="str">
        <f t="shared" si="20"/>
        <v>357</v>
      </c>
      <c r="E279" s="47" t="str">
        <f t="shared" si="17"/>
        <v>1035704</v>
      </c>
      <c r="F279" s="49" t="str">
        <f>IFERROR(VLOOKUP(G279,#REF!, 3, FALSE), "")</f>
        <v/>
      </c>
      <c r="G279" s="47" t="s">
        <v>381</v>
      </c>
      <c r="H279" s="47" t="str">
        <f t="shared" si="18"/>
        <v>ACC.RGC.VFD-AHU-CB1-RA2</v>
      </c>
      <c r="I279" s="47" t="str">
        <f t="shared" si="19"/>
        <v>M-304</v>
      </c>
      <c r="K279" t="s">
        <v>20</v>
      </c>
      <c r="L279" t="s">
        <v>19</v>
      </c>
    </row>
    <row r="280" spans="1:13" x14ac:dyDescent="0.2">
      <c r="A280" s="47">
        <v>7</v>
      </c>
      <c r="B280" s="47">
        <v>2</v>
      </c>
      <c r="C280" s="48" t="s">
        <v>387</v>
      </c>
      <c r="D280" s="47" t="str">
        <f t="shared" si="20"/>
        <v>357</v>
      </c>
      <c r="E280" s="47" t="str">
        <f t="shared" si="17"/>
        <v>1035705</v>
      </c>
      <c r="F280" s="49" t="str">
        <f>IFERROR(VLOOKUP(G280,#REF!, 3, FALSE), "")</f>
        <v/>
      </c>
      <c r="G280" s="47" t="s">
        <v>17</v>
      </c>
      <c r="H280" s="47" t="str">
        <f t="shared" si="18"/>
        <v>ACC.RGC.VFD-AHU-CB1-EW</v>
      </c>
      <c r="I280" s="47" t="str">
        <f t="shared" si="19"/>
        <v>M-304</v>
      </c>
      <c r="K280" t="s">
        <v>20</v>
      </c>
      <c r="L280" t="s">
        <v>19</v>
      </c>
    </row>
    <row r="281" spans="1:13" x14ac:dyDescent="0.2">
      <c r="A281" s="47">
        <v>7</v>
      </c>
      <c r="B281" s="47">
        <v>2</v>
      </c>
      <c r="C281" s="48" t="s">
        <v>388</v>
      </c>
      <c r="D281" s="47" t="str">
        <f>3 &amp; IF(B281=1, 0, "") &amp; ((B281-1)*50+A281)</f>
        <v>357</v>
      </c>
      <c r="E281" s="47" t="str">
        <f t="shared" si="17"/>
        <v>1035706</v>
      </c>
      <c r="F281" s="49" t="str">
        <f>IFERROR(VLOOKUP(G281,#REF!, 3, FALSE), "")</f>
        <v/>
      </c>
      <c r="G281" s="47" t="s">
        <v>18</v>
      </c>
      <c r="H281" s="47" t="str">
        <f t="shared" si="18"/>
        <v>ACC.RGC.VFD-AHU-CB1-DW</v>
      </c>
      <c r="I281" s="47" t="str">
        <f t="shared" si="19"/>
        <v>M-304</v>
      </c>
      <c r="K281" t="s">
        <v>20</v>
      </c>
      <c r="L281" t="s">
        <v>19</v>
      </c>
    </row>
    <row r="282" spans="1:13" x14ac:dyDescent="0.2">
      <c r="A282">
        <v>5</v>
      </c>
      <c r="B282">
        <v>2</v>
      </c>
      <c r="C282">
        <v>17</v>
      </c>
      <c r="D282" s="47" t="str">
        <f>3 &amp; IF(B282=1, 0, "") &amp; ((B282-1)*50+A282)</f>
        <v>355</v>
      </c>
      <c r="E282" s="47" t="str">
        <f t="shared" si="17"/>
        <v>1035517</v>
      </c>
      <c r="F282" s="49" t="str">
        <f>IFERROR(VLOOKUP(G282,#REF!, 3, FALSE), "")</f>
        <v/>
      </c>
      <c r="G282" s="60" t="s">
        <v>21</v>
      </c>
      <c r="H282" t="str">
        <f t="shared" si="18"/>
        <v>ACC.RGC.VFD-AHU-LABS-1</v>
      </c>
      <c r="I282" s="47" t="str">
        <f t="shared" si="19"/>
        <v>M-304</v>
      </c>
      <c r="K282" t="s">
        <v>20</v>
      </c>
      <c r="L282" t="s">
        <v>19</v>
      </c>
    </row>
    <row r="283" spans="1:13" x14ac:dyDescent="0.2">
      <c r="A283" s="47">
        <v>7</v>
      </c>
      <c r="B283" s="47" t="s">
        <v>469</v>
      </c>
      <c r="C283" s="41" t="s">
        <v>383</v>
      </c>
      <c r="D283" s="47">
        <v>1</v>
      </c>
      <c r="E283" s="47">
        <v>1030710</v>
      </c>
      <c r="F283" s="49" t="str">
        <f>IFERROR(VLOOKUP(G283,#REF!, 3, FALSE), "")</f>
        <v/>
      </c>
      <c r="G283" s="61" t="s">
        <v>425</v>
      </c>
      <c r="H283" t="str">
        <f t="shared" si="18"/>
        <v>ACC.RGC.LS-5-3-03</v>
      </c>
      <c r="I283" t="s">
        <v>16</v>
      </c>
      <c r="K283" t="s">
        <v>474</v>
      </c>
      <c r="M283">
        <v>3</v>
      </c>
    </row>
    <row r="284" spans="1:13" x14ac:dyDescent="0.2">
      <c r="A284" s="47">
        <v>7</v>
      </c>
      <c r="B284" s="47" t="s">
        <v>469</v>
      </c>
      <c r="C284" s="48" t="s">
        <v>384</v>
      </c>
      <c r="D284" s="47">
        <v>1</v>
      </c>
      <c r="E284">
        <v>1030711</v>
      </c>
      <c r="F284" s="49" t="str">
        <f>IFERROR(VLOOKUP(G284,#REF!, 3, FALSE), "")</f>
        <v/>
      </c>
      <c r="G284" s="61" t="s">
        <v>426</v>
      </c>
      <c r="H284" t="str">
        <f t="shared" si="18"/>
        <v>ACC.RGC.LE-6-3-03A</v>
      </c>
      <c r="I284" t="s">
        <v>16</v>
      </c>
      <c r="K284" t="s">
        <v>474</v>
      </c>
      <c r="M284">
        <v>3</v>
      </c>
    </row>
    <row r="285" spans="1:13" x14ac:dyDescent="0.2">
      <c r="A285" s="47">
        <v>7</v>
      </c>
      <c r="B285" s="47" t="s">
        <v>469</v>
      </c>
      <c r="C285" s="41" t="s">
        <v>385</v>
      </c>
      <c r="D285" s="47">
        <v>1</v>
      </c>
      <c r="E285" s="47">
        <v>1030712</v>
      </c>
      <c r="F285" s="49" t="str">
        <f>IFERROR(VLOOKUP(G285,#REF!, 3, FALSE), "")</f>
        <v/>
      </c>
      <c r="G285" s="61" t="s">
        <v>427</v>
      </c>
      <c r="H285" t="str">
        <f t="shared" si="18"/>
        <v>ACC.RGC.LE-6-3-03B</v>
      </c>
      <c r="I285" t="s">
        <v>16</v>
      </c>
      <c r="K285" t="s">
        <v>474</v>
      </c>
      <c r="M285">
        <v>3</v>
      </c>
    </row>
    <row r="286" spans="1:13" x14ac:dyDescent="0.2">
      <c r="A286" s="47">
        <v>7</v>
      </c>
      <c r="B286" s="47" t="s">
        <v>469</v>
      </c>
      <c r="C286" s="48" t="s">
        <v>386</v>
      </c>
      <c r="D286" s="47">
        <v>1</v>
      </c>
      <c r="E286">
        <v>1030713</v>
      </c>
      <c r="F286" s="49" t="str">
        <f>IFERROR(VLOOKUP(G286,#REF!, 3, FALSE), "")</f>
        <v/>
      </c>
      <c r="G286" s="61" t="s">
        <v>428</v>
      </c>
      <c r="H286" t="str">
        <f t="shared" si="18"/>
        <v>ACC.RGC.LS-5-3-04</v>
      </c>
      <c r="I286" t="s">
        <v>278</v>
      </c>
      <c r="K286" t="s">
        <v>474</v>
      </c>
      <c r="M286">
        <v>3</v>
      </c>
    </row>
    <row r="287" spans="1:13" x14ac:dyDescent="0.2">
      <c r="A287" s="47">
        <v>7</v>
      </c>
      <c r="B287" s="47" t="s">
        <v>469</v>
      </c>
      <c r="C287" s="41" t="s">
        <v>387</v>
      </c>
      <c r="D287" s="47">
        <v>1</v>
      </c>
      <c r="E287" s="47">
        <v>1030714</v>
      </c>
      <c r="F287" s="49" t="str">
        <f>IFERROR(VLOOKUP(G287,#REF!, 3, FALSE), "")</f>
        <v/>
      </c>
      <c r="G287" s="61" t="s">
        <v>429</v>
      </c>
      <c r="H287" t="str">
        <f t="shared" si="18"/>
        <v>ACC.RGC.LS-5-3-06</v>
      </c>
      <c r="I287" t="s">
        <v>278</v>
      </c>
      <c r="K287" t="s">
        <v>474</v>
      </c>
      <c r="M287">
        <v>3</v>
      </c>
    </row>
    <row r="288" spans="1:13" x14ac:dyDescent="0.2">
      <c r="A288" s="47">
        <v>7</v>
      </c>
      <c r="B288" s="47" t="s">
        <v>469</v>
      </c>
      <c r="C288" s="48" t="s">
        <v>388</v>
      </c>
      <c r="D288" s="47">
        <v>1</v>
      </c>
      <c r="E288">
        <v>1030715</v>
      </c>
      <c r="F288" s="49" t="str">
        <f>IFERROR(VLOOKUP(G288,#REF!, 3, FALSE), "")</f>
        <v/>
      </c>
      <c r="G288" s="61" t="s">
        <v>430</v>
      </c>
      <c r="H288" t="str">
        <f t="shared" si="18"/>
        <v>ACC.RGC.LS-5-3-05B</v>
      </c>
      <c r="I288" t="s">
        <v>278</v>
      </c>
      <c r="K288" t="s">
        <v>474</v>
      </c>
      <c r="M288">
        <v>3</v>
      </c>
    </row>
    <row r="289" spans="1:13" x14ac:dyDescent="0.2">
      <c r="A289" s="47">
        <v>7</v>
      </c>
      <c r="B289" s="47" t="s">
        <v>469</v>
      </c>
      <c r="C289" s="41" t="s">
        <v>389</v>
      </c>
      <c r="D289" s="47">
        <v>1</v>
      </c>
      <c r="E289" s="47">
        <v>1030716</v>
      </c>
      <c r="F289" s="49" t="str">
        <f>IFERROR(VLOOKUP(G289,#REF!, 3, FALSE), "")</f>
        <v/>
      </c>
      <c r="G289" s="61" t="s">
        <v>431</v>
      </c>
      <c r="H289" t="str">
        <f t="shared" si="18"/>
        <v>ACC.RGC.LE-6-3-05A</v>
      </c>
      <c r="I289" t="s">
        <v>278</v>
      </c>
      <c r="K289" t="s">
        <v>474</v>
      </c>
      <c r="M289">
        <v>3</v>
      </c>
    </row>
    <row r="290" spans="1:13" x14ac:dyDescent="0.2">
      <c r="A290" s="47">
        <v>7</v>
      </c>
      <c r="B290" s="47" t="s">
        <v>469</v>
      </c>
      <c r="C290" s="48" t="s">
        <v>390</v>
      </c>
      <c r="D290" s="47">
        <v>1</v>
      </c>
      <c r="E290">
        <v>1030717</v>
      </c>
      <c r="F290" s="49" t="str">
        <f>IFERROR(VLOOKUP(G290,#REF!, 3, FALSE), "")</f>
        <v/>
      </c>
      <c r="G290" s="61" t="s">
        <v>432</v>
      </c>
      <c r="H290" t="str">
        <f t="shared" si="18"/>
        <v>ACC.RGC.LE-6-3-05D</v>
      </c>
      <c r="I290" t="s">
        <v>278</v>
      </c>
      <c r="K290" t="s">
        <v>474</v>
      </c>
      <c r="M290">
        <v>3</v>
      </c>
    </row>
    <row r="291" spans="1:13" x14ac:dyDescent="0.2">
      <c r="A291" s="47">
        <v>7</v>
      </c>
      <c r="B291" s="47" t="s">
        <v>469</v>
      </c>
      <c r="C291" s="41" t="s">
        <v>391</v>
      </c>
      <c r="D291" s="47">
        <v>1</v>
      </c>
      <c r="E291" s="47">
        <v>1030718</v>
      </c>
      <c r="F291" s="49" t="str">
        <f>IFERROR(VLOOKUP(G291,#REF!, 3, FALSE), "")</f>
        <v/>
      </c>
      <c r="G291" s="61" t="s">
        <v>433</v>
      </c>
      <c r="H291" t="str">
        <f t="shared" si="18"/>
        <v>ACC.RGC.LE-6-3-05E</v>
      </c>
      <c r="I291" t="s">
        <v>278</v>
      </c>
      <c r="K291" t="s">
        <v>474</v>
      </c>
      <c r="M291">
        <v>3</v>
      </c>
    </row>
    <row r="292" spans="1:13" x14ac:dyDescent="0.2">
      <c r="A292" s="47">
        <v>7</v>
      </c>
      <c r="B292" s="47" t="s">
        <v>469</v>
      </c>
      <c r="C292" s="48" t="s">
        <v>392</v>
      </c>
      <c r="D292" s="47">
        <v>1</v>
      </c>
      <c r="E292">
        <v>1030719</v>
      </c>
      <c r="F292" s="49" t="str">
        <f>IFERROR(VLOOKUP(G292,#REF!, 3, FALSE), "")</f>
        <v/>
      </c>
      <c r="G292" s="61" t="s">
        <v>434</v>
      </c>
      <c r="H292" t="str">
        <f t="shared" si="18"/>
        <v>ACC.RGC.LS-5-3-05A</v>
      </c>
      <c r="I292" t="s">
        <v>278</v>
      </c>
      <c r="K292" t="s">
        <v>474</v>
      </c>
      <c r="M292">
        <v>3</v>
      </c>
    </row>
    <row r="293" spans="1:13" x14ac:dyDescent="0.2">
      <c r="A293" s="47">
        <v>7</v>
      </c>
      <c r="B293" s="47" t="s">
        <v>469</v>
      </c>
      <c r="C293" s="41" t="s">
        <v>393</v>
      </c>
      <c r="D293" s="47">
        <v>1</v>
      </c>
      <c r="E293" s="47">
        <v>1030720</v>
      </c>
      <c r="F293" s="49" t="str">
        <f>IFERROR(VLOOKUP(G293,#REF!, 3, FALSE), "")</f>
        <v/>
      </c>
      <c r="G293" s="61" t="s">
        <v>435</v>
      </c>
      <c r="H293" t="str">
        <f t="shared" si="18"/>
        <v>ACC.RGC.LE-6-3-05B</v>
      </c>
      <c r="I293" t="s">
        <v>278</v>
      </c>
      <c r="K293" t="s">
        <v>474</v>
      </c>
      <c r="M293">
        <v>3</v>
      </c>
    </row>
    <row r="294" spans="1:13" x14ac:dyDescent="0.2">
      <c r="A294" s="47">
        <v>7</v>
      </c>
      <c r="B294" s="47" t="s">
        <v>469</v>
      </c>
      <c r="C294" s="48" t="s">
        <v>394</v>
      </c>
      <c r="D294" s="47">
        <v>1</v>
      </c>
      <c r="E294">
        <v>1030721</v>
      </c>
      <c r="F294" s="49" t="str">
        <f>IFERROR(VLOOKUP(G294,#REF!, 3, FALSE), "")</f>
        <v/>
      </c>
      <c r="G294" s="61" t="s">
        <v>436</v>
      </c>
      <c r="H294" t="str">
        <f t="shared" si="18"/>
        <v>ACC.RGC.LE-6-3-05C</v>
      </c>
      <c r="I294" t="s">
        <v>278</v>
      </c>
      <c r="K294" t="s">
        <v>474</v>
      </c>
      <c r="M294">
        <v>3</v>
      </c>
    </row>
    <row r="295" spans="1:13" x14ac:dyDescent="0.2">
      <c r="A295" s="47">
        <v>7</v>
      </c>
      <c r="B295" s="47" t="s">
        <v>469</v>
      </c>
      <c r="C295" s="41" t="s">
        <v>395</v>
      </c>
      <c r="D295" s="47">
        <v>1</v>
      </c>
      <c r="E295" s="47">
        <v>1030722</v>
      </c>
      <c r="F295" s="49" t="str">
        <f>IFERROR(VLOOKUP(G295,#REF!, 3, FALSE), "")</f>
        <v/>
      </c>
      <c r="G295" s="61" t="s">
        <v>437</v>
      </c>
      <c r="H295" t="str">
        <f t="shared" si="18"/>
        <v>ACC.RGC.LS-5-3-01</v>
      </c>
      <c r="I295" t="s">
        <v>16</v>
      </c>
      <c r="K295" t="s">
        <v>474</v>
      </c>
      <c r="M295">
        <v>3</v>
      </c>
    </row>
    <row r="296" spans="1:13" x14ac:dyDescent="0.2">
      <c r="A296" s="47">
        <v>7</v>
      </c>
      <c r="B296" s="47" t="s">
        <v>469</v>
      </c>
      <c r="C296" s="48" t="s">
        <v>396</v>
      </c>
      <c r="D296" s="47">
        <v>1</v>
      </c>
      <c r="E296">
        <v>1030723</v>
      </c>
      <c r="F296" s="49" t="str">
        <f>IFERROR(VLOOKUP(G296,#REF!, 3, FALSE), "")</f>
        <v/>
      </c>
      <c r="G296" s="61" t="s">
        <v>438</v>
      </c>
      <c r="H296" t="str">
        <f t="shared" si="18"/>
        <v>ACC.RGC.LE-6-3-01</v>
      </c>
      <c r="I296" t="s">
        <v>16</v>
      </c>
      <c r="K296" t="s">
        <v>474</v>
      </c>
      <c r="M296">
        <v>3</v>
      </c>
    </row>
    <row r="297" spans="1:13" x14ac:dyDescent="0.2">
      <c r="A297" s="47">
        <v>7</v>
      </c>
      <c r="B297" s="47" t="s">
        <v>469</v>
      </c>
      <c r="C297" s="41" t="s">
        <v>397</v>
      </c>
      <c r="D297" s="47">
        <v>1</v>
      </c>
      <c r="E297" s="47">
        <v>1030724</v>
      </c>
      <c r="F297" s="49" t="str">
        <f>IFERROR(VLOOKUP(G297,#REF!, 3, FALSE), "")</f>
        <v/>
      </c>
      <c r="G297" s="61" t="s">
        <v>439</v>
      </c>
      <c r="H297" t="str">
        <f t="shared" si="18"/>
        <v>ACC.RGC.LS-5-3-02A</v>
      </c>
      <c r="I297" t="s">
        <v>16</v>
      </c>
      <c r="K297" t="s">
        <v>474</v>
      </c>
      <c r="M297">
        <v>3</v>
      </c>
    </row>
    <row r="298" spans="1:13" x14ac:dyDescent="0.2">
      <c r="A298" s="47">
        <v>7</v>
      </c>
      <c r="B298" s="47" t="s">
        <v>469</v>
      </c>
      <c r="C298" s="48" t="s">
        <v>398</v>
      </c>
      <c r="D298" s="47">
        <v>1</v>
      </c>
      <c r="E298">
        <v>1030725</v>
      </c>
      <c r="F298" s="49" t="str">
        <f>IFERROR(VLOOKUP(G298,#REF!, 3, FALSE), "")</f>
        <v/>
      </c>
      <c r="G298" s="61" t="s">
        <v>440</v>
      </c>
      <c r="H298" t="str">
        <f t="shared" si="18"/>
        <v>ACC.RGC.LS-5-3-02B</v>
      </c>
      <c r="I298" t="s">
        <v>16</v>
      </c>
      <c r="K298" t="s">
        <v>474</v>
      </c>
      <c r="M298">
        <v>3</v>
      </c>
    </row>
    <row r="299" spans="1:13" x14ac:dyDescent="0.2">
      <c r="A299" s="47">
        <v>7</v>
      </c>
      <c r="B299" s="47" t="s">
        <v>469</v>
      </c>
      <c r="C299" s="41" t="s">
        <v>399</v>
      </c>
      <c r="D299" s="47">
        <v>1</v>
      </c>
      <c r="E299" s="47">
        <v>1030726</v>
      </c>
      <c r="F299" s="49" t="str">
        <f>IFERROR(VLOOKUP(G299,#REF!, 3, FALSE), "")</f>
        <v/>
      </c>
      <c r="G299" s="61" t="s">
        <v>441</v>
      </c>
      <c r="H299" t="str">
        <f t="shared" si="18"/>
        <v>ACC.RGC.LS-5-3-02C</v>
      </c>
      <c r="I299" t="s">
        <v>16</v>
      </c>
      <c r="K299" t="s">
        <v>474</v>
      </c>
      <c r="M299">
        <v>3</v>
      </c>
    </row>
    <row r="300" spans="1:13" x14ac:dyDescent="0.2">
      <c r="A300" s="47">
        <v>7</v>
      </c>
      <c r="B300" s="47" t="s">
        <v>469</v>
      </c>
      <c r="C300" s="48" t="s">
        <v>400</v>
      </c>
      <c r="D300" s="47">
        <v>1</v>
      </c>
      <c r="E300">
        <v>1030727</v>
      </c>
      <c r="F300" s="49" t="str">
        <f>IFERROR(VLOOKUP(G300,#REF!, 3, FALSE), "")</f>
        <v/>
      </c>
      <c r="G300" s="61" t="s">
        <v>442</v>
      </c>
      <c r="H300" t="str">
        <f t="shared" si="18"/>
        <v>ACC.RGC.LS-5-3-02D</v>
      </c>
      <c r="I300" t="s">
        <v>16</v>
      </c>
      <c r="K300" t="s">
        <v>474</v>
      </c>
      <c r="M300">
        <v>3</v>
      </c>
    </row>
    <row r="301" spans="1:13" x14ac:dyDescent="0.2">
      <c r="A301" s="47">
        <v>7</v>
      </c>
      <c r="B301" s="47" t="s">
        <v>469</v>
      </c>
      <c r="C301" s="41" t="s">
        <v>401</v>
      </c>
      <c r="D301" s="47">
        <v>1</v>
      </c>
      <c r="E301" s="47">
        <v>1030728</v>
      </c>
      <c r="F301" s="49" t="str">
        <f>IFERROR(VLOOKUP(G301,#REF!, 3, FALSE), "")</f>
        <v/>
      </c>
      <c r="G301" s="61" t="s">
        <v>443</v>
      </c>
      <c r="H301" t="str">
        <f t="shared" si="18"/>
        <v>ACC.RGC.LS-5-3-02E</v>
      </c>
      <c r="I301" t="s">
        <v>16</v>
      </c>
      <c r="K301" t="s">
        <v>474</v>
      </c>
      <c r="M301">
        <v>3</v>
      </c>
    </row>
    <row r="302" spans="1:13" x14ac:dyDescent="0.2">
      <c r="A302" s="47">
        <v>7</v>
      </c>
      <c r="B302" s="47" t="s">
        <v>469</v>
      </c>
      <c r="C302" s="48" t="s">
        <v>402</v>
      </c>
      <c r="D302" s="47">
        <v>1</v>
      </c>
      <c r="E302">
        <v>1030729</v>
      </c>
      <c r="F302" s="49" t="str">
        <f>IFERROR(VLOOKUP(G302,#REF!, 3, FALSE), "")</f>
        <v/>
      </c>
      <c r="G302" s="61" t="s">
        <v>444</v>
      </c>
      <c r="H302" t="str">
        <f t="shared" si="18"/>
        <v>ACC.RGC.LE-6-3-02A</v>
      </c>
      <c r="I302" t="s">
        <v>16</v>
      </c>
      <c r="K302" t="s">
        <v>474</v>
      </c>
      <c r="M302">
        <v>3</v>
      </c>
    </row>
    <row r="303" spans="1:13" x14ac:dyDescent="0.2">
      <c r="A303" s="47">
        <v>7</v>
      </c>
      <c r="B303" s="47" t="s">
        <v>469</v>
      </c>
      <c r="C303" s="41" t="s">
        <v>403</v>
      </c>
      <c r="D303" s="47">
        <v>1</v>
      </c>
      <c r="E303" s="47">
        <v>1030730</v>
      </c>
      <c r="F303" s="49" t="str">
        <f>IFERROR(VLOOKUP(G303,#REF!, 3, FALSE), "")</f>
        <v/>
      </c>
      <c r="G303" s="61" t="s">
        <v>445</v>
      </c>
      <c r="H303" t="str">
        <f t="shared" si="18"/>
        <v>ACC.RGC.LE-6-3-02B</v>
      </c>
      <c r="I303" t="s">
        <v>16</v>
      </c>
      <c r="K303" t="s">
        <v>474</v>
      </c>
      <c r="M303">
        <v>3</v>
      </c>
    </row>
    <row r="304" spans="1:13" x14ac:dyDescent="0.2">
      <c r="A304" s="47">
        <v>7</v>
      </c>
      <c r="B304" s="47" t="s">
        <v>469</v>
      </c>
      <c r="C304" s="48" t="s">
        <v>404</v>
      </c>
      <c r="D304" s="47">
        <v>1</v>
      </c>
      <c r="E304">
        <v>1030731</v>
      </c>
      <c r="F304" s="49" t="str">
        <f>IFERROR(VLOOKUP(G304,#REF!, 3, FALSE), "")</f>
        <v/>
      </c>
      <c r="G304" s="61" t="s">
        <v>446</v>
      </c>
      <c r="H304" t="str">
        <f t="shared" si="18"/>
        <v>ACC.RGC.LE-6-3-02C</v>
      </c>
      <c r="I304" t="s">
        <v>16</v>
      </c>
      <c r="K304" t="s">
        <v>474</v>
      </c>
      <c r="M304">
        <v>3</v>
      </c>
    </row>
    <row r="305" spans="1:13" x14ac:dyDescent="0.2">
      <c r="A305" s="47">
        <v>7</v>
      </c>
      <c r="B305" s="47" t="s">
        <v>469</v>
      </c>
      <c r="C305" s="41" t="s">
        <v>405</v>
      </c>
      <c r="D305" s="47">
        <v>1</v>
      </c>
      <c r="E305" s="47">
        <v>1030732</v>
      </c>
      <c r="F305" s="49" t="str">
        <f>IFERROR(VLOOKUP(G305,#REF!, 3, FALSE), "")</f>
        <v/>
      </c>
      <c r="G305" s="61" t="s">
        <v>447</v>
      </c>
      <c r="H305" t="str">
        <f t="shared" si="18"/>
        <v>ACC.RGC.LE-6-3-02D</v>
      </c>
      <c r="I305" t="s">
        <v>16</v>
      </c>
      <c r="K305" t="s">
        <v>474</v>
      </c>
      <c r="M305">
        <v>3</v>
      </c>
    </row>
    <row r="306" spans="1:13" x14ac:dyDescent="0.2">
      <c r="A306" s="47">
        <v>7</v>
      </c>
      <c r="B306" s="47" t="s">
        <v>469</v>
      </c>
      <c r="C306" s="48" t="s">
        <v>406</v>
      </c>
      <c r="D306" s="47">
        <v>1</v>
      </c>
      <c r="E306">
        <v>1030733</v>
      </c>
      <c r="F306" s="49" t="str">
        <f>IFERROR(VLOOKUP(G306,#REF!, 3, FALSE), "")</f>
        <v/>
      </c>
      <c r="G306" s="61" t="s">
        <v>448</v>
      </c>
      <c r="H306" t="str">
        <f t="shared" si="18"/>
        <v>ACC.RGC.LE-6-3-02E</v>
      </c>
      <c r="I306" t="s">
        <v>16</v>
      </c>
      <c r="K306" t="s">
        <v>474</v>
      </c>
      <c r="M306">
        <v>3</v>
      </c>
    </row>
    <row r="307" spans="1:13" x14ac:dyDescent="0.2">
      <c r="A307" s="47">
        <v>7</v>
      </c>
      <c r="B307" s="47" t="s">
        <v>469</v>
      </c>
      <c r="C307" s="41" t="s">
        <v>407</v>
      </c>
      <c r="D307" s="47">
        <v>1</v>
      </c>
      <c r="E307" s="47">
        <v>1030734</v>
      </c>
      <c r="F307" s="49" t="str">
        <f>IFERROR(VLOOKUP(G307,#REF!, 3, FALSE), "")</f>
        <v/>
      </c>
      <c r="G307" s="61" t="s">
        <v>449</v>
      </c>
      <c r="H307" t="str">
        <f t="shared" si="18"/>
        <v>ACC.RGC.LE-6-3-02F</v>
      </c>
      <c r="I307" t="s">
        <v>16</v>
      </c>
      <c r="K307" t="s">
        <v>474</v>
      </c>
      <c r="M307">
        <v>3</v>
      </c>
    </row>
    <row r="308" spans="1:13" x14ac:dyDescent="0.2">
      <c r="A308" s="47">
        <v>7</v>
      </c>
      <c r="B308" s="47" t="s">
        <v>469</v>
      </c>
      <c r="C308" s="48" t="s">
        <v>408</v>
      </c>
      <c r="D308" s="47">
        <v>1</v>
      </c>
      <c r="E308">
        <v>1030735</v>
      </c>
      <c r="F308" s="49" t="str">
        <f>IFERROR(VLOOKUP(G308,#REF!, 3, FALSE), "")</f>
        <v/>
      </c>
      <c r="G308" s="61" t="s">
        <v>450</v>
      </c>
      <c r="H308" t="str">
        <f t="shared" si="18"/>
        <v>ACC.RGC.LE-6-3-02G</v>
      </c>
      <c r="I308" t="s">
        <v>16</v>
      </c>
      <c r="K308" t="s">
        <v>474</v>
      </c>
      <c r="M308">
        <v>3</v>
      </c>
    </row>
    <row r="309" spans="1:13" x14ac:dyDescent="0.2">
      <c r="A309" s="47">
        <v>7</v>
      </c>
      <c r="B309" s="47" t="s">
        <v>469</v>
      </c>
      <c r="C309" s="41" t="s">
        <v>409</v>
      </c>
      <c r="D309" s="47">
        <v>1</v>
      </c>
      <c r="E309" s="47">
        <v>1030736</v>
      </c>
      <c r="F309" s="49" t="str">
        <f>IFERROR(VLOOKUP(G309,#REF!, 3, FALSE), "")</f>
        <v/>
      </c>
      <c r="G309" s="61" t="s">
        <v>451</v>
      </c>
      <c r="H309" t="str">
        <f t="shared" si="18"/>
        <v>ACC.RGC.LE-6-3-02H</v>
      </c>
      <c r="I309" t="s">
        <v>16</v>
      </c>
      <c r="K309" t="s">
        <v>474</v>
      </c>
      <c r="M309">
        <v>3</v>
      </c>
    </row>
    <row r="310" spans="1:13" x14ac:dyDescent="0.2">
      <c r="A310" s="47">
        <v>7</v>
      </c>
      <c r="B310" s="47" t="s">
        <v>469</v>
      </c>
      <c r="C310" s="48" t="s">
        <v>410</v>
      </c>
      <c r="D310" s="47">
        <v>1</v>
      </c>
      <c r="E310">
        <v>1030737</v>
      </c>
      <c r="F310" s="49" t="str">
        <f>IFERROR(VLOOKUP(G310,#REF!, 3, FALSE), "")</f>
        <v/>
      </c>
      <c r="G310" s="61" t="s">
        <v>452</v>
      </c>
      <c r="H310" t="str">
        <f t="shared" si="18"/>
        <v>ACC.RGC.LE-6-3-02I</v>
      </c>
      <c r="I310" t="s">
        <v>16</v>
      </c>
      <c r="K310" t="s">
        <v>474</v>
      </c>
      <c r="M310">
        <v>3</v>
      </c>
    </row>
    <row r="311" spans="1:13" x14ac:dyDescent="0.2">
      <c r="A311" s="47">
        <v>7</v>
      </c>
      <c r="B311" s="47" t="s">
        <v>469</v>
      </c>
      <c r="C311" s="41" t="s">
        <v>411</v>
      </c>
      <c r="D311" s="47">
        <v>1</v>
      </c>
      <c r="E311" s="47">
        <v>1030738</v>
      </c>
      <c r="F311" s="49" t="str">
        <f>IFERROR(VLOOKUP(G311,#REF!, 3, FALSE), "")</f>
        <v/>
      </c>
      <c r="G311" s="61" t="s">
        <v>453</v>
      </c>
      <c r="H311" t="str">
        <f t="shared" si="18"/>
        <v>ACC.RGC.LE-6-3-02J</v>
      </c>
      <c r="I311" t="s">
        <v>16</v>
      </c>
      <c r="K311" t="s">
        <v>474</v>
      </c>
      <c r="M311">
        <v>3</v>
      </c>
    </row>
    <row r="312" spans="1:13" x14ac:dyDescent="0.2">
      <c r="A312" s="47">
        <v>7</v>
      </c>
      <c r="B312" s="47" t="s">
        <v>469</v>
      </c>
      <c r="C312" s="48" t="s">
        <v>412</v>
      </c>
      <c r="D312" s="47">
        <v>1</v>
      </c>
      <c r="E312">
        <v>1030739</v>
      </c>
      <c r="F312" s="49" t="str">
        <f>IFERROR(VLOOKUP(G312,#REF!, 3, FALSE), "")</f>
        <v/>
      </c>
      <c r="G312" s="61" t="s">
        <v>454</v>
      </c>
      <c r="H312" t="str">
        <f t="shared" si="18"/>
        <v>ACC.RGC.LE-6-3-02K</v>
      </c>
      <c r="I312" t="s">
        <v>16</v>
      </c>
      <c r="K312" t="s">
        <v>474</v>
      </c>
      <c r="M312">
        <v>3</v>
      </c>
    </row>
    <row r="313" spans="1:13" x14ac:dyDescent="0.2">
      <c r="A313" s="47">
        <v>7</v>
      </c>
      <c r="B313" s="47" t="s">
        <v>469</v>
      </c>
      <c r="C313" s="41" t="s">
        <v>413</v>
      </c>
      <c r="D313" s="47">
        <v>1</v>
      </c>
      <c r="E313" s="47">
        <v>1030740</v>
      </c>
      <c r="F313" s="49" t="str">
        <f>IFERROR(VLOOKUP(G313,#REF!, 3, FALSE), "")</f>
        <v/>
      </c>
      <c r="G313" s="62" t="s">
        <v>455</v>
      </c>
      <c r="H313" t="str">
        <f t="shared" si="18"/>
        <v>ACC.RGC.LS-5-2-07</v>
      </c>
      <c r="I313" t="s">
        <v>278</v>
      </c>
      <c r="K313" t="s">
        <v>475</v>
      </c>
      <c r="M313">
        <v>2</v>
      </c>
    </row>
    <row r="314" spans="1:13" x14ac:dyDescent="0.2">
      <c r="A314" s="47">
        <v>7</v>
      </c>
      <c r="B314" s="47" t="s">
        <v>469</v>
      </c>
      <c r="C314" s="48" t="s">
        <v>414</v>
      </c>
      <c r="D314" s="47">
        <v>1</v>
      </c>
      <c r="E314">
        <v>1030741</v>
      </c>
      <c r="F314" s="49" t="str">
        <f>IFERROR(VLOOKUP(G314,#REF!, 3, FALSE), "")</f>
        <v/>
      </c>
      <c r="G314" s="62" t="s">
        <v>456</v>
      </c>
      <c r="H314" t="str">
        <f t="shared" si="18"/>
        <v>ACC.RGC.LS-5-2-06</v>
      </c>
      <c r="I314" t="s">
        <v>278</v>
      </c>
      <c r="K314" t="s">
        <v>475</v>
      </c>
      <c r="M314">
        <v>2</v>
      </c>
    </row>
    <row r="315" spans="1:13" x14ac:dyDescent="0.2">
      <c r="A315" s="47">
        <v>7</v>
      </c>
      <c r="B315" s="47" t="s">
        <v>469</v>
      </c>
      <c r="C315" s="41" t="s">
        <v>415</v>
      </c>
      <c r="D315" s="47">
        <v>1</v>
      </c>
      <c r="E315" s="47">
        <v>1030742</v>
      </c>
      <c r="F315" s="49" t="str">
        <f>IFERROR(VLOOKUP(G315,#REF!, 3, FALSE), "")</f>
        <v/>
      </c>
      <c r="G315" s="62" t="s">
        <v>457</v>
      </c>
      <c r="H315" t="str">
        <f t="shared" si="18"/>
        <v>ACC.RGC.LE-6-2-06</v>
      </c>
      <c r="I315" t="s">
        <v>278</v>
      </c>
      <c r="K315" t="s">
        <v>475</v>
      </c>
      <c r="M315">
        <v>2</v>
      </c>
    </row>
    <row r="316" spans="1:13" x14ac:dyDescent="0.2">
      <c r="A316" s="47">
        <v>7</v>
      </c>
      <c r="B316" s="47" t="s">
        <v>469</v>
      </c>
      <c r="C316" s="48" t="s">
        <v>416</v>
      </c>
      <c r="D316" s="47">
        <v>1</v>
      </c>
      <c r="E316">
        <v>1030743</v>
      </c>
      <c r="F316" s="49" t="str">
        <f>IFERROR(VLOOKUP(G316,#REF!, 3, FALSE), "")</f>
        <v/>
      </c>
      <c r="G316" s="63" t="s">
        <v>458</v>
      </c>
      <c r="H316" t="str">
        <f t="shared" si="18"/>
        <v>ACC.RGC.LE-7-2-08</v>
      </c>
      <c r="I316" t="s">
        <v>16</v>
      </c>
      <c r="K316" t="s">
        <v>475</v>
      </c>
      <c r="M316">
        <v>2</v>
      </c>
    </row>
    <row r="317" spans="1:13" x14ac:dyDescent="0.2">
      <c r="A317" s="47">
        <v>7</v>
      </c>
      <c r="B317" s="47" t="s">
        <v>469</v>
      </c>
      <c r="C317" s="41" t="s">
        <v>417</v>
      </c>
      <c r="D317" s="47">
        <v>1</v>
      </c>
      <c r="E317" s="47">
        <v>1030744</v>
      </c>
      <c r="F317" s="49" t="str">
        <f>IFERROR(VLOOKUP(G317,#REF!, 3, FALSE), "")</f>
        <v/>
      </c>
      <c r="G317" s="63" t="s">
        <v>459</v>
      </c>
      <c r="H317" t="str">
        <f t="shared" si="18"/>
        <v>ACC.RGC.LS-5-2-05</v>
      </c>
      <c r="I317" t="s">
        <v>278</v>
      </c>
      <c r="K317" t="s">
        <v>475</v>
      </c>
      <c r="M317">
        <v>2</v>
      </c>
    </row>
    <row r="318" spans="1:13" x14ac:dyDescent="0.2">
      <c r="A318" s="47">
        <v>7</v>
      </c>
      <c r="B318" s="47" t="s">
        <v>469</v>
      </c>
      <c r="C318" s="48" t="s">
        <v>418</v>
      </c>
      <c r="D318" s="47">
        <v>1</v>
      </c>
      <c r="E318">
        <v>1030745</v>
      </c>
      <c r="F318" s="49" t="str">
        <f>IFERROR(VLOOKUP(G318,#REF!, 3, FALSE), "")</f>
        <v/>
      </c>
      <c r="G318" s="63" t="s">
        <v>460</v>
      </c>
      <c r="H318" t="str">
        <f t="shared" si="18"/>
        <v>ACC.RGC.LS-5-2-04</v>
      </c>
      <c r="I318" t="s">
        <v>278</v>
      </c>
      <c r="K318" t="s">
        <v>475</v>
      </c>
      <c r="M318">
        <v>2</v>
      </c>
    </row>
    <row r="319" spans="1:13" x14ac:dyDescent="0.2">
      <c r="A319" s="47">
        <v>7</v>
      </c>
      <c r="B319" s="47" t="s">
        <v>469</v>
      </c>
      <c r="C319" s="41" t="s">
        <v>419</v>
      </c>
      <c r="D319" s="47">
        <v>1</v>
      </c>
      <c r="E319" s="47">
        <v>1030746</v>
      </c>
      <c r="F319" s="49" t="str">
        <f>IFERROR(VLOOKUP(G319,#REF!, 3, FALSE), "")</f>
        <v/>
      </c>
      <c r="G319" s="63" t="s">
        <v>461</v>
      </c>
      <c r="H319" t="str">
        <f t="shared" si="18"/>
        <v>ACC.RGC.LS-5-2-01</v>
      </c>
      <c r="I319" t="s">
        <v>16</v>
      </c>
      <c r="K319" t="s">
        <v>475</v>
      </c>
      <c r="M319">
        <v>2</v>
      </c>
    </row>
    <row r="320" spans="1:13" x14ac:dyDescent="0.2">
      <c r="A320" s="47">
        <v>7</v>
      </c>
      <c r="B320" s="47" t="s">
        <v>469</v>
      </c>
      <c r="C320" s="48" t="s">
        <v>420</v>
      </c>
      <c r="D320" s="47">
        <v>1</v>
      </c>
      <c r="E320">
        <v>1030747</v>
      </c>
      <c r="F320" s="49" t="str">
        <f>IFERROR(VLOOKUP(G320,#REF!, 3, FALSE), "")</f>
        <v/>
      </c>
      <c r="G320" s="63" t="s">
        <v>462</v>
      </c>
      <c r="H320" t="str">
        <f t="shared" si="18"/>
        <v>ACC.RGC.LE-6-2-01</v>
      </c>
      <c r="I320" t="s">
        <v>16</v>
      </c>
      <c r="K320" t="s">
        <v>475</v>
      </c>
      <c r="M320">
        <v>2</v>
      </c>
    </row>
    <row r="321" spans="1:13" x14ac:dyDescent="0.2">
      <c r="A321" s="47">
        <v>7</v>
      </c>
      <c r="B321" s="47" t="s">
        <v>469</v>
      </c>
      <c r="C321" s="41" t="s">
        <v>466</v>
      </c>
      <c r="D321" s="47">
        <v>1</v>
      </c>
      <c r="E321" s="47">
        <v>1030748</v>
      </c>
      <c r="F321" s="49" t="str">
        <f>IFERROR(VLOOKUP(G321,#REF!, 3, FALSE), "")</f>
        <v/>
      </c>
      <c r="G321" s="63" t="s">
        <v>463</v>
      </c>
      <c r="H321" t="str">
        <f t="shared" si="18"/>
        <v>ACC.RGC.LS-5-2-02</v>
      </c>
      <c r="I321" t="s">
        <v>16</v>
      </c>
      <c r="K321" t="s">
        <v>475</v>
      </c>
      <c r="M321">
        <v>2</v>
      </c>
    </row>
    <row r="322" spans="1:13" x14ac:dyDescent="0.2">
      <c r="A322" s="47">
        <v>7</v>
      </c>
      <c r="B322" s="47" t="s">
        <v>469</v>
      </c>
      <c r="C322" s="48" t="s">
        <v>467</v>
      </c>
      <c r="D322" s="47">
        <v>1</v>
      </c>
      <c r="E322">
        <v>1030749</v>
      </c>
      <c r="F322" s="49" t="str">
        <f>IFERROR(VLOOKUP(G322,#REF!, 3, FALSE), "")</f>
        <v/>
      </c>
      <c r="G322" s="63" t="s">
        <v>464</v>
      </c>
      <c r="H322" t="str">
        <f t="shared" si="18"/>
        <v>ACC.RGC.LE-6-2-02</v>
      </c>
      <c r="I322" t="s">
        <v>16</v>
      </c>
      <c r="K322" t="s">
        <v>475</v>
      </c>
      <c r="M322">
        <v>2</v>
      </c>
    </row>
    <row r="323" spans="1:13" x14ac:dyDescent="0.2">
      <c r="A323" s="47">
        <v>7</v>
      </c>
      <c r="B323" s="47" t="s">
        <v>469</v>
      </c>
      <c r="C323" s="41" t="s">
        <v>468</v>
      </c>
      <c r="D323" s="47">
        <v>1</v>
      </c>
      <c r="E323" s="47">
        <v>1030750</v>
      </c>
      <c r="F323" s="49" t="str">
        <f>IFERROR(VLOOKUP(G323,#REF!, 3, FALSE), "")</f>
        <v/>
      </c>
      <c r="G323" s="63" t="s">
        <v>465</v>
      </c>
      <c r="H323" t="str">
        <f t="shared" ref="H323:H324" si="21" xml:space="preserve"> "ACC.RGC." &amp; G323</f>
        <v>ACC.RGC.LS-5-2-03</v>
      </c>
      <c r="I323" t="s">
        <v>16</v>
      </c>
      <c r="K323" t="s">
        <v>475</v>
      </c>
      <c r="M323">
        <v>2</v>
      </c>
    </row>
    <row r="324" spans="1:13" x14ac:dyDescent="0.2">
      <c r="A324">
        <v>5</v>
      </c>
      <c r="B324">
        <v>2</v>
      </c>
      <c r="C324">
        <v>18</v>
      </c>
      <c r="D324" s="47" t="str">
        <f>3 &amp; IF(B324=1, 0, "") &amp; ((B324-1)*50+A324)</f>
        <v>355</v>
      </c>
      <c r="E324" s="47" t="str">
        <f>10 &amp; D324 &amp; C324</f>
        <v>1035518</v>
      </c>
      <c r="F324" s="49" t="str">
        <f>IFERROR(VLOOKUP(G324,#REF!, 3, FALSE), "")</f>
        <v/>
      </c>
      <c r="G324" s="60" t="s">
        <v>470</v>
      </c>
      <c r="H324" t="str">
        <f t="shared" si="21"/>
        <v>ACC.RGC.AC-1</v>
      </c>
      <c r="I324" t="s">
        <v>471</v>
      </c>
      <c r="K324" t="s">
        <v>473</v>
      </c>
      <c r="M324">
        <v>4</v>
      </c>
    </row>
  </sheetData>
  <autoFilter ref="A2:I324" xr:uid="{4DF8D362-F74C-440B-9DE7-1D3F1B93ACCC}"/>
  <sortState ref="A3:L281">
    <sortCondition ref="A3:A281"/>
    <sortCondition ref="B3:B281"/>
  </sortState>
  <mergeCells count="1">
    <mergeCell ref="A1:I1"/>
  </mergeCells>
  <pageMargins left="0.7" right="0.7" top="0.75" bottom="0.75" header="0.3" footer="0.3"/>
  <pageSetup orientation="portrait" r:id="rId1"/>
  <ignoredErrors>
    <ignoredError sqref="C3 C4:C155 C156:C2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LEVEL0</vt:lpstr>
      <vt:lpstr>LEVEL1</vt:lpstr>
      <vt:lpstr>Joined</vt:lpstr>
      <vt:lpstr>Joined</vt:lpstr>
      <vt:lpstr>SystemName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MEGAN (BT AM SE ENB)</dc:creator>
  <cp:keywords>C_Unrestricted</cp:keywords>
  <cp:lastModifiedBy>Vorsten, John (RC-US BT FLD Z2 AUS)</cp:lastModifiedBy>
  <cp:lastPrinted>2018-09-20T16:11:02Z</cp:lastPrinted>
  <dcterms:created xsi:type="dcterms:W3CDTF">2018-07-31T15:18:43Z</dcterms:created>
  <dcterms:modified xsi:type="dcterms:W3CDTF">2018-12-27T20:11:52Z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