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40" yWindow="180" windowWidth="14880" windowHeight="8136" tabRatio="750"/>
  </bookViews>
  <sheets>
    <sheet name="Instructions" sheetId="1" r:id="rId1"/>
    <sheet name="RFI Log" sheetId="2" r:id="rId2"/>
    <sheet name="Form" sheetId="3" r:id="rId3"/>
  </sheets>
  <definedNames>
    <definedName name="Log">'RFI Log'!$A$5:$W$169</definedName>
    <definedName name="_xlnm.Print_Area" localSheetId="2">Form!$A$1:$L$24</definedName>
    <definedName name="RFI_Num">'RFI Log'!$A$6:$A$154</definedName>
    <definedName name="RFInum">Form!$C$5</definedName>
  </definedNames>
  <calcPr calcId="145621"/>
</workbook>
</file>

<file path=xl/calcChain.xml><?xml version="1.0" encoding="utf-8"?>
<calcChain xmlns="http://schemas.openxmlformats.org/spreadsheetml/2006/main">
  <c r="C9" i="3" l="1"/>
  <c r="C8" i="3"/>
  <c r="C7" i="3"/>
  <c r="C6" i="3"/>
  <c r="K14" i="3"/>
  <c r="C14" i="3"/>
  <c r="K10" i="3"/>
  <c r="K9" i="3"/>
  <c r="K8" i="3"/>
  <c r="K7" i="3"/>
  <c r="C10" i="3"/>
  <c r="B18" i="3"/>
  <c r="B16" i="3"/>
  <c r="A79" i="3"/>
  <c r="A80" i="3"/>
  <c r="A81" i="3"/>
  <c r="A82" i="3"/>
  <c r="A83" i="3"/>
  <c r="A84" i="3"/>
  <c r="A85" i="3"/>
  <c r="A86" i="3"/>
  <c r="A87" i="3"/>
  <c r="A88" i="3"/>
  <c r="A89" i="3"/>
  <c r="A90" i="3"/>
  <c r="A91" i="3"/>
  <c r="A92" i="3"/>
  <c r="A93" i="3"/>
  <c r="A94" i="3"/>
  <c r="A95" i="3"/>
  <c r="A96" i="3"/>
  <c r="A97" i="3"/>
  <c r="A98" i="3"/>
  <c r="A99" i="3"/>
  <c r="A10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I2" i="3"/>
  <c r="I1" i="3"/>
  <c r="F15" i="3"/>
  <c r="K11" i="3"/>
  <c r="K6" i="3"/>
  <c r="K5" i="3"/>
  <c r="C11" i="3"/>
  <c r="B4" i="2"/>
  <c r="C4" i="2" s="1"/>
  <c r="D4" i="2" s="1"/>
  <c r="E4" i="2" s="1"/>
  <c r="F4" i="2" s="1"/>
  <c r="G4" i="2" s="1"/>
  <c r="H4" i="2" s="1"/>
  <c r="I4" i="2" s="1"/>
  <c r="J4" i="2" s="1"/>
  <c r="K4" i="2" s="1"/>
  <c r="M4" i="2" s="1"/>
  <c r="N4" i="2" s="1"/>
  <c r="O4" i="2" s="1"/>
  <c r="P4" i="2" s="1"/>
  <c r="Q4" i="2" s="1"/>
  <c r="R4" i="2" s="1"/>
  <c r="S4" i="2" s="1"/>
  <c r="T4" i="2" s="1"/>
  <c r="U4" i="2" s="1"/>
  <c r="V4" i="2" s="1"/>
  <c r="W4" i="2" s="1"/>
  <c r="C4" i="3"/>
  <c r="K4" i="3"/>
  <c r="F6" i="2"/>
  <c r="F7" i="2"/>
  <c r="F8" i="2"/>
  <c r="F9" i="2"/>
  <c r="F10" i="2"/>
  <c r="F11" i="2"/>
  <c r="F12" i="2"/>
  <c r="F13" i="2"/>
  <c r="F14" i="2"/>
  <c r="F15" i="2"/>
  <c r="F16" i="2"/>
  <c r="F17" i="2"/>
  <c r="F18" i="2"/>
  <c r="F19" i="2"/>
  <c r="F20" i="2"/>
  <c r="F21" i="2"/>
  <c r="F22" i="2"/>
  <c r="F23" i="2"/>
  <c r="F24" i="2"/>
  <c r="F25" i="2"/>
  <c r="F26" i="2"/>
  <c r="F27" i="2"/>
  <c r="F28" i="2"/>
  <c r="F29" i="2"/>
  <c r="F30" i="2"/>
  <c r="F31" i="2"/>
  <c r="F32" i="2"/>
  <c r="X5" i="2"/>
  <c r="F34" i="2" s="1"/>
  <c r="A3" i="3"/>
  <c r="A4" i="3"/>
  <c r="A5" i="3"/>
  <c r="A6" i="3"/>
  <c r="A7" i="3"/>
  <c r="A8" i="3"/>
  <c r="A9" i="3"/>
  <c r="A10" i="3"/>
  <c r="A11" i="3"/>
  <c r="A2" i="3"/>
  <c r="A1" i="3"/>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38" i="2" l="1"/>
  <c r="F33" i="2"/>
  <c r="F36" i="2"/>
  <c r="F37" i="2"/>
  <c r="F35" i="2"/>
</calcChain>
</file>

<file path=xl/comments1.xml><?xml version="1.0" encoding="utf-8"?>
<comments xmlns="http://schemas.openxmlformats.org/spreadsheetml/2006/main">
  <authors>
    <author>Swedkowski, Jerome (SBT US)</author>
    <author>Jan Baker</author>
  </authors>
  <commentList>
    <comment ref="A5" authorId="0">
      <text>
        <r>
          <rPr>
            <b/>
            <sz val="8"/>
            <color indexed="81"/>
            <rFont val="Tahoma"/>
            <family val="2"/>
          </rPr>
          <t>Siemens RFI number</t>
        </r>
      </text>
    </comment>
    <comment ref="B5" authorId="0">
      <text>
        <r>
          <rPr>
            <b/>
            <sz val="8"/>
            <color indexed="81"/>
            <rFont val="Tahoma"/>
            <family val="2"/>
          </rPr>
          <t>Customer RFI Number</t>
        </r>
        <r>
          <rPr>
            <sz val="8"/>
            <color indexed="81"/>
            <rFont val="Tahoma"/>
            <family val="2"/>
          </rPr>
          <t xml:space="preserve">
Only use as reference if customer uses different RFI numbers.</t>
        </r>
      </text>
    </comment>
    <comment ref="C5" authorId="0">
      <text>
        <r>
          <rPr>
            <b/>
            <sz val="8"/>
            <color indexed="81"/>
            <rFont val="Tahoma"/>
            <family val="2"/>
          </rPr>
          <t xml:space="preserve">Topic or Issue of this RFI </t>
        </r>
        <r>
          <rPr>
            <sz val="8"/>
            <color indexed="81"/>
            <rFont val="Tahoma"/>
            <family val="2"/>
          </rPr>
          <t>quick summary of problem, 25 characters or less.
Enter full problem statement at right</t>
        </r>
      </text>
    </comment>
    <comment ref="E5" authorId="1">
      <text>
        <r>
          <rPr>
            <b/>
            <sz val="12"/>
            <color indexed="9"/>
            <rFont val="Tahoma"/>
            <family val="2"/>
          </rPr>
          <t>White</t>
        </r>
        <r>
          <rPr>
            <sz val="12"/>
            <color indexed="81"/>
            <rFont val="Tahoma"/>
            <family val="2"/>
          </rPr>
          <t xml:space="preserve"> = Response is completed
</t>
        </r>
        <r>
          <rPr>
            <b/>
            <sz val="12"/>
            <color indexed="42"/>
            <rFont val="Tahoma"/>
            <family val="2"/>
          </rPr>
          <t>Green</t>
        </r>
        <r>
          <rPr>
            <sz val="12"/>
            <color indexed="81"/>
            <rFont val="Tahoma"/>
            <family val="2"/>
          </rPr>
          <t xml:space="preserve"> = No RFI Date
</t>
        </r>
        <r>
          <rPr>
            <b/>
            <sz val="12"/>
            <color indexed="13"/>
            <rFont val="Tahoma"/>
            <family val="2"/>
          </rPr>
          <t>Yellow</t>
        </r>
        <r>
          <rPr>
            <sz val="12"/>
            <color indexed="81"/>
            <rFont val="Tahoma"/>
            <family val="2"/>
          </rPr>
          <t xml:space="preserve"> = Response hasn't been accepted, still have time
</t>
        </r>
        <r>
          <rPr>
            <b/>
            <sz val="12"/>
            <color indexed="14"/>
            <rFont val="Tahoma"/>
            <family val="2"/>
          </rPr>
          <t>Red</t>
        </r>
        <r>
          <rPr>
            <sz val="12"/>
            <color indexed="81"/>
            <rFont val="Tahoma"/>
            <family val="2"/>
          </rPr>
          <t xml:space="preserve"> = Response hasn't been accepted and is past due date.</t>
        </r>
      </text>
    </comment>
    <comment ref="K5" authorId="1">
      <text>
        <r>
          <rPr>
            <sz val="12"/>
            <color indexed="81"/>
            <rFont val="Tahoma"/>
            <family val="2"/>
          </rPr>
          <t xml:space="preserve">Use Alt+Enter to get a line break.
</t>
        </r>
        <r>
          <rPr>
            <sz val="8"/>
            <color indexed="81"/>
            <rFont val="Tahoma"/>
            <family val="2"/>
          </rPr>
          <t xml:space="preserve">
In this versions of Microsoft Excel, a cell can contain up to 32,767 characters. However, if a cell contains more than </t>
        </r>
        <r>
          <rPr>
            <b/>
            <sz val="8"/>
            <color indexed="81"/>
            <rFont val="Tahoma"/>
            <family val="2"/>
          </rPr>
          <t xml:space="preserve">1,024 </t>
        </r>
        <r>
          <rPr>
            <sz val="8"/>
            <color indexed="81"/>
            <rFont val="Tahoma"/>
            <family val="2"/>
          </rPr>
          <t xml:space="preserve">characters, the following rules apply: 
A warnig message will aleart you if you go beyond the 1024 limit and advise you to create a second document.
- Characters after approximately the 1,024th character do not appear in the cell; however, they appear in the formula bar when you edit or select the cell. 
- Although characters after approximately the 1,024th character do not appear, you can detect and manipulate them with worksheet functions (for example, the RIGHT and MID functions) and macro commands (for example the Characters property). 
- If you copy a cell that contains more than 1,024 characters, and then paste them in another cell, all of the characters are pasted into the new cell. However, characters after approximately the 1,024th character do not appear in the destination cell. 
- Characters in a cell after approximately the 1,024th character are not printed and may not appear in print preview. </t>
        </r>
      </text>
    </comment>
    <comment ref="L5" authorId="1">
      <text>
        <r>
          <rPr>
            <b/>
            <sz val="8"/>
            <color indexed="81"/>
            <rFont val="Tahoma"/>
            <family val="2"/>
          </rPr>
          <t>Use Alt+Enter to get a line break</t>
        </r>
        <r>
          <rPr>
            <sz val="8"/>
            <color indexed="81"/>
            <rFont val="Tahoma"/>
            <family val="2"/>
          </rPr>
          <t xml:space="preserve">.
In this versions of Microsoft Excel, a cell can contain up to 32,767 characters. However, if a cell contains more than </t>
        </r>
        <r>
          <rPr>
            <b/>
            <sz val="8"/>
            <color indexed="81"/>
            <rFont val="Tahoma"/>
            <family val="2"/>
          </rPr>
          <t xml:space="preserve">1,024 </t>
        </r>
        <r>
          <rPr>
            <sz val="8"/>
            <color indexed="81"/>
            <rFont val="Tahoma"/>
            <family val="2"/>
          </rPr>
          <t xml:space="preserve">characters, the following rules apply: 
A warnig message will aleart you if you go beyond the 1024 limit and advise you to create a second document.
- Characters after approximately the 1,024th character do not appear in the cell; however, they appear in the formula bar when you edit or select the cell. 
- Although characters after approximately the 1,024th character do not appear, you can detect and manipulate them with worksheet functions (for example, the RIGHT and MID functions) and macro commands (for example the Characters property). 
- If you copy a cell that contains more than 1,024 characters, and then paste them in another cell, all of the characters are pasted into the new cell. However, characters after approximately the 1,024th character do not appear in the destination cell. 
- Characters in a cell after approximately the 1,024th character are not printed and may not appear in print preview. </t>
        </r>
      </text>
    </comment>
    <comment ref="Q5" authorId="1">
      <text>
        <r>
          <rPr>
            <sz val="10"/>
            <color indexed="81"/>
            <rFont val="Tahoma"/>
            <family val="2"/>
          </rPr>
          <t>This is the phone number of who ever this RFI is being sent to</t>
        </r>
      </text>
    </comment>
    <comment ref="R5" authorId="1">
      <text>
        <r>
          <rPr>
            <sz val="10"/>
            <color indexed="81"/>
            <rFont val="Tahoma"/>
            <family val="2"/>
          </rPr>
          <t>This is the fax number of who ever this RFI is being sent to</t>
        </r>
      </text>
    </comment>
    <comment ref="S5" authorId="1">
      <text>
        <r>
          <rPr>
            <sz val="10"/>
            <color indexed="81"/>
            <rFont val="Tahoma"/>
            <family val="2"/>
          </rPr>
          <t>This is the email address of who ever this RFI is being sent to</t>
        </r>
      </text>
    </comment>
    <comment ref="U5" authorId="1">
      <text>
        <r>
          <rPr>
            <sz val="10"/>
            <color indexed="81"/>
            <rFont val="Tahoma"/>
            <family val="2"/>
          </rPr>
          <t>This is the phone number of who ever is sending this RFI</t>
        </r>
      </text>
    </comment>
    <comment ref="V5" authorId="1">
      <text>
        <r>
          <rPr>
            <sz val="10"/>
            <color indexed="81"/>
            <rFont val="Tahoma"/>
            <family val="2"/>
          </rPr>
          <t>This is the fax number of who ever is sending this RFI</t>
        </r>
      </text>
    </comment>
    <comment ref="W5" authorId="1">
      <text>
        <r>
          <rPr>
            <sz val="10"/>
            <color indexed="81"/>
            <rFont val="Tahoma"/>
            <family val="2"/>
          </rPr>
          <t>This is the email address of who ever is sending this RFI</t>
        </r>
      </text>
    </comment>
  </commentList>
</comments>
</file>

<file path=xl/comments2.xml><?xml version="1.0" encoding="utf-8"?>
<comments xmlns="http://schemas.openxmlformats.org/spreadsheetml/2006/main">
  <authors>
    <author>Jan Baker</author>
  </authors>
  <commentList>
    <comment ref="C5" authorId="0">
      <text>
        <r>
          <rPr>
            <sz val="12"/>
            <color indexed="81"/>
            <rFont val="Tahoma"/>
            <family val="2"/>
          </rPr>
          <t>From this cel (C5), select which RFI you want to display and print.</t>
        </r>
      </text>
    </comment>
  </commentList>
</comments>
</file>

<file path=xl/sharedStrings.xml><?xml version="1.0" encoding="utf-8"?>
<sst xmlns="http://schemas.openxmlformats.org/spreadsheetml/2006/main" count="544" uniqueCount="146">
  <si>
    <t>The following forms should be used to track and write RFI’s:
• RFI Log
• Request For Information form</t>
  </si>
  <si>
    <t>When writing the RFI, make sure it is simple enough so any – non HVAC/Siemens employee will understand it.  State only the facts.</t>
  </si>
  <si>
    <t>During the course of the Contract, issues will arise that will require clarification.  Anyone who has a question regarding the design can generate a Request for Information (RFI).  The Contract will make provisions as to the formal process and documents to ask these questions.</t>
  </si>
  <si>
    <t>Quite frequently, the response to a RFI will lead to a real or perceived change.  Most RFI responses will provide technical direction as an indication, if in the architect’s/engineer’s opinion, this answer constitutes a change to the contract.</t>
  </si>
  <si>
    <t>Always address all RFI responses immediately.  If you think it is a change, pursue it!  If you don’t think it is a change, respond anyway.  Inform the senders that even though at this time you don’t see a direct effect caused by the respective RFI, you reserve the right to ask for compensation later if you are found to be impacted at a later date.</t>
  </si>
  <si>
    <t>1 Responded_=_white
2 No RFI Date =_white
3 still have time=_Yellow
4 Past Due_=_red</t>
  </si>
  <si>
    <t xml:space="preserve">Standardized Design Engineering </t>
  </si>
  <si>
    <t xml:space="preserve">                                                                                                                                                                                                                                                                                                                                                                                                                                                        </t>
  </si>
  <si>
    <t>Yes</t>
  </si>
  <si>
    <t xml:space="preserve"> </t>
  </si>
  <si>
    <t>Request for Information</t>
  </si>
  <si>
    <t>Date:</t>
  </si>
  <si>
    <t>Cost Impact:</t>
  </si>
  <si>
    <t>Time Delay:</t>
  </si>
  <si>
    <t>Description of Problem:</t>
  </si>
  <si>
    <t>Resolution of Problem:</t>
  </si>
  <si>
    <t>Accepted:</t>
  </si>
  <si>
    <t>General Cont.:</t>
  </si>
  <si>
    <t>Arch/Eng:</t>
  </si>
  <si>
    <t>RFI #</t>
  </si>
  <si>
    <t>e-mail</t>
  </si>
  <si>
    <t>Phone</t>
  </si>
  <si>
    <t>Fax</t>
  </si>
  <si>
    <t>Job Name</t>
  </si>
  <si>
    <t>Siemens Job #</t>
  </si>
  <si>
    <t>RFI Date</t>
  </si>
  <si>
    <t>Respond by</t>
  </si>
  <si>
    <t xml:space="preserve">To </t>
  </si>
  <si>
    <t>Attention</t>
  </si>
  <si>
    <t>Project Manager:</t>
  </si>
  <si>
    <t>Topic/Issue</t>
  </si>
  <si>
    <t>Job Name:</t>
  </si>
  <si>
    <t>From</t>
  </si>
  <si>
    <t>1</t>
  </si>
  <si>
    <t>2</t>
  </si>
  <si>
    <t>3</t>
  </si>
  <si>
    <t>5</t>
  </si>
  <si>
    <t>6</t>
  </si>
  <si>
    <t>7</t>
  </si>
  <si>
    <t>8</t>
  </si>
  <si>
    <t>9</t>
  </si>
  <si>
    <t>10</t>
  </si>
  <si>
    <t>11</t>
  </si>
  <si>
    <t>12</t>
  </si>
  <si>
    <t>13</t>
  </si>
  <si>
    <t>14</t>
  </si>
  <si>
    <t>15</t>
  </si>
  <si>
    <t>16</t>
  </si>
  <si>
    <t>17</t>
  </si>
  <si>
    <t>19</t>
  </si>
  <si>
    <t>20</t>
  </si>
  <si>
    <t>25</t>
  </si>
  <si>
    <t>26</t>
  </si>
  <si>
    <t>27</t>
  </si>
  <si>
    <t>28</t>
  </si>
  <si>
    <t>29</t>
  </si>
  <si>
    <t>30</t>
  </si>
  <si>
    <t>31</t>
  </si>
  <si>
    <t>32</t>
  </si>
  <si>
    <t>33</t>
  </si>
  <si>
    <t>34</t>
  </si>
  <si>
    <t>35</t>
  </si>
  <si>
    <t>Contract Spec or Dwg Ref</t>
  </si>
  <si>
    <t>Contract Spec or Drawing Refer</t>
  </si>
  <si>
    <t xml:space="preserve"> SI RFI Num</t>
  </si>
  <si>
    <t>Cust RFI Num</t>
  </si>
  <si>
    <t>4</t>
  </si>
  <si>
    <t>36</t>
  </si>
  <si>
    <t>18</t>
  </si>
  <si>
    <t>21</t>
  </si>
  <si>
    <t>22</t>
  </si>
  <si>
    <t>23</t>
  </si>
  <si>
    <t>24</t>
  </si>
  <si>
    <t>37</t>
  </si>
  <si>
    <t>38</t>
  </si>
  <si>
    <t>39</t>
  </si>
  <si>
    <t>40</t>
  </si>
  <si>
    <t>41</t>
  </si>
  <si>
    <t>42</t>
  </si>
  <si>
    <t>43</t>
  </si>
  <si>
    <t>44</t>
  </si>
  <si>
    <t>45</t>
  </si>
  <si>
    <t>46</t>
  </si>
  <si>
    <t>47</t>
  </si>
  <si>
    <t>48</t>
  </si>
  <si>
    <t>49</t>
  </si>
  <si>
    <t>50</t>
  </si>
  <si>
    <t>Topic /  Issue</t>
  </si>
  <si>
    <t>Response requested by Date</t>
  </si>
  <si>
    <t>2nd Request Date</t>
  </si>
  <si>
    <t>Reply Received Date</t>
  </si>
  <si>
    <t>Resolved or 
follow up RFI #</t>
  </si>
  <si>
    <t>Description 
of
Problem</t>
  </si>
  <si>
    <t>Time Delay</t>
  </si>
  <si>
    <t>Cost Impact</t>
  </si>
  <si>
    <t>Job Number:</t>
  </si>
  <si>
    <t>Design Engineer:</t>
  </si>
  <si>
    <t>Programmer:</t>
  </si>
  <si>
    <r>
      <t xml:space="preserve">Cover Tab
</t>
    </r>
    <r>
      <rPr>
        <sz val="11"/>
        <rFont val="Arial"/>
        <family val="2"/>
      </rPr>
      <t>Instructions</t>
    </r>
  </si>
  <si>
    <t>Project Manager Phone:</t>
  </si>
  <si>
    <t>Project Manager Fax:</t>
  </si>
  <si>
    <t>Project Manager email:</t>
  </si>
  <si>
    <t>Additional Instructions:</t>
  </si>
  <si>
    <t>The from section would typically be done by the Project Manager.</t>
  </si>
  <si>
    <t>These cells referance the Prject manager but you can put in who ever you want.</t>
  </si>
  <si>
    <t>In General: This Spreadsheet is protected.  There is no password.  But please do not deviate.  If you would like this changed, please contact Jan Baker.</t>
  </si>
  <si>
    <t>Notes on RFI’s:
• Can everyone understand what you are asking?
• Can everyone understand how does this effect your ability to complete the project?
• Do not accept a bad or vague answer.
• Indicate if it is a cost impact or not!  Their answer may change based on what box is checked.
• Indicate if it is an impact to the project schedule completion date.
• Clearly request “Date to Respond By” since the construction will/may go to a different phase.
• Remember to number all RFI’s.
• Do not accept “No Change RFI” if you believe there is or will be a cost impact.
• Consider billing for reviewing RFI’s if they exceed the normal quantity.  This is typically not accepted by the Contractor but it doesn’t hurt to try.</t>
  </si>
  <si>
    <r>
      <t xml:space="preserve">RFI Log Tab
</t>
    </r>
    <r>
      <rPr>
        <sz val="11"/>
        <rFont val="Arial"/>
        <family val="2"/>
      </rPr>
      <t xml:space="preserve">Populate all green cells in the RFI Log, not the Form.
Request_Respond_By changes colors to help manage you RFI dates
   - </t>
    </r>
    <r>
      <rPr>
        <sz val="11"/>
        <color indexed="8"/>
        <rFont val="Arial"/>
        <family val="2"/>
      </rPr>
      <t>White</t>
    </r>
    <r>
      <rPr>
        <sz val="11"/>
        <rFont val="Arial"/>
        <family val="2"/>
      </rPr>
      <t xml:space="preserve"> = Response is completed
   - Green = No RFI Date
   - Yellow = Response hasn't been accepted, 
                    still have time
   - Red = Response hasn't been accepted and is 
                     past due date.</t>
    </r>
  </si>
  <si>
    <r>
      <t>Form Tab</t>
    </r>
    <r>
      <rPr>
        <sz val="11"/>
        <rFont val="Arial"/>
      </rPr>
      <t xml:space="preserve">
Select the RFI that you want by using the drop down in cell C5
A cell can only show 1024 characters.  I added a popup if you go over 1023.
Use </t>
    </r>
    <r>
      <rPr>
        <b/>
        <sz val="11"/>
        <rFont val="Arial"/>
        <family val="2"/>
      </rPr>
      <t>Alt + Ente</t>
    </r>
    <r>
      <rPr>
        <sz val="11"/>
        <rFont val="Arial"/>
      </rPr>
      <t>r to get a line break within a cell.
Use the Form tab to view or print.  Do not enter information directly on the Form.</t>
    </r>
  </si>
  <si>
    <t>Attention To Person</t>
  </si>
  <si>
    <t>To  Phone</t>
  </si>
  <si>
    <t>To  Fax</t>
  </si>
  <si>
    <t>To e-mail</t>
  </si>
  <si>
    <t>From Person</t>
  </si>
  <si>
    <t>From Phone</t>
  </si>
  <si>
    <t>From Fax</t>
  </si>
  <si>
    <t>From e-mail</t>
  </si>
  <si>
    <t>To Company</t>
  </si>
  <si>
    <t>No</t>
  </si>
  <si>
    <t>David Reza</t>
  </si>
  <si>
    <t>david.reza@siemens.com</t>
  </si>
  <si>
    <t>Tom Chavanne</t>
  </si>
  <si>
    <t>512-571-4135</t>
  </si>
  <si>
    <t>thomas.chavanne@siemens.com</t>
  </si>
  <si>
    <t>UT Welch Hall Reno</t>
  </si>
  <si>
    <t>44OP-228664</t>
  </si>
  <si>
    <t>Fume Hood Spec</t>
  </si>
  <si>
    <t>23 09 23.A-31</t>
  </si>
  <si>
    <t>Spec Section 23 09 23.A – 2.22A states “fume hood exhaust terminal shall use a 90 deg butterfly damper without seal”. If fume hood exhaust terminal is provided WITHOUT a damper seal, 0 cfm will not be achievable, as stated on lab schedule. Please clarify if damper leakage is acceptable, or if lab seal will be acceptable. Siemens lab exhaust datasheet is attached for Damper Leakage Table (Table 3).</t>
  </si>
  <si>
    <t>Beck</t>
  </si>
  <si>
    <t>Bob Lashinger</t>
  </si>
  <si>
    <t>512-651-5192</t>
  </si>
  <si>
    <t>CHWS Pressure Valve</t>
  </si>
  <si>
    <t>M6.07</t>
  </si>
  <si>
    <t>Please verify the location of the CHWS pressure control valve that is shown in the control diagram and point list. The pressure control valve does not seem to be shown in the Mechanical Piping plan M3.13 or in the CHW schematic on M5.01. Also CHW FM on the control diagram shows the flowmeter on the return line; whereas the rest of drawings show the FM on supply line, please verify correct location.</t>
  </si>
  <si>
    <t>Lab Exhaust Valves</t>
  </si>
  <si>
    <t>M0.05 Note E</t>
  </si>
  <si>
    <t>RobertLashinger@beckgroup.com</t>
  </si>
  <si>
    <t xml:space="preserve">Please verify that phenolic coating will not be needed if stainless steel lab exhaust (LE) terminal units are to be provided. </t>
  </si>
  <si>
    <t>Round Control Dampers</t>
  </si>
  <si>
    <t>M5.07</t>
  </si>
  <si>
    <t xml:space="preserve">Per contract drawings (M5.07), modulating control dampers are shown in round lab exhaust. Please confirm that it is acceptable to utilize rectangular, opposed-blade, control dampers. In our experience, butterfly dampers do not provide sufficient controllability. </t>
  </si>
  <si>
    <t>Night setback cfm was added to lab schedules.</t>
  </si>
  <si>
    <t>Steam Flowmeter</t>
  </si>
  <si>
    <t>M6.09</t>
  </si>
  <si>
    <t>Per contract control drawings (M6.09) high pressure steam flow meter is shown in the control diagram #2 also included in the points list, but not shown in the flowmeter schedule (M0.04). This meter is not shown on Level 1-3 mechanical piping (M3.13) or Steam and Condensate Return schematic (M5.04). Please verify if steam flow meter is to be added to project and provide specification for steam meter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</si>
</sst>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7" x14ac:knownFonts="1">
    <font>
      <sz val="11"/>
      <name val="Arial"/>
    </font>
    <font>
      <b/>
      <sz val="16"/>
      <name val="Times New Roman"/>
      <family val="1"/>
    </font>
    <font>
      <b/>
      <sz val="16"/>
      <name val="Arial"/>
      <family val="2"/>
    </font>
    <font>
      <sz val="8"/>
      <name val="Arial"/>
    </font>
    <font>
      <b/>
      <sz val="11"/>
      <name val="Arial"/>
      <family val="2"/>
    </font>
    <font>
      <b/>
      <sz val="12"/>
      <name val="Arial"/>
      <family val="2"/>
    </font>
    <font>
      <sz val="12"/>
      <name val="Arial"/>
    </font>
    <font>
      <u/>
      <sz val="11"/>
      <color indexed="12"/>
      <name val="Arial"/>
    </font>
    <font>
      <b/>
      <sz val="14"/>
      <name val="Arial"/>
      <family val="2"/>
    </font>
    <font>
      <sz val="14"/>
      <name val="Arial"/>
      <family val="2"/>
    </font>
    <font>
      <sz val="11"/>
      <name val="Arial"/>
      <family val="2"/>
    </font>
    <font>
      <sz val="12"/>
      <name val="Arial"/>
      <family val="2"/>
    </font>
    <font>
      <b/>
      <sz val="12"/>
      <color indexed="9"/>
      <name val="Tahoma"/>
      <family val="2"/>
    </font>
    <font>
      <sz val="12"/>
      <color indexed="81"/>
      <name val="Tahoma"/>
      <family val="2"/>
    </font>
    <font>
      <b/>
      <sz val="12"/>
      <color indexed="13"/>
      <name val="Tahoma"/>
      <family val="2"/>
    </font>
    <font>
      <b/>
      <sz val="11"/>
      <color indexed="10"/>
      <name val="Arial"/>
      <family val="2"/>
    </font>
    <font>
      <sz val="12"/>
      <name val="Times New Roman"/>
      <family val="1"/>
    </font>
    <font>
      <b/>
      <sz val="12"/>
      <name val="Times New Roman"/>
      <family val="1"/>
    </font>
    <font>
      <sz val="10"/>
      <color indexed="81"/>
      <name val="Tahoma"/>
      <family val="2"/>
    </font>
    <font>
      <b/>
      <sz val="12"/>
      <color indexed="42"/>
      <name val="Tahoma"/>
      <family val="2"/>
    </font>
    <font>
      <sz val="8"/>
      <color indexed="81"/>
      <name val="Tahoma"/>
      <family val="2"/>
    </font>
    <font>
      <b/>
      <sz val="8"/>
      <color indexed="81"/>
      <name val="Tahoma"/>
      <family val="2"/>
    </font>
    <font>
      <sz val="11"/>
      <color indexed="22"/>
      <name val="Arial"/>
    </font>
    <font>
      <b/>
      <sz val="12"/>
      <color indexed="14"/>
      <name val="Tahoma"/>
      <family val="2"/>
    </font>
    <font>
      <sz val="11"/>
      <color indexed="8"/>
      <name val="Arial"/>
      <family val="2"/>
    </font>
    <font>
      <sz val="12"/>
      <color indexed="58"/>
      <name val="Arial"/>
    </font>
    <font>
      <sz val="12"/>
      <color indexed="58"/>
      <name val="Arial"/>
      <family val="2"/>
    </font>
  </fonts>
  <fills count="9">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indexed="51"/>
        <bgColor indexed="64"/>
      </patternFill>
    </fill>
    <fill>
      <patternFill patternType="solid">
        <fgColor indexed="50"/>
        <bgColor indexed="64"/>
      </patternFill>
    </fill>
    <fill>
      <patternFill patternType="solid">
        <fgColor indexed="5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120">
    <xf numFmtId="0" fontId="0" fillId="0" borderId="0" xfId="0"/>
    <xf numFmtId="0" fontId="0" fillId="0" borderId="0" xfId="0" applyBorder="1"/>
    <xf numFmtId="0" fontId="2" fillId="0" borderId="0" xfId="0" applyFont="1" applyFill="1" applyProtection="1"/>
    <xf numFmtId="0" fontId="1" fillId="0" borderId="0" xfId="0" applyFont="1" applyFill="1" applyProtection="1"/>
    <xf numFmtId="0" fontId="0" fillId="0" borderId="0" xfId="0" applyFill="1" applyProtection="1"/>
    <xf numFmtId="0" fontId="8" fillId="0" borderId="0" xfId="0" applyFont="1" applyFill="1" applyAlignment="1" applyProtection="1"/>
    <xf numFmtId="0" fontId="9" fillId="0" borderId="0" xfId="0" applyFont="1" applyFill="1" applyAlignment="1" applyProtection="1"/>
    <xf numFmtId="0" fontId="0" fillId="0" borderId="0" xfId="0" applyFill="1" applyAlignment="1" applyProtection="1"/>
    <xf numFmtId="0" fontId="5" fillId="0" borderId="0" xfId="0" applyFont="1" applyFill="1" applyBorder="1" applyProtection="1"/>
    <xf numFmtId="0" fontId="0" fillId="0" borderId="0" xfId="0" applyFill="1" applyBorder="1" applyProtection="1"/>
    <xf numFmtId="0" fontId="5" fillId="0" borderId="0" xfId="0" applyFont="1" applyFill="1" applyAlignment="1" applyProtection="1"/>
    <xf numFmtId="0" fontId="0" fillId="0" borderId="0" xfId="0" applyFill="1" applyBorder="1" applyAlignment="1" applyProtection="1">
      <alignment vertical="top"/>
    </xf>
    <xf numFmtId="0" fontId="0" fillId="0" borderId="0" xfId="0" applyFill="1" applyBorder="1" applyAlignment="1" applyProtection="1">
      <alignment wrapText="1"/>
    </xf>
    <xf numFmtId="0" fontId="1" fillId="0" borderId="0" xfId="0" applyFont="1" applyBorder="1"/>
    <xf numFmtId="0" fontId="0" fillId="0" borderId="0" xfId="0" applyBorder="1" applyAlignment="1">
      <alignment horizontal="left"/>
    </xf>
    <xf numFmtId="0" fontId="2" fillId="0" borderId="0" xfId="0" applyFont="1" applyBorder="1"/>
    <xf numFmtId="0" fontId="4" fillId="0" borderId="0" xfId="0" applyFont="1" applyFill="1" applyBorder="1" applyAlignment="1" applyProtection="1">
      <alignment wrapText="1"/>
    </xf>
    <xf numFmtId="14" fontId="0" fillId="2" borderId="1" xfId="0" applyNumberFormat="1" applyFill="1" applyBorder="1" applyProtection="1">
      <protection locked="0"/>
    </xf>
    <xf numFmtId="0" fontId="2" fillId="0" borderId="0" xfId="0" applyFont="1" applyFill="1" applyAlignment="1" applyProtection="1">
      <alignment horizontal="right"/>
    </xf>
    <xf numFmtId="0" fontId="5" fillId="0" borderId="2" xfId="0" applyFont="1" applyFill="1" applyBorder="1" applyAlignment="1" applyProtection="1">
      <alignment wrapText="1"/>
    </xf>
    <xf numFmtId="0" fontId="5" fillId="0" borderId="3" xfId="0" applyFont="1" applyFill="1" applyBorder="1" applyAlignment="1" applyProtection="1">
      <alignment wrapText="1"/>
    </xf>
    <xf numFmtId="0" fontId="6" fillId="0" borderId="4" xfId="0" applyFont="1" applyFill="1" applyBorder="1" applyAlignment="1" applyProtection="1">
      <alignment wrapText="1"/>
    </xf>
    <xf numFmtId="0" fontId="6" fillId="0" borderId="4" xfId="0" applyFont="1" applyFill="1" applyBorder="1" applyProtection="1"/>
    <xf numFmtId="0" fontId="6" fillId="0" borderId="5" xfId="0" applyFont="1" applyFill="1" applyBorder="1" applyProtection="1"/>
    <xf numFmtId="0" fontId="6" fillId="0" borderId="6" xfId="0" applyFont="1" applyFill="1" applyBorder="1" applyProtection="1"/>
    <xf numFmtId="0" fontId="5" fillId="0" borderId="6" xfId="0" applyFont="1" applyFill="1" applyBorder="1" applyProtection="1"/>
    <xf numFmtId="0" fontId="6" fillId="0" borderId="7" xfId="0" applyFont="1" applyFill="1" applyBorder="1" applyProtection="1"/>
    <xf numFmtId="0" fontId="5" fillId="0" borderId="0" xfId="0" applyFont="1" applyFill="1" applyBorder="1" applyAlignment="1" applyProtection="1">
      <alignment wrapText="1"/>
    </xf>
    <xf numFmtId="0" fontId="0" fillId="0" borderId="0" xfId="0" applyFill="1" applyBorder="1" applyAlignment="1" applyProtection="1">
      <alignment horizontal="right"/>
    </xf>
    <xf numFmtId="0" fontId="6" fillId="0" borderId="0" xfId="0" applyFont="1" applyFill="1" applyBorder="1" applyProtection="1"/>
    <xf numFmtId="49" fontId="0" fillId="0" borderId="0" xfId="0" applyNumberFormat="1" applyFill="1" applyProtection="1"/>
    <xf numFmtId="0" fontId="15" fillId="0" borderId="0" xfId="0" applyFont="1" applyFill="1" applyProtection="1"/>
    <xf numFmtId="0" fontId="0" fillId="0" borderId="0" xfId="0" applyBorder="1" applyAlignment="1">
      <alignment horizontal="left" vertical="top" wrapText="1"/>
    </xf>
    <xf numFmtId="0" fontId="16" fillId="0" borderId="0" xfId="0" applyFont="1" applyBorder="1" applyAlignment="1">
      <alignment vertical="top" wrapText="1"/>
    </xf>
    <xf numFmtId="0" fontId="10" fillId="0" borderId="0" xfId="0" applyFont="1" applyFill="1" applyBorder="1"/>
    <xf numFmtId="0" fontId="0" fillId="0" borderId="0" xfId="0" applyBorder="1" applyAlignment="1">
      <alignment wrapText="1"/>
    </xf>
    <xf numFmtId="0" fontId="0" fillId="3" borderId="0" xfId="0" applyFill="1" applyBorder="1" applyAlignment="1" applyProtection="1">
      <alignment horizontal="left"/>
    </xf>
    <xf numFmtId="0" fontId="0" fillId="0" borderId="0" xfId="0" applyBorder="1" applyAlignment="1">
      <alignment vertical="top" wrapText="1"/>
    </xf>
    <xf numFmtId="0" fontId="4" fillId="0" borderId="0" xfId="0" applyFont="1" applyBorder="1" applyAlignment="1">
      <alignment wrapText="1"/>
    </xf>
    <xf numFmtId="0" fontId="10" fillId="0" borderId="0" xfId="0" applyFont="1" applyBorder="1" applyAlignment="1">
      <alignment vertical="top" wrapText="1"/>
    </xf>
    <xf numFmtId="0" fontId="0" fillId="2" borderId="1" xfId="0" applyFill="1" applyBorder="1" applyAlignment="1" applyProtection="1">
      <alignment horizontal="right"/>
      <protection locked="0"/>
    </xf>
    <xf numFmtId="0" fontId="10" fillId="2" borderId="1" xfId="0" applyFont="1" applyFill="1" applyBorder="1" applyAlignment="1" applyProtection="1">
      <alignment horizontal="right"/>
      <protection locked="0"/>
    </xf>
    <xf numFmtId="0" fontId="10" fillId="3" borderId="0" xfId="0" applyFont="1" applyFill="1" applyBorder="1" applyAlignment="1" applyProtection="1">
      <alignment horizontal="left"/>
    </xf>
    <xf numFmtId="0" fontId="7" fillId="2" borderId="1" xfId="1" applyNumberFormat="1" applyFill="1" applyBorder="1" applyAlignment="1" applyProtection="1">
      <alignment horizontal="left"/>
      <protection locked="0"/>
    </xf>
    <xf numFmtId="0" fontId="0" fillId="2" borderId="1" xfId="0" applyNumberFormat="1" applyFill="1" applyBorder="1" applyAlignment="1" applyProtection="1">
      <alignment horizontal="left"/>
      <protection locked="0"/>
    </xf>
    <xf numFmtId="0" fontId="16" fillId="0" borderId="0" xfId="0" applyFont="1" applyBorder="1" applyAlignment="1">
      <alignment horizontal="left" vertical="top" wrapText="1"/>
    </xf>
    <xf numFmtId="0" fontId="4" fillId="4" borderId="1" xfId="0" applyFont="1" applyFill="1" applyBorder="1" applyAlignment="1">
      <alignment vertical="top" wrapText="1"/>
    </xf>
    <xf numFmtId="0" fontId="17" fillId="0" borderId="2" xfId="0" applyFont="1" applyBorder="1" applyAlignment="1">
      <alignment horizontal="left" vertical="top"/>
    </xf>
    <xf numFmtId="0" fontId="0" fillId="0" borderId="4" xfId="0" applyBorder="1" applyAlignment="1">
      <alignment horizontal="left" vertical="top" wrapText="1"/>
    </xf>
    <xf numFmtId="0" fontId="0" fillId="0" borderId="4" xfId="0" applyBorder="1" applyAlignment="1">
      <alignment wrapText="1"/>
    </xf>
    <xf numFmtId="0" fontId="0" fillId="0" borderId="5" xfId="0"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5" fillId="0" borderId="1" xfId="0" applyFont="1" applyBorder="1" applyAlignment="1" applyProtection="1">
      <alignment horizontal="left"/>
    </xf>
    <xf numFmtId="0" fontId="0" fillId="0" borderId="1" xfId="0" applyBorder="1" applyProtection="1"/>
    <xf numFmtId="0" fontId="0" fillId="3" borderId="0" xfId="0" applyFill="1" applyBorder="1" applyProtection="1"/>
    <xf numFmtId="0" fontId="0" fillId="0" borderId="0" xfId="0" applyBorder="1" applyProtection="1"/>
    <xf numFmtId="0" fontId="4" fillId="0" borderId="1" xfId="0" applyFont="1" applyBorder="1" applyAlignment="1" applyProtection="1">
      <alignment horizontal="left"/>
    </xf>
    <xf numFmtId="49" fontId="0" fillId="3" borderId="0" xfId="0" applyNumberFormat="1" applyFill="1" applyBorder="1" applyAlignment="1" applyProtection="1">
      <alignment horizontal="right"/>
    </xf>
    <xf numFmtId="49" fontId="0" fillId="0" borderId="0" xfId="0" applyNumberFormat="1" applyBorder="1" applyAlignment="1" applyProtection="1">
      <alignment horizontal="right"/>
    </xf>
    <xf numFmtId="0" fontId="0" fillId="0" borderId="0" xfId="0" applyBorder="1" applyAlignment="1" applyProtection="1">
      <alignment horizontal="left"/>
    </xf>
    <xf numFmtId="49" fontId="0" fillId="2" borderId="1" xfId="0" applyNumberFormat="1" applyFill="1" applyBorder="1" applyAlignment="1" applyProtection="1">
      <alignment horizontal="center"/>
      <protection locked="0"/>
    </xf>
    <xf numFmtId="0" fontId="10" fillId="2" borderId="1" xfId="0" applyFont="1" applyFill="1" applyBorder="1" applyAlignment="1" applyProtection="1">
      <alignment horizontal="left"/>
      <protection locked="0"/>
    </xf>
    <xf numFmtId="14" fontId="0" fillId="0" borderId="10" xfId="0" applyNumberFormat="1" applyBorder="1" applyAlignment="1" applyProtection="1">
      <alignment horizontal="right"/>
      <protection locked="0"/>
    </xf>
    <xf numFmtId="0" fontId="0" fillId="0" borderId="11" xfId="0" applyNumberFormat="1" applyFill="1" applyBorder="1" applyAlignment="1" applyProtection="1">
      <alignment horizontal="right"/>
      <protection locked="0"/>
    </xf>
    <xf numFmtId="14" fontId="10" fillId="2" borderId="1" xfId="0" applyNumberFormat="1" applyFont="1" applyFill="1" applyBorder="1" applyProtection="1">
      <protection locked="0"/>
    </xf>
    <xf numFmtId="49" fontId="10" fillId="2" borderId="1" xfId="0" applyNumberFormat="1" applyFont="1" applyFill="1" applyBorder="1" applyAlignment="1" applyProtection="1">
      <alignment horizontal="center"/>
      <protection locked="0"/>
    </xf>
    <xf numFmtId="0" fontId="0" fillId="2" borderId="1" xfId="0" applyFill="1" applyBorder="1" applyAlignment="1" applyProtection="1">
      <alignment horizontal="left"/>
      <protection locked="0"/>
    </xf>
    <xf numFmtId="14" fontId="10" fillId="2" borderId="1" xfId="0" applyNumberFormat="1" applyFont="1" applyFill="1" applyBorder="1" applyAlignment="1" applyProtection="1">
      <alignment horizontal="left"/>
      <protection locked="0"/>
    </xf>
    <xf numFmtId="0" fontId="0" fillId="2" borderId="1" xfId="0" applyFill="1" applyBorder="1" applyProtection="1">
      <protection locked="0"/>
    </xf>
    <xf numFmtId="0" fontId="0" fillId="2" borderId="1" xfId="0" applyNumberFormat="1" applyFill="1" applyBorder="1" applyAlignment="1" applyProtection="1">
      <alignment horizontal="center"/>
      <protection locked="0"/>
    </xf>
    <xf numFmtId="0" fontId="10" fillId="2" borderId="1" xfId="0" applyFont="1" applyFill="1" applyBorder="1" applyAlignment="1" applyProtection="1">
      <alignment wrapText="1"/>
      <protection locked="0"/>
    </xf>
    <xf numFmtId="0" fontId="0" fillId="2" borderId="12" xfId="0" applyNumberFormat="1" applyFill="1" applyBorder="1" applyAlignment="1" applyProtection="1">
      <alignment horizontal="center"/>
      <protection locked="0"/>
    </xf>
    <xf numFmtId="0" fontId="0" fillId="0" borderId="1" xfId="0" applyBorder="1" applyAlignment="1">
      <alignment wrapText="1"/>
    </xf>
    <xf numFmtId="0" fontId="22" fillId="3" borderId="0" xfId="0" applyFont="1" applyFill="1" applyBorder="1" applyAlignment="1" applyProtection="1">
      <alignment horizontal="center"/>
    </xf>
    <xf numFmtId="0" fontId="0" fillId="0" borderId="0" xfId="0" applyBorder="1" applyAlignment="1" applyProtection="1">
      <alignment horizontal="center"/>
    </xf>
    <xf numFmtId="0" fontId="5" fillId="0" borderId="12" xfId="0" applyFont="1" applyBorder="1" applyAlignment="1" applyProtection="1"/>
    <xf numFmtId="0" fontId="0" fillId="2" borderId="1" xfId="0" applyFill="1" applyBorder="1" applyAlignment="1" applyProtection="1">
      <alignment wrapText="1"/>
      <protection locked="0"/>
    </xf>
    <xf numFmtId="49" fontId="5" fillId="5" borderId="1" xfId="0" applyNumberFormat="1" applyFont="1" applyFill="1" applyBorder="1" applyAlignment="1" applyProtection="1">
      <alignment horizontal="center" vertical="top" wrapText="1"/>
    </xf>
    <xf numFmtId="0" fontId="5" fillId="5" borderId="1" xfId="0" applyFont="1" applyFill="1" applyBorder="1" applyAlignment="1" applyProtection="1">
      <alignment horizontal="center" vertical="top" wrapText="1"/>
    </xf>
    <xf numFmtId="0" fontId="5" fillId="4" borderId="1" xfId="0" applyFont="1" applyFill="1" applyBorder="1" applyAlignment="1" applyProtection="1">
      <alignment horizontal="center" vertical="top" wrapText="1"/>
    </xf>
    <xf numFmtId="0" fontId="11" fillId="6" borderId="1" xfId="0" applyFont="1" applyFill="1" applyBorder="1" applyAlignment="1" applyProtection="1">
      <alignment horizontal="left" vertical="top" wrapText="1"/>
    </xf>
    <xf numFmtId="0" fontId="5" fillId="7" borderId="1" xfId="0" applyFont="1" applyFill="1" applyBorder="1" applyAlignment="1" applyProtection="1">
      <alignment horizontal="center" vertical="top" wrapText="1"/>
    </xf>
    <xf numFmtId="0" fontId="5" fillId="8" borderId="1" xfId="0" applyFont="1" applyFill="1" applyBorder="1" applyAlignment="1" applyProtection="1">
      <alignment horizontal="center" vertical="top" wrapText="1"/>
    </xf>
    <xf numFmtId="14" fontId="5" fillId="3" borderId="0" xfId="0" applyNumberFormat="1" applyFont="1" applyFill="1" applyBorder="1" applyAlignment="1" applyProtection="1">
      <alignment vertical="top"/>
    </xf>
    <xf numFmtId="0" fontId="5" fillId="0" borderId="0" xfId="0" applyFont="1" applyBorder="1" applyAlignment="1" applyProtection="1">
      <alignment vertical="top"/>
    </xf>
    <xf numFmtId="0" fontId="10" fillId="2" borderId="1" xfId="0" applyFont="1" applyFill="1" applyBorder="1" applyProtection="1">
      <protection locked="0"/>
    </xf>
    <xf numFmtId="0" fontId="7" fillId="2" borderId="1" xfId="1" applyFill="1" applyBorder="1" applyAlignment="1" applyProtection="1">
      <alignment horizontal="left"/>
      <protection locked="0"/>
    </xf>
    <xf numFmtId="0" fontId="10" fillId="0" borderId="0" xfId="0" applyFont="1" applyAlignment="1">
      <alignment wrapText="1"/>
    </xf>
    <xf numFmtId="0" fontId="4" fillId="5" borderId="14" xfId="0" applyFont="1" applyFill="1" applyBorder="1" applyAlignment="1">
      <alignment horizontal="left" vertical="top" wrapText="1"/>
    </xf>
    <xf numFmtId="0" fontId="4" fillId="5" borderId="15" xfId="0" applyFont="1" applyFill="1" applyBorder="1" applyAlignment="1">
      <alignment horizontal="left" vertical="top" wrapText="1"/>
    </xf>
    <xf numFmtId="0" fontId="4" fillId="2" borderId="14" xfId="0" applyFont="1" applyFill="1" applyBorder="1" applyAlignment="1">
      <alignment horizontal="left" vertical="top" wrapText="1"/>
    </xf>
    <xf numFmtId="0" fontId="4" fillId="2" borderId="16" xfId="0" applyFont="1" applyFill="1" applyBorder="1" applyAlignment="1">
      <alignment horizontal="left" vertical="top" wrapText="1"/>
    </xf>
    <xf numFmtId="0" fontId="4" fillId="2" borderId="15" xfId="0" applyFont="1" applyFill="1" applyBorder="1" applyAlignment="1">
      <alignment horizontal="left" vertical="top" wrapText="1"/>
    </xf>
    <xf numFmtId="0" fontId="16" fillId="0" borderId="8" xfId="0" applyFont="1" applyBorder="1" applyAlignment="1">
      <alignment horizontal="left" vertical="top" wrapText="1"/>
    </xf>
    <xf numFmtId="0" fontId="16" fillId="0" borderId="0" xfId="0" applyFont="1" applyBorder="1" applyAlignment="1">
      <alignment horizontal="left" vertical="top" wrapText="1"/>
    </xf>
    <xf numFmtId="0" fontId="16" fillId="0" borderId="9" xfId="0" applyFont="1" applyBorder="1" applyAlignment="1">
      <alignment horizontal="left" vertical="top" wrapText="1"/>
    </xf>
    <xf numFmtId="0" fontId="16" fillId="0" borderId="3" xfId="0" applyFont="1" applyBorder="1" applyAlignment="1">
      <alignment horizontal="left" vertical="top" wrapText="1"/>
    </xf>
    <xf numFmtId="0" fontId="16" fillId="0" borderId="6" xfId="0" applyFont="1" applyBorder="1" applyAlignment="1">
      <alignment horizontal="left" vertical="top" wrapText="1"/>
    </xf>
    <xf numFmtId="0" fontId="16" fillId="0" borderId="7" xfId="0" applyFont="1" applyBorder="1" applyAlignment="1">
      <alignment horizontal="left" vertical="top" wrapText="1"/>
    </xf>
    <xf numFmtId="0" fontId="5" fillId="0" borderId="12" xfId="0" applyFont="1" applyBorder="1" applyAlignment="1" applyProtection="1">
      <alignment horizontal="left"/>
    </xf>
    <xf numFmtId="0" fontId="0" fillId="0" borderId="13" xfId="0" applyBorder="1" applyAlignment="1" applyProtection="1"/>
    <xf numFmtId="0" fontId="0" fillId="0" borderId="17" xfId="0" applyBorder="1" applyAlignment="1" applyProtection="1"/>
    <xf numFmtId="0" fontId="10" fillId="2" borderId="12" xfId="0" applyFont="1" applyFill="1" applyBorder="1" applyAlignment="1" applyProtection="1">
      <alignment horizontal="right"/>
      <protection locked="0"/>
    </xf>
    <xf numFmtId="0" fontId="0" fillId="0" borderId="17" xfId="0" applyBorder="1" applyAlignment="1" applyProtection="1">
      <protection locked="0"/>
    </xf>
    <xf numFmtId="0" fontId="7" fillId="2" borderId="12" xfId="1" applyFill="1" applyBorder="1" applyAlignment="1" applyProtection="1">
      <alignment horizontal="right"/>
      <protection locked="0"/>
    </xf>
    <xf numFmtId="0" fontId="6" fillId="0" borderId="6" xfId="0" applyFont="1" applyFill="1" applyBorder="1" applyAlignment="1" applyProtection="1">
      <alignment horizontal="left" wrapText="1"/>
    </xf>
    <xf numFmtId="0" fontId="6" fillId="0" borderId="13" xfId="0" applyNumberFormat="1" applyFont="1" applyFill="1" applyBorder="1" applyAlignment="1" applyProtection="1">
      <alignment horizontal="left"/>
    </xf>
    <xf numFmtId="0" fontId="6" fillId="0" borderId="13" xfId="0" applyFont="1" applyFill="1" applyBorder="1" applyAlignment="1" applyProtection="1">
      <alignment horizontal="left"/>
    </xf>
    <xf numFmtId="0" fontId="6" fillId="0" borderId="6" xfId="0" applyFont="1" applyFill="1" applyBorder="1" applyAlignment="1" applyProtection="1">
      <alignment horizontal="left"/>
    </xf>
    <xf numFmtId="164" fontId="6" fillId="0" borderId="0" xfId="0" applyNumberFormat="1" applyFont="1" applyFill="1" applyBorder="1" applyAlignment="1" applyProtection="1">
      <alignment horizontal="left"/>
    </xf>
    <xf numFmtId="164" fontId="6" fillId="0" borderId="13" xfId="0" applyNumberFormat="1" applyFont="1" applyFill="1" applyBorder="1" applyAlignment="1" applyProtection="1">
      <alignment horizontal="left"/>
    </xf>
    <xf numFmtId="0" fontId="0" fillId="0" borderId="6" xfId="0" applyFill="1" applyBorder="1" applyAlignment="1" applyProtection="1">
      <alignment horizontal="left"/>
      <protection locked="0"/>
    </xf>
    <xf numFmtId="0" fontId="0" fillId="0" borderId="6" xfId="0" applyFill="1" applyBorder="1" applyAlignment="1" applyProtection="1">
      <protection locked="0"/>
    </xf>
    <xf numFmtId="0" fontId="0" fillId="0" borderId="12" xfId="0" applyFill="1" applyBorder="1" applyAlignment="1" applyProtection="1">
      <alignment horizontal="left" vertical="top" wrapText="1"/>
    </xf>
    <xf numFmtId="0" fontId="0" fillId="0" borderId="13" xfId="0" applyFill="1" applyBorder="1" applyAlignment="1" applyProtection="1">
      <alignment horizontal="left" vertical="top" wrapText="1"/>
    </xf>
    <xf numFmtId="0" fontId="0" fillId="0" borderId="17" xfId="0" applyFill="1" applyBorder="1" applyAlignment="1" applyProtection="1">
      <alignment horizontal="left" vertical="top" wrapText="1"/>
    </xf>
    <xf numFmtId="0" fontId="15" fillId="0" borderId="13" xfId="0" applyFont="1" applyFill="1" applyBorder="1" applyAlignment="1" applyProtection="1">
      <alignment horizontal="center" wrapText="1"/>
    </xf>
    <xf numFmtId="49" fontId="26" fillId="0" borderId="6" xfId="0" applyNumberFormat="1" applyFont="1" applyFill="1" applyBorder="1" applyAlignment="1" applyProtection="1">
      <alignment horizontal="left"/>
      <protection locked="0"/>
    </xf>
    <xf numFmtId="49" fontId="25" fillId="0" borderId="6" xfId="0" applyNumberFormat="1" applyFont="1" applyFill="1" applyBorder="1" applyAlignment="1" applyProtection="1">
      <alignment horizontal="left"/>
      <protection locked="0"/>
    </xf>
  </cellXfs>
  <cellStyles count="2">
    <cellStyle name="Hyperlink" xfId="1" builtinId="8"/>
    <cellStyle name="Normal" xfId="0" builtinId="0"/>
  </cellStyles>
  <dxfs count="8">
    <dxf>
      <font>
        <b/>
        <i val="0"/>
        <color rgb="FFFF0000"/>
      </font>
    </dxf>
    <dxf>
      <fill>
        <patternFill>
          <bgColor indexed="45"/>
        </patternFill>
      </fill>
    </dxf>
    <dxf>
      <fill>
        <patternFill>
          <bgColor indexed="13"/>
        </patternFill>
      </fill>
    </dxf>
    <dxf>
      <fill>
        <patternFill>
          <bgColor indexed="45"/>
        </patternFill>
      </fill>
    </dxf>
    <dxf>
      <fill>
        <patternFill>
          <bgColor indexed="13"/>
        </patternFill>
      </fill>
    </dxf>
    <dxf>
      <fill>
        <patternFill>
          <bgColor indexed="42"/>
        </patternFill>
      </fill>
    </dxf>
    <dxf>
      <fill>
        <patternFill>
          <bgColor indexed="45"/>
        </patternFill>
      </fill>
    </dxf>
    <dxf>
      <fill>
        <patternFill>
          <bgColor indexed="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47625</xdr:colOff>
      <xdr:row>0</xdr:row>
      <xdr:rowOff>47625</xdr:rowOff>
    </xdr:from>
    <xdr:to>
      <xdr:col>3</xdr:col>
      <xdr:colOff>180975</xdr:colOff>
      <xdr:row>1</xdr:row>
      <xdr:rowOff>104775</xdr:rowOff>
    </xdr:to>
    <xdr:pic>
      <xdr:nvPicPr>
        <xdr:cNvPr id="5121" name="Picture 5" descr="sie_logo_petrol_rgb_S"/>
        <xdr:cNvPicPr>
          <a:picLocks noChangeAspect="1" noChangeArrowheads="1"/>
        </xdr:cNvPicPr>
      </xdr:nvPicPr>
      <xdr:blipFill>
        <a:blip xmlns:r="http://schemas.openxmlformats.org/officeDocument/2006/relationships" r:embed="rId1" cstate="print"/>
        <a:srcRect/>
        <a:stretch>
          <a:fillRect/>
        </a:stretch>
      </xdr:blipFill>
      <xdr:spPr bwMode="auto">
        <a:xfrm>
          <a:off x="123825" y="47625"/>
          <a:ext cx="1762125" cy="238125"/>
        </a:xfrm>
        <a:prstGeom prst="rect">
          <a:avLst/>
        </a:prstGeom>
        <a:noFill/>
        <a:ln w="9525">
          <a:noFill/>
          <a:miter lim="800000"/>
          <a:headEnd/>
          <a:tailEnd/>
        </a:ln>
      </xdr:spPr>
    </xdr:pic>
    <xdr:clientData/>
  </xdr:twoCellAnchor>
  <xdr:twoCellAnchor>
    <xdr:from>
      <xdr:col>6</xdr:col>
      <xdr:colOff>381000</xdr:colOff>
      <xdr:row>0</xdr:row>
      <xdr:rowOff>9525</xdr:rowOff>
    </xdr:from>
    <xdr:to>
      <xdr:col>6</xdr:col>
      <xdr:colOff>1323975</xdr:colOff>
      <xdr:row>2</xdr:row>
      <xdr:rowOff>85725</xdr:rowOff>
    </xdr:to>
    <xdr:pic>
      <xdr:nvPicPr>
        <xdr:cNvPr id="5122" name="Picture 3" descr="JBIZ196"/>
        <xdr:cNvPicPr>
          <a:picLocks noChangeAspect="1" noChangeArrowheads="1"/>
        </xdr:cNvPicPr>
      </xdr:nvPicPr>
      <xdr:blipFill>
        <a:blip xmlns:r="http://schemas.openxmlformats.org/officeDocument/2006/relationships" r:embed="rId2" cstate="print"/>
        <a:srcRect/>
        <a:stretch>
          <a:fillRect/>
        </a:stretch>
      </xdr:blipFill>
      <xdr:spPr bwMode="auto">
        <a:xfrm>
          <a:off x="4800600" y="9525"/>
          <a:ext cx="942975" cy="552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0</xdr:row>
      <xdr:rowOff>28575</xdr:rowOff>
    </xdr:from>
    <xdr:to>
      <xdr:col>4</xdr:col>
      <xdr:colOff>0</xdr:colOff>
      <xdr:row>1</xdr:row>
      <xdr:rowOff>0</xdr:rowOff>
    </xdr:to>
    <xdr:pic>
      <xdr:nvPicPr>
        <xdr:cNvPr id="4184" name="Picture 5" descr="sie_logo_petrol_rgb_S"/>
        <xdr:cNvPicPr>
          <a:picLocks noChangeAspect="1" noChangeArrowheads="1"/>
        </xdr:cNvPicPr>
      </xdr:nvPicPr>
      <xdr:blipFill>
        <a:blip xmlns:r="http://schemas.openxmlformats.org/officeDocument/2006/relationships" r:embed="rId1" cstate="print"/>
        <a:srcRect/>
        <a:stretch>
          <a:fillRect/>
        </a:stretch>
      </xdr:blipFill>
      <xdr:spPr bwMode="auto">
        <a:xfrm>
          <a:off x="19050" y="28575"/>
          <a:ext cx="1581150" cy="2667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david.reza@siemens.com" TargetMode="External"/><Relationship Id="rId13" Type="http://schemas.openxmlformats.org/officeDocument/2006/relationships/hyperlink" Target="mailto:RobertLashinger@beckgroup.com" TargetMode="External"/><Relationship Id="rId18" Type="http://schemas.openxmlformats.org/officeDocument/2006/relationships/printerSettings" Target="../printerSettings/printerSettings2.bin"/><Relationship Id="rId3" Type="http://schemas.openxmlformats.org/officeDocument/2006/relationships/hyperlink" Target="mailto:thomas.chavanne@siemens.com" TargetMode="External"/><Relationship Id="rId7" Type="http://schemas.openxmlformats.org/officeDocument/2006/relationships/hyperlink" Target="mailto:RobertLashinger@beckgroup.com" TargetMode="External"/><Relationship Id="rId12" Type="http://schemas.openxmlformats.org/officeDocument/2006/relationships/hyperlink" Target="mailto:david.reza@siemens.com" TargetMode="External"/><Relationship Id="rId17" Type="http://schemas.openxmlformats.org/officeDocument/2006/relationships/hyperlink" Target="mailto:RobertLashinger@beckgroup.com" TargetMode="External"/><Relationship Id="rId2" Type="http://schemas.openxmlformats.org/officeDocument/2006/relationships/hyperlink" Target="mailto:david.reza@siemens.com" TargetMode="External"/><Relationship Id="rId16" Type="http://schemas.openxmlformats.org/officeDocument/2006/relationships/hyperlink" Target="mailto:RobertLashinger@beckgroup.com" TargetMode="External"/><Relationship Id="rId20" Type="http://schemas.openxmlformats.org/officeDocument/2006/relationships/comments" Target="../comments1.xml"/><Relationship Id="rId1" Type="http://schemas.openxmlformats.org/officeDocument/2006/relationships/hyperlink" Target="mailto:david.reza@siemens.com" TargetMode="External"/><Relationship Id="rId6" Type="http://schemas.openxmlformats.org/officeDocument/2006/relationships/hyperlink" Target="mailto:david.reza@siemens.com" TargetMode="External"/><Relationship Id="rId11" Type="http://schemas.openxmlformats.org/officeDocument/2006/relationships/hyperlink" Target="mailto:david.reza@siemens.com" TargetMode="External"/><Relationship Id="rId5" Type="http://schemas.openxmlformats.org/officeDocument/2006/relationships/hyperlink" Target="mailto:RobertLashinger@beckgroup.com" TargetMode="External"/><Relationship Id="rId15" Type="http://schemas.openxmlformats.org/officeDocument/2006/relationships/hyperlink" Target="mailto:RobertLashinger@beckgroup.com" TargetMode="External"/><Relationship Id="rId10" Type="http://schemas.openxmlformats.org/officeDocument/2006/relationships/hyperlink" Target="mailto:david.reza@siemens.com" TargetMode="External"/><Relationship Id="rId19" Type="http://schemas.openxmlformats.org/officeDocument/2006/relationships/vmlDrawing" Target="../drawings/vmlDrawing1.vml"/><Relationship Id="rId4" Type="http://schemas.openxmlformats.org/officeDocument/2006/relationships/hyperlink" Target="mailto:david.reza@siemens.com" TargetMode="External"/><Relationship Id="rId9" Type="http://schemas.openxmlformats.org/officeDocument/2006/relationships/hyperlink" Target="mailto:david.reza@siemens.com" TargetMode="External"/><Relationship Id="rId14" Type="http://schemas.openxmlformats.org/officeDocument/2006/relationships/hyperlink" Target="mailto:RobertLashinger@beckgroup.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mailto:moran@gmail.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3"/>
  </sheetPr>
  <dimension ref="B2:M33"/>
  <sheetViews>
    <sheetView showGridLines="0" tabSelected="1" zoomScaleNormal="100" workbookViewId="0">
      <selection activeCell="J13" sqref="J13"/>
    </sheetView>
  </sheetViews>
  <sheetFormatPr defaultColWidth="9" defaultRowHeight="13.8" x14ac:dyDescent="0.25"/>
  <cols>
    <col min="1" max="1" width="1" style="1" customWidth="1"/>
    <col min="2" max="2" width="9" style="1"/>
    <col min="3" max="3" width="12.3984375" style="1" customWidth="1"/>
    <col min="4" max="4" width="28" style="1" customWidth="1"/>
    <col min="5" max="5" width="1" style="1" customWidth="1"/>
    <col min="6" max="6" width="6.59765625" style="1" customWidth="1"/>
    <col min="7" max="7" width="27.69921875" style="1" customWidth="1"/>
    <col min="8" max="9" width="0.8984375" style="1" customWidth="1"/>
    <col min="10" max="10" width="41" style="1" customWidth="1"/>
    <col min="11" max="11" width="5.19921875" style="1" customWidth="1"/>
    <col min="12" max="16384" width="9" style="1"/>
  </cols>
  <sheetData>
    <row r="2" spans="2:13" ht="23.25" customHeight="1" x14ac:dyDescent="0.25">
      <c r="J2" s="89" t="s">
        <v>98</v>
      </c>
    </row>
    <row r="3" spans="2:13" ht="21" x14ac:dyDescent="0.4">
      <c r="B3" s="15" t="s">
        <v>6</v>
      </c>
      <c r="C3" s="13"/>
      <c r="J3" s="90"/>
    </row>
    <row r="4" spans="2:13" ht="3" customHeight="1" x14ac:dyDescent="0.25">
      <c r="J4" s="34"/>
    </row>
    <row r="5" spans="2:13" ht="18" customHeight="1" x14ac:dyDescent="0.25">
      <c r="B5" s="47" t="s">
        <v>10</v>
      </c>
      <c r="C5" s="48"/>
      <c r="D5" s="48"/>
      <c r="E5" s="49"/>
      <c r="F5" s="48"/>
      <c r="G5" s="50"/>
      <c r="J5" s="91" t="s">
        <v>107</v>
      </c>
    </row>
    <row r="6" spans="2:13" ht="53.25" customHeight="1" x14ac:dyDescent="0.25">
      <c r="B6" s="94" t="s">
        <v>2</v>
      </c>
      <c r="C6" s="95"/>
      <c r="D6" s="95"/>
      <c r="E6" s="95"/>
      <c r="F6" s="95"/>
      <c r="G6" s="96"/>
      <c r="J6" s="92"/>
    </row>
    <row r="7" spans="2:13" ht="55.5" customHeight="1" x14ac:dyDescent="0.25">
      <c r="B7" s="94" t="s">
        <v>3</v>
      </c>
      <c r="C7" s="95"/>
      <c r="D7" s="95"/>
      <c r="E7" s="95"/>
      <c r="F7" s="95"/>
      <c r="G7" s="96"/>
      <c r="J7" s="92"/>
    </row>
    <row r="8" spans="2:13" ht="67.5" customHeight="1" x14ac:dyDescent="0.25">
      <c r="B8" s="94" t="s">
        <v>4</v>
      </c>
      <c r="C8" s="95"/>
      <c r="D8" s="95"/>
      <c r="E8" s="95"/>
      <c r="F8" s="95"/>
      <c r="G8" s="96"/>
      <c r="J8" s="92"/>
    </row>
    <row r="9" spans="2:13" ht="35.25" customHeight="1" x14ac:dyDescent="0.25">
      <c r="B9" s="94" t="s">
        <v>1</v>
      </c>
      <c r="C9" s="95"/>
      <c r="D9" s="95"/>
      <c r="E9" s="95"/>
      <c r="F9" s="95"/>
      <c r="G9" s="96"/>
      <c r="J9" s="93"/>
    </row>
    <row r="10" spans="2:13" ht="3.75" customHeight="1" x14ac:dyDescent="0.25">
      <c r="B10" s="51"/>
      <c r="C10" s="45"/>
      <c r="D10" s="45"/>
      <c r="E10" s="45"/>
      <c r="F10" s="45"/>
      <c r="G10" s="52"/>
      <c r="H10" s="45"/>
      <c r="I10" s="45"/>
      <c r="J10" s="45"/>
    </row>
    <row r="11" spans="2:13" ht="177" customHeight="1" x14ac:dyDescent="0.25">
      <c r="B11" s="94" t="s">
        <v>106</v>
      </c>
      <c r="C11" s="95"/>
      <c r="D11" s="95"/>
      <c r="E11" s="95"/>
      <c r="F11" s="95"/>
      <c r="G11" s="96"/>
      <c r="J11" s="46" t="s">
        <v>108</v>
      </c>
    </row>
    <row r="12" spans="2:13" ht="3" customHeight="1" x14ac:dyDescent="0.25">
      <c r="B12" s="51"/>
      <c r="C12" s="45"/>
      <c r="D12" s="45"/>
      <c r="E12" s="45"/>
      <c r="F12" s="45"/>
      <c r="G12" s="52"/>
    </row>
    <row r="13" spans="2:13" s="35" customFormat="1" ht="60.75" customHeight="1" x14ac:dyDescent="0.25">
      <c r="B13" s="97" t="s">
        <v>0</v>
      </c>
      <c r="C13" s="98"/>
      <c r="D13" s="98"/>
      <c r="E13" s="98"/>
      <c r="F13" s="98"/>
      <c r="G13" s="99"/>
      <c r="H13" s="32"/>
      <c r="I13" s="32"/>
      <c r="J13" s="73" t="s">
        <v>105</v>
      </c>
      <c r="K13" s="37"/>
      <c r="M13" s="37"/>
    </row>
    <row r="14" spans="2:13" s="35" customFormat="1" ht="14.25" customHeight="1" x14ac:dyDescent="0.25">
      <c r="B14" s="14"/>
      <c r="C14" s="14"/>
      <c r="D14" s="14"/>
      <c r="E14" s="14"/>
      <c r="F14" s="14"/>
      <c r="G14" s="14"/>
      <c r="H14" s="33"/>
      <c r="I14" s="33"/>
    </row>
    <row r="15" spans="2:13" s="35" customFormat="1" ht="14.25" customHeight="1" x14ac:dyDescent="0.25">
      <c r="B15" s="1"/>
      <c r="C15" s="1"/>
      <c r="D15" s="1"/>
      <c r="E15" s="1"/>
      <c r="F15" s="1"/>
      <c r="G15" s="1"/>
      <c r="H15" s="33"/>
      <c r="I15" s="33"/>
      <c r="J15" s="39"/>
    </row>
    <row r="16" spans="2:13" s="35" customFormat="1" ht="14.25" customHeight="1" x14ac:dyDescent="0.25">
      <c r="B16" s="1"/>
      <c r="C16" s="1"/>
      <c r="D16" s="1"/>
      <c r="E16" s="1"/>
      <c r="F16" s="1"/>
      <c r="G16" s="1"/>
      <c r="H16" s="33"/>
      <c r="I16" s="33"/>
      <c r="J16" s="39"/>
    </row>
    <row r="17" spans="2:11" s="35" customFormat="1" ht="14.25" customHeight="1" x14ac:dyDescent="0.25">
      <c r="B17" s="1"/>
      <c r="C17" s="1"/>
      <c r="D17" s="1"/>
      <c r="E17" s="1"/>
      <c r="F17" s="1"/>
      <c r="G17" s="1"/>
      <c r="H17" s="33"/>
      <c r="I17" s="33"/>
      <c r="J17" s="33"/>
    </row>
    <row r="18" spans="2:11" s="35" customFormat="1" ht="14.25" customHeight="1" x14ac:dyDescent="0.25">
      <c r="B18" s="1"/>
      <c r="C18" s="1"/>
      <c r="D18" s="1"/>
      <c r="E18" s="1"/>
      <c r="F18" s="1"/>
      <c r="G18" s="1"/>
      <c r="H18" s="33"/>
      <c r="I18" s="33"/>
    </row>
    <row r="19" spans="2:11" s="35" customFormat="1" ht="14.25" customHeight="1" x14ac:dyDescent="0.25">
      <c r="B19" s="1"/>
      <c r="C19" s="1"/>
      <c r="D19" s="1"/>
      <c r="E19" s="1"/>
      <c r="F19" s="1"/>
      <c r="G19" s="1"/>
      <c r="H19" s="33"/>
      <c r="I19" s="33"/>
    </row>
    <row r="20" spans="2:11" ht="14.25" customHeight="1" x14ac:dyDescent="0.25">
      <c r="H20" s="14"/>
      <c r="I20" s="14"/>
      <c r="J20" s="33"/>
    </row>
    <row r="21" spans="2:11" ht="14.25" customHeight="1" x14ac:dyDescent="0.25">
      <c r="J21" s="33"/>
    </row>
    <row r="22" spans="2:11" ht="14.25" customHeight="1" x14ac:dyDescent="0.25">
      <c r="J22" s="33"/>
    </row>
    <row r="23" spans="2:11" ht="14.25" customHeight="1" x14ac:dyDescent="0.25">
      <c r="J23" s="33"/>
    </row>
    <row r="24" spans="2:11" ht="15.6" x14ac:dyDescent="0.25">
      <c r="B24" s="38"/>
      <c r="C24" s="35"/>
      <c r="D24" s="35"/>
      <c r="E24" s="35"/>
      <c r="F24" s="35"/>
      <c r="G24" s="35"/>
      <c r="J24" s="33"/>
    </row>
    <row r="25" spans="2:11" ht="15.6" x14ac:dyDescent="0.25">
      <c r="B25" s="35"/>
      <c r="C25" s="35"/>
      <c r="D25" s="35"/>
      <c r="E25" s="35"/>
      <c r="F25" s="35"/>
      <c r="G25" s="35"/>
      <c r="J25" s="33"/>
    </row>
    <row r="26" spans="2:11" ht="15.6" x14ac:dyDescent="0.25">
      <c r="B26" s="35"/>
      <c r="C26" s="35"/>
      <c r="D26" s="35"/>
      <c r="E26" s="35"/>
      <c r="F26" s="35"/>
      <c r="G26" s="35"/>
      <c r="J26" s="33"/>
    </row>
    <row r="27" spans="2:11" ht="15.6" x14ac:dyDescent="0.25">
      <c r="B27" s="35"/>
      <c r="C27" s="35"/>
      <c r="D27" s="35"/>
      <c r="E27" s="35"/>
      <c r="F27" s="35"/>
      <c r="G27" s="35"/>
      <c r="J27" s="33"/>
    </row>
    <row r="28" spans="2:11" ht="15.6" x14ac:dyDescent="0.25">
      <c r="B28" s="1" t="s">
        <v>9</v>
      </c>
      <c r="J28" s="33"/>
    </row>
    <row r="30" spans="2:11" ht="14.25" customHeight="1" x14ac:dyDescent="0.25">
      <c r="H30" s="35"/>
      <c r="I30" s="35"/>
      <c r="K30" s="35"/>
    </row>
    <row r="31" spans="2:11" x14ac:dyDescent="0.25">
      <c r="H31" s="35"/>
      <c r="I31" s="35"/>
      <c r="J31" s="35"/>
      <c r="K31" s="35"/>
    </row>
    <row r="32" spans="2:11" x14ac:dyDescent="0.25">
      <c r="H32" s="35"/>
      <c r="I32" s="35"/>
      <c r="J32" s="35"/>
      <c r="K32" s="35"/>
    </row>
    <row r="33" spans="8:11" x14ac:dyDescent="0.25">
      <c r="H33" s="35"/>
      <c r="I33" s="35"/>
      <c r="J33" s="35"/>
      <c r="K33" s="35"/>
    </row>
  </sheetData>
  <sheetProtection sheet="1"/>
  <mergeCells count="8">
    <mergeCell ref="J2:J3"/>
    <mergeCell ref="J5:J9"/>
    <mergeCell ref="B11:G11"/>
    <mergeCell ref="B13:G13"/>
    <mergeCell ref="B6:G6"/>
    <mergeCell ref="B7:G7"/>
    <mergeCell ref="B8:G8"/>
    <mergeCell ref="B9:G9"/>
  </mergeCells>
  <phoneticPr fontId="3" type="noConversion"/>
  <pageMargins left="0.5" right="0.5" top="0.5" bottom="0.5" header="0.5" footer="0.5"/>
  <pageSetup orientation="portrait" r:id="rId1"/>
  <headerFooter alignWithMargins="0">
    <oddFooter>&amp;L&amp;F&amp;RApril 16, 2009</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42"/>
  </sheetPr>
  <dimension ref="A1:X182"/>
  <sheetViews>
    <sheetView showGridLines="0" showZeros="0" zoomScaleNormal="100" workbookViewId="0">
      <pane xSplit="3" topLeftCell="P1" activePane="topRight" state="frozen"/>
      <selection pane="topRight" activeCell="P9" sqref="P9:W14"/>
    </sheetView>
  </sheetViews>
  <sheetFormatPr defaultColWidth="12.69921875" defaultRowHeight="13.8" x14ac:dyDescent="0.25"/>
  <cols>
    <col min="1" max="1" width="5.8984375" style="59" customWidth="1"/>
    <col min="2" max="2" width="6.59765625" style="60" customWidth="1"/>
    <col min="3" max="3" width="25.5" style="56" customWidth="1"/>
    <col min="4" max="4" width="9.8984375" style="56" bestFit="1" customWidth="1"/>
    <col min="5" max="5" width="10.59765625" style="56" customWidth="1"/>
    <col min="6" max="6" width="23.19921875" style="56" hidden="1" customWidth="1"/>
    <col min="7" max="7" width="9.59765625" style="56" bestFit="1" customWidth="1"/>
    <col min="8" max="8" width="9.8984375" style="56" bestFit="1" customWidth="1"/>
    <col min="9" max="9" width="9.8984375" style="56" customWidth="1"/>
    <col min="10" max="10" width="12.69921875" style="56" customWidth="1"/>
    <col min="11" max="11" width="24.3984375" style="56" customWidth="1"/>
    <col min="12" max="12" width="19.8984375" style="56" customWidth="1"/>
    <col min="13" max="13" width="8.3984375" style="56" customWidth="1"/>
    <col min="14" max="14" width="7.19921875" style="56" customWidth="1"/>
    <col min="15" max="15" width="23" style="56" customWidth="1"/>
    <col min="16" max="16" width="17.5" style="56" customWidth="1"/>
    <col min="17" max="17" width="12.5" style="60" bestFit="1" customWidth="1"/>
    <col min="18" max="18" width="12.59765625" style="56" customWidth="1"/>
    <col min="19" max="19" width="29.69921875" style="60" customWidth="1"/>
    <col min="20" max="20" width="17.69921875" style="56" customWidth="1"/>
    <col min="21" max="21" width="12.5" style="60" bestFit="1" customWidth="1"/>
    <col min="22" max="22" width="12.59765625" style="56" customWidth="1"/>
    <col min="23" max="23" width="29.59765625" style="60" customWidth="1"/>
    <col min="24" max="24" width="10" style="56" bestFit="1" customWidth="1"/>
    <col min="25" max="16384" width="12.69921875" style="56"/>
  </cols>
  <sheetData>
    <row r="1" spans="1:24" ht="15.6" x14ac:dyDescent="0.3">
      <c r="A1" s="53" t="s">
        <v>31</v>
      </c>
      <c r="B1" s="54"/>
      <c r="C1" s="40" t="s">
        <v>124</v>
      </c>
      <c r="D1" s="55"/>
      <c r="E1" s="100" t="s">
        <v>29</v>
      </c>
      <c r="F1" s="101"/>
      <c r="G1" s="102"/>
      <c r="H1" s="103" t="s">
        <v>121</v>
      </c>
      <c r="I1" s="104"/>
      <c r="J1" s="55"/>
      <c r="K1" s="76" t="s">
        <v>99</v>
      </c>
      <c r="L1" s="103" t="s">
        <v>122</v>
      </c>
      <c r="M1" s="104"/>
      <c r="N1" s="55"/>
      <c r="O1" s="36"/>
      <c r="P1" s="36"/>
      <c r="Q1" s="36"/>
      <c r="R1" s="42"/>
      <c r="S1" s="36" t="s">
        <v>102</v>
      </c>
      <c r="T1" s="42"/>
      <c r="U1" s="42"/>
      <c r="V1" s="42"/>
      <c r="W1" s="42"/>
    </row>
    <row r="2" spans="1:24" ht="15.6" x14ac:dyDescent="0.3">
      <c r="A2" s="57" t="s">
        <v>95</v>
      </c>
      <c r="B2" s="54"/>
      <c r="C2" s="41" t="s">
        <v>125</v>
      </c>
      <c r="D2" s="55"/>
      <c r="E2" s="100" t="s">
        <v>96</v>
      </c>
      <c r="F2" s="101"/>
      <c r="G2" s="102"/>
      <c r="H2" s="103" t="s">
        <v>119</v>
      </c>
      <c r="I2" s="104"/>
      <c r="J2" s="55"/>
      <c r="K2" s="76" t="s">
        <v>100</v>
      </c>
      <c r="L2" s="103"/>
      <c r="M2" s="104"/>
      <c r="N2" s="55"/>
      <c r="O2" s="55"/>
      <c r="P2" s="36"/>
      <c r="Q2" s="36"/>
      <c r="R2" s="36"/>
      <c r="S2" s="55" t="s">
        <v>103</v>
      </c>
      <c r="T2" s="42"/>
      <c r="U2" s="42"/>
      <c r="V2" s="42"/>
      <c r="W2" s="42"/>
    </row>
    <row r="3" spans="1:24" ht="15.6" x14ac:dyDescent="0.3">
      <c r="A3" s="55"/>
      <c r="B3" s="55"/>
      <c r="C3" s="55"/>
      <c r="D3" s="55"/>
      <c r="E3" s="100" t="s">
        <v>97</v>
      </c>
      <c r="F3" s="101"/>
      <c r="G3" s="102"/>
      <c r="H3" s="103"/>
      <c r="I3" s="104"/>
      <c r="J3" s="55"/>
      <c r="K3" s="76" t="s">
        <v>101</v>
      </c>
      <c r="L3" s="105" t="s">
        <v>123</v>
      </c>
      <c r="M3" s="104"/>
      <c r="N3" s="55"/>
      <c r="O3" s="36"/>
      <c r="P3" s="36"/>
      <c r="Q3" s="36"/>
      <c r="R3" s="36"/>
      <c r="S3" s="36" t="s">
        <v>104</v>
      </c>
      <c r="T3" s="42"/>
      <c r="U3" s="42"/>
      <c r="V3" s="42"/>
      <c r="W3" s="42"/>
    </row>
    <row r="4" spans="1:24" s="75" customFormat="1" x14ac:dyDescent="0.25">
      <c r="A4" s="74">
        <v>1</v>
      </c>
      <c r="B4" s="74">
        <f>A4+1</f>
        <v>2</v>
      </c>
      <c r="C4" s="74">
        <f t="shared" ref="C4:W4" si="0">B4+1</f>
        <v>3</v>
      </c>
      <c r="D4" s="74">
        <f t="shared" si="0"/>
        <v>4</v>
      </c>
      <c r="E4" s="74">
        <f t="shared" si="0"/>
        <v>5</v>
      </c>
      <c r="F4" s="74">
        <f t="shared" si="0"/>
        <v>6</v>
      </c>
      <c r="G4" s="74">
        <f t="shared" si="0"/>
        <v>7</v>
      </c>
      <c r="H4" s="74">
        <f t="shared" si="0"/>
        <v>8</v>
      </c>
      <c r="I4" s="74">
        <f t="shared" si="0"/>
        <v>9</v>
      </c>
      <c r="J4" s="74">
        <f t="shared" si="0"/>
        <v>10</v>
      </c>
      <c r="K4" s="74">
        <f t="shared" si="0"/>
        <v>11</v>
      </c>
      <c r="L4" s="74"/>
      <c r="M4" s="74">
        <f>K4+1</f>
        <v>12</v>
      </c>
      <c r="N4" s="74">
        <f t="shared" si="0"/>
        <v>13</v>
      </c>
      <c r="O4" s="74">
        <f t="shared" si="0"/>
        <v>14</v>
      </c>
      <c r="P4" s="74">
        <f t="shared" si="0"/>
        <v>15</v>
      </c>
      <c r="Q4" s="74">
        <f t="shared" si="0"/>
        <v>16</v>
      </c>
      <c r="R4" s="74">
        <f t="shared" si="0"/>
        <v>17</v>
      </c>
      <c r="S4" s="74">
        <f t="shared" si="0"/>
        <v>18</v>
      </c>
      <c r="T4" s="74">
        <f t="shared" si="0"/>
        <v>19</v>
      </c>
      <c r="U4" s="74">
        <f t="shared" si="0"/>
        <v>20</v>
      </c>
      <c r="V4" s="74">
        <f t="shared" si="0"/>
        <v>21</v>
      </c>
      <c r="W4" s="74">
        <f t="shared" si="0"/>
        <v>22</v>
      </c>
      <c r="X4" s="42"/>
    </row>
    <row r="5" spans="1:24" s="85" customFormat="1" ht="63.75" customHeight="1" x14ac:dyDescent="0.25">
      <c r="A5" s="78" t="s">
        <v>64</v>
      </c>
      <c r="B5" s="79" t="s">
        <v>65</v>
      </c>
      <c r="C5" s="79" t="s">
        <v>87</v>
      </c>
      <c r="D5" s="80" t="s">
        <v>25</v>
      </c>
      <c r="E5" s="80" t="s">
        <v>88</v>
      </c>
      <c r="F5" s="81" t="s">
        <v>5</v>
      </c>
      <c r="G5" s="80" t="s">
        <v>89</v>
      </c>
      <c r="H5" s="80" t="s">
        <v>90</v>
      </c>
      <c r="I5" s="80" t="s">
        <v>91</v>
      </c>
      <c r="J5" s="82" t="s">
        <v>63</v>
      </c>
      <c r="K5" s="82" t="s">
        <v>92</v>
      </c>
      <c r="L5" s="82" t="s">
        <v>15</v>
      </c>
      <c r="M5" s="82" t="s">
        <v>94</v>
      </c>
      <c r="N5" s="82" t="s">
        <v>93</v>
      </c>
      <c r="O5" s="79" t="s">
        <v>117</v>
      </c>
      <c r="P5" s="79" t="s">
        <v>109</v>
      </c>
      <c r="Q5" s="79" t="s">
        <v>110</v>
      </c>
      <c r="R5" s="79" t="s">
        <v>111</v>
      </c>
      <c r="S5" s="79" t="s">
        <v>112</v>
      </c>
      <c r="T5" s="83" t="s">
        <v>113</v>
      </c>
      <c r="U5" s="83" t="s">
        <v>114</v>
      </c>
      <c r="V5" s="83" t="s">
        <v>115</v>
      </c>
      <c r="W5" s="83" t="s">
        <v>116</v>
      </c>
      <c r="X5" s="84">
        <f ca="1">TODAY()</f>
        <v>43217</v>
      </c>
    </row>
    <row r="6" spans="1:24" s="9" customFormat="1" ht="14.25" customHeight="1" x14ac:dyDescent="0.25">
      <c r="A6" s="61" t="s">
        <v>33</v>
      </c>
      <c r="B6" s="61" t="s">
        <v>33</v>
      </c>
      <c r="C6" s="62" t="s">
        <v>126</v>
      </c>
      <c r="D6" s="17">
        <v>43117</v>
      </c>
      <c r="E6" s="63">
        <v>43124</v>
      </c>
      <c r="F6" s="64">
        <f t="shared" ref="F6:F32" ca="1" si="1">IF(H6&gt;0,1,IF(D6=0,2,IF(E6&gt;TODAY(),3,4)))</f>
        <v>4</v>
      </c>
      <c r="G6" s="65"/>
      <c r="H6" s="65"/>
      <c r="I6" s="68"/>
      <c r="J6" s="68" t="s">
        <v>127</v>
      </c>
      <c r="K6" s="71" t="s">
        <v>128</v>
      </c>
      <c r="L6" s="86" t="s">
        <v>142</v>
      </c>
      <c r="M6" s="69" t="s">
        <v>118</v>
      </c>
      <c r="N6" s="69" t="s">
        <v>8</v>
      </c>
      <c r="O6" s="62" t="s">
        <v>129</v>
      </c>
      <c r="P6" s="62" t="s">
        <v>130</v>
      </c>
      <c r="Q6" s="70"/>
      <c r="R6" s="70"/>
      <c r="S6" s="43"/>
      <c r="T6" s="62" t="s">
        <v>119</v>
      </c>
      <c r="U6" s="62" t="s">
        <v>131</v>
      </c>
      <c r="V6" s="62"/>
      <c r="W6" s="87" t="s">
        <v>120</v>
      </c>
      <c r="X6" s="55"/>
    </row>
    <row r="7" spans="1:24" ht="14.25" customHeight="1" x14ac:dyDescent="0.25">
      <c r="A7" s="61" t="s">
        <v>34</v>
      </c>
      <c r="B7" s="61" t="s">
        <v>33</v>
      </c>
      <c r="C7" s="62" t="s">
        <v>132</v>
      </c>
      <c r="D7" s="17">
        <v>43137</v>
      </c>
      <c r="E7" s="63">
        <v>43144</v>
      </c>
      <c r="F7" s="64">
        <f t="shared" ca="1" si="1"/>
        <v>4</v>
      </c>
      <c r="G7" s="65"/>
      <c r="H7" s="65"/>
      <c r="I7" s="68"/>
      <c r="J7" s="68" t="s">
        <v>133</v>
      </c>
      <c r="K7" s="71" t="s">
        <v>134</v>
      </c>
      <c r="L7" s="88"/>
      <c r="M7" s="69" t="s">
        <v>118</v>
      </c>
      <c r="N7" s="69" t="s">
        <v>8</v>
      </c>
      <c r="O7" s="62" t="s">
        <v>129</v>
      </c>
      <c r="P7" s="62" t="s">
        <v>130</v>
      </c>
      <c r="Q7" s="70"/>
      <c r="R7" s="70"/>
      <c r="S7" s="43"/>
      <c r="T7" s="62" t="s">
        <v>119</v>
      </c>
      <c r="U7" s="62" t="s">
        <v>131</v>
      </c>
      <c r="V7" s="62"/>
      <c r="W7" s="87" t="s">
        <v>120</v>
      </c>
      <c r="X7" s="55"/>
    </row>
    <row r="8" spans="1:24" ht="14.25" customHeight="1" x14ac:dyDescent="0.25">
      <c r="A8" s="61" t="s">
        <v>35</v>
      </c>
      <c r="B8" s="61" t="s">
        <v>33</v>
      </c>
      <c r="C8" s="62" t="s">
        <v>135</v>
      </c>
      <c r="D8" s="17">
        <v>43144</v>
      </c>
      <c r="E8" s="63">
        <v>43151</v>
      </c>
      <c r="F8" s="64">
        <f t="shared" ca="1" si="1"/>
        <v>4</v>
      </c>
      <c r="G8" s="65"/>
      <c r="H8" s="65"/>
      <c r="I8" s="62"/>
      <c r="J8" s="62" t="s">
        <v>136</v>
      </c>
      <c r="K8" s="71" t="s">
        <v>138</v>
      </c>
      <c r="L8" s="71"/>
      <c r="M8" s="69" t="s">
        <v>8</v>
      </c>
      <c r="N8" s="69" t="s">
        <v>8</v>
      </c>
      <c r="O8" s="62" t="s">
        <v>129</v>
      </c>
      <c r="P8" s="62" t="s">
        <v>130</v>
      </c>
      <c r="Q8" s="70"/>
      <c r="R8" s="70"/>
      <c r="S8" s="43" t="s">
        <v>137</v>
      </c>
      <c r="T8" s="62" t="s">
        <v>119</v>
      </c>
      <c r="U8" s="62" t="s">
        <v>131</v>
      </c>
      <c r="V8" s="62"/>
      <c r="W8" s="87" t="s">
        <v>120</v>
      </c>
      <c r="X8" s="55"/>
    </row>
    <row r="9" spans="1:24" ht="14.25" customHeight="1" x14ac:dyDescent="0.25">
      <c r="A9" s="66" t="s">
        <v>66</v>
      </c>
      <c r="B9" s="61" t="s">
        <v>33</v>
      </c>
      <c r="C9" s="62" t="s">
        <v>139</v>
      </c>
      <c r="D9" s="17">
        <v>43158</v>
      </c>
      <c r="E9" s="63">
        <v>43165</v>
      </c>
      <c r="F9" s="64">
        <f t="shared" ca="1" si="1"/>
        <v>4</v>
      </c>
      <c r="G9" s="65"/>
      <c r="H9" s="65"/>
      <c r="I9" s="68"/>
      <c r="J9" s="68" t="s">
        <v>140</v>
      </c>
      <c r="K9" s="71" t="s">
        <v>141</v>
      </c>
      <c r="L9" s="71"/>
      <c r="M9" s="69" t="s">
        <v>118</v>
      </c>
      <c r="N9" s="69" t="s">
        <v>8</v>
      </c>
      <c r="O9" s="62" t="s">
        <v>129</v>
      </c>
      <c r="P9" s="62" t="s">
        <v>130</v>
      </c>
      <c r="Q9" s="70"/>
      <c r="R9" s="70"/>
      <c r="S9" s="43" t="s">
        <v>137</v>
      </c>
      <c r="T9" s="62" t="s">
        <v>119</v>
      </c>
      <c r="U9" s="62" t="s">
        <v>131</v>
      </c>
      <c r="V9" s="62"/>
      <c r="W9" s="87" t="s">
        <v>120</v>
      </c>
      <c r="X9" s="55"/>
    </row>
    <row r="10" spans="1:24" ht="14.25" customHeight="1" x14ac:dyDescent="0.25">
      <c r="A10" s="61" t="s">
        <v>36</v>
      </c>
      <c r="B10" s="61" t="s">
        <v>33</v>
      </c>
      <c r="C10" s="67" t="s">
        <v>143</v>
      </c>
      <c r="D10" s="17">
        <v>43174</v>
      </c>
      <c r="E10" s="63">
        <v>43181</v>
      </c>
      <c r="F10" s="64">
        <f t="shared" ca="1" si="1"/>
        <v>4</v>
      </c>
      <c r="G10" s="65"/>
      <c r="H10" s="65"/>
      <c r="I10" s="62"/>
      <c r="J10" s="62" t="s">
        <v>144</v>
      </c>
      <c r="K10" s="77" t="s">
        <v>145</v>
      </c>
      <c r="L10" s="77"/>
      <c r="M10" s="69" t="s">
        <v>8</v>
      </c>
      <c r="N10" s="69" t="s">
        <v>8</v>
      </c>
      <c r="O10" s="62"/>
      <c r="P10" s="62" t="s">
        <v>130</v>
      </c>
      <c r="Q10" s="70"/>
      <c r="R10" s="70"/>
      <c r="S10" s="43" t="s">
        <v>137</v>
      </c>
      <c r="T10" s="62" t="s">
        <v>119</v>
      </c>
      <c r="U10" s="62" t="s">
        <v>131</v>
      </c>
      <c r="V10" s="62"/>
      <c r="W10" s="87" t="s">
        <v>120</v>
      </c>
      <c r="X10" s="55"/>
    </row>
    <row r="11" spans="1:24" ht="14.25" customHeight="1" x14ac:dyDescent="0.25">
      <c r="A11" s="61" t="s">
        <v>37</v>
      </c>
      <c r="B11" s="61" t="s">
        <v>33</v>
      </c>
      <c r="C11" s="67"/>
      <c r="D11" s="17"/>
      <c r="E11" s="63"/>
      <c r="F11" s="64">
        <f t="shared" ca="1" si="1"/>
        <v>2</v>
      </c>
      <c r="G11" s="65"/>
      <c r="H11" s="65"/>
      <c r="I11" s="62"/>
      <c r="J11" s="62"/>
      <c r="K11" s="77"/>
      <c r="L11" s="77"/>
      <c r="M11" s="69" t="s">
        <v>8</v>
      </c>
      <c r="N11" s="69" t="s">
        <v>8</v>
      </c>
      <c r="O11" s="62"/>
      <c r="P11" s="62" t="s">
        <v>130</v>
      </c>
      <c r="Q11" s="70"/>
      <c r="R11" s="70"/>
      <c r="S11" s="43" t="s">
        <v>137</v>
      </c>
      <c r="T11" s="62" t="s">
        <v>119</v>
      </c>
      <c r="U11" s="62" t="s">
        <v>131</v>
      </c>
      <c r="V11" s="62"/>
      <c r="W11" s="87" t="s">
        <v>120</v>
      </c>
      <c r="X11" s="55"/>
    </row>
    <row r="12" spans="1:24" ht="14.25" customHeight="1" x14ac:dyDescent="0.25">
      <c r="A12" s="61" t="s">
        <v>38</v>
      </c>
      <c r="B12" s="61" t="s">
        <v>33</v>
      </c>
      <c r="C12" s="67"/>
      <c r="D12" s="17"/>
      <c r="E12" s="63"/>
      <c r="F12" s="64">
        <f t="shared" ca="1" si="1"/>
        <v>2</v>
      </c>
      <c r="G12" s="65"/>
      <c r="H12" s="65"/>
      <c r="I12" s="62"/>
      <c r="J12" s="62"/>
      <c r="K12" s="69"/>
      <c r="L12" s="69"/>
      <c r="M12" s="69" t="s">
        <v>8</v>
      </c>
      <c r="N12" s="69" t="s">
        <v>8</v>
      </c>
      <c r="O12" s="62"/>
      <c r="P12" s="62" t="s">
        <v>130</v>
      </c>
      <c r="Q12" s="70"/>
      <c r="R12" s="70"/>
      <c r="S12" s="43" t="s">
        <v>137</v>
      </c>
      <c r="T12" s="62" t="s">
        <v>119</v>
      </c>
      <c r="U12" s="62" t="s">
        <v>131</v>
      </c>
      <c r="V12" s="62"/>
      <c r="W12" s="87" t="s">
        <v>120</v>
      </c>
      <c r="X12" s="55"/>
    </row>
    <row r="13" spans="1:24" ht="14.25" customHeight="1" x14ac:dyDescent="0.25">
      <c r="A13" s="61" t="s">
        <v>39</v>
      </c>
      <c r="B13" s="61" t="s">
        <v>33</v>
      </c>
      <c r="C13" s="67"/>
      <c r="D13" s="17"/>
      <c r="E13" s="63"/>
      <c r="F13" s="64">
        <f t="shared" ca="1" si="1"/>
        <v>2</v>
      </c>
      <c r="G13" s="65"/>
      <c r="H13" s="65"/>
      <c r="I13" s="62"/>
      <c r="J13" s="62"/>
      <c r="K13" s="69"/>
      <c r="L13" s="69"/>
      <c r="M13" s="69" t="s">
        <v>8</v>
      </c>
      <c r="N13" s="69" t="s">
        <v>8</v>
      </c>
      <c r="O13" s="67"/>
      <c r="P13" s="62" t="s">
        <v>130</v>
      </c>
      <c r="Q13" s="70"/>
      <c r="R13" s="70"/>
      <c r="S13" s="43" t="s">
        <v>137</v>
      </c>
      <c r="T13" s="62" t="s">
        <v>119</v>
      </c>
      <c r="U13" s="62" t="s">
        <v>131</v>
      </c>
      <c r="V13" s="62"/>
      <c r="W13" s="87" t="s">
        <v>120</v>
      </c>
      <c r="X13" s="55"/>
    </row>
    <row r="14" spans="1:24" ht="14.25" customHeight="1" x14ac:dyDescent="0.25">
      <c r="A14" s="61" t="s">
        <v>40</v>
      </c>
      <c r="B14" s="61" t="s">
        <v>33</v>
      </c>
      <c r="C14" s="67"/>
      <c r="D14" s="17"/>
      <c r="E14" s="63"/>
      <c r="F14" s="64">
        <f t="shared" ca="1" si="1"/>
        <v>2</v>
      </c>
      <c r="G14" s="65"/>
      <c r="H14" s="65"/>
      <c r="I14" s="68"/>
      <c r="J14" s="68"/>
      <c r="K14" s="69"/>
      <c r="L14" s="69"/>
      <c r="M14" s="69" t="s">
        <v>8</v>
      </c>
      <c r="N14" s="69" t="s">
        <v>8</v>
      </c>
      <c r="O14" s="67"/>
      <c r="P14" s="62" t="s">
        <v>130</v>
      </c>
      <c r="Q14" s="70"/>
      <c r="R14" s="70"/>
      <c r="S14" s="43" t="s">
        <v>137</v>
      </c>
      <c r="T14" s="62" t="s">
        <v>119</v>
      </c>
      <c r="U14" s="62" t="s">
        <v>131</v>
      </c>
      <c r="V14" s="62"/>
      <c r="W14" s="87" t="s">
        <v>120</v>
      </c>
      <c r="X14" s="55"/>
    </row>
    <row r="15" spans="1:24" ht="14.25" customHeight="1" x14ac:dyDescent="0.25">
      <c r="A15" s="61" t="s">
        <v>41</v>
      </c>
      <c r="B15" s="61" t="s">
        <v>33</v>
      </c>
      <c r="C15" s="67"/>
      <c r="D15" s="17"/>
      <c r="E15" s="63"/>
      <c r="F15" s="64">
        <f t="shared" ca="1" si="1"/>
        <v>2</v>
      </c>
      <c r="G15" s="65"/>
      <c r="H15" s="65"/>
      <c r="I15" s="62"/>
      <c r="J15" s="62"/>
      <c r="K15" s="69"/>
      <c r="L15" s="69"/>
      <c r="M15" s="69" t="s">
        <v>8</v>
      </c>
      <c r="N15" s="69" t="s">
        <v>8</v>
      </c>
      <c r="O15" s="67"/>
      <c r="P15" s="67"/>
      <c r="Q15" s="70"/>
      <c r="R15" s="70"/>
      <c r="S15" s="44"/>
      <c r="T15" s="62"/>
      <c r="U15" s="62"/>
      <c r="V15" s="62"/>
      <c r="W15" s="62"/>
      <c r="X15" s="55"/>
    </row>
    <row r="16" spans="1:24" ht="14.25" customHeight="1" x14ac:dyDescent="0.25">
      <c r="A16" s="61" t="s">
        <v>42</v>
      </c>
      <c r="B16" s="61" t="s">
        <v>33</v>
      </c>
      <c r="C16" s="67"/>
      <c r="D16" s="17"/>
      <c r="E16" s="63"/>
      <c r="F16" s="64">
        <f t="shared" ca="1" si="1"/>
        <v>2</v>
      </c>
      <c r="G16" s="65"/>
      <c r="H16" s="65"/>
      <c r="I16" s="62"/>
      <c r="J16" s="62"/>
      <c r="K16" s="69"/>
      <c r="L16" s="69"/>
      <c r="M16" s="69" t="s">
        <v>8</v>
      </c>
      <c r="N16" s="69" t="s">
        <v>8</v>
      </c>
      <c r="O16" s="67"/>
      <c r="P16" s="67"/>
      <c r="Q16" s="72"/>
      <c r="R16" s="70"/>
      <c r="S16" s="43"/>
      <c r="T16" s="62"/>
      <c r="U16" s="62"/>
      <c r="V16" s="62"/>
      <c r="W16" s="62"/>
      <c r="X16" s="55"/>
    </row>
    <row r="17" spans="1:24" ht="14.25" customHeight="1" x14ac:dyDescent="0.25">
      <c r="A17" s="61" t="s">
        <v>43</v>
      </c>
      <c r="B17" s="61" t="s">
        <v>33</v>
      </c>
      <c r="C17" s="67"/>
      <c r="D17" s="17"/>
      <c r="E17" s="63"/>
      <c r="F17" s="64">
        <f t="shared" ca="1" si="1"/>
        <v>2</v>
      </c>
      <c r="G17" s="65"/>
      <c r="H17" s="65"/>
      <c r="I17" s="62"/>
      <c r="J17" s="62"/>
      <c r="K17" s="69"/>
      <c r="L17" s="69"/>
      <c r="M17" s="69" t="s">
        <v>8</v>
      </c>
      <c r="N17" s="69" t="s">
        <v>8</v>
      </c>
      <c r="O17" s="67"/>
      <c r="P17" s="67"/>
      <c r="Q17" s="70"/>
      <c r="R17" s="70"/>
      <c r="S17" s="44"/>
      <c r="T17" s="62"/>
      <c r="U17" s="62"/>
      <c r="V17" s="62"/>
      <c r="W17" s="62"/>
      <c r="X17" s="55"/>
    </row>
    <row r="18" spans="1:24" ht="14.25" customHeight="1" x14ac:dyDescent="0.25">
      <c r="A18" s="61" t="s">
        <v>44</v>
      </c>
      <c r="B18" s="61" t="s">
        <v>33</v>
      </c>
      <c r="C18" s="67"/>
      <c r="D18" s="17"/>
      <c r="E18" s="63"/>
      <c r="F18" s="64">
        <f t="shared" ca="1" si="1"/>
        <v>2</v>
      </c>
      <c r="G18" s="65"/>
      <c r="H18" s="65"/>
      <c r="I18" s="62"/>
      <c r="J18" s="62"/>
      <c r="K18" s="69"/>
      <c r="L18" s="69"/>
      <c r="M18" s="69" t="s">
        <v>8</v>
      </c>
      <c r="N18" s="69" t="s">
        <v>8</v>
      </c>
      <c r="O18" s="67"/>
      <c r="P18" s="67"/>
      <c r="Q18" s="70"/>
      <c r="R18" s="70"/>
      <c r="S18" s="44"/>
      <c r="T18" s="62"/>
      <c r="U18" s="62"/>
      <c r="V18" s="62"/>
      <c r="W18" s="62"/>
      <c r="X18" s="55"/>
    </row>
    <row r="19" spans="1:24" ht="14.25" customHeight="1" x14ac:dyDescent="0.25">
      <c r="A19" s="61" t="s">
        <v>45</v>
      </c>
      <c r="B19" s="61" t="s">
        <v>33</v>
      </c>
      <c r="C19" s="67"/>
      <c r="D19" s="17"/>
      <c r="E19" s="63"/>
      <c r="F19" s="64">
        <f t="shared" ca="1" si="1"/>
        <v>2</v>
      </c>
      <c r="G19" s="65"/>
      <c r="H19" s="65"/>
      <c r="I19" s="62"/>
      <c r="J19" s="62"/>
      <c r="K19" s="69"/>
      <c r="L19" s="69"/>
      <c r="M19" s="69" t="s">
        <v>8</v>
      </c>
      <c r="N19" s="69" t="s">
        <v>8</v>
      </c>
      <c r="O19" s="67"/>
      <c r="P19" s="67"/>
      <c r="Q19" s="70"/>
      <c r="R19" s="70"/>
      <c r="S19" s="44"/>
      <c r="T19" s="62"/>
      <c r="U19" s="62"/>
      <c r="V19" s="62"/>
      <c r="W19" s="62"/>
      <c r="X19" s="55"/>
    </row>
    <row r="20" spans="1:24" ht="14.25" customHeight="1" x14ac:dyDescent="0.25">
      <c r="A20" s="66" t="s">
        <v>46</v>
      </c>
      <c r="B20" s="66" t="s">
        <v>33</v>
      </c>
      <c r="C20" s="67"/>
      <c r="D20" s="17"/>
      <c r="E20" s="63"/>
      <c r="F20" s="64">
        <f t="shared" ca="1" si="1"/>
        <v>2</v>
      </c>
      <c r="G20" s="65"/>
      <c r="H20" s="65"/>
      <c r="I20" s="62"/>
      <c r="J20" s="62"/>
      <c r="K20" s="69"/>
      <c r="L20" s="69"/>
      <c r="M20" s="69" t="s">
        <v>8</v>
      </c>
      <c r="N20" s="69" t="s">
        <v>8</v>
      </c>
      <c r="O20" s="67"/>
      <c r="P20" s="67"/>
      <c r="Q20" s="70"/>
      <c r="R20" s="70"/>
      <c r="S20" s="44"/>
      <c r="T20" s="62"/>
      <c r="U20" s="62"/>
      <c r="V20" s="62"/>
      <c r="W20" s="62"/>
      <c r="X20" s="55"/>
    </row>
    <row r="21" spans="1:24" ht="14.25" customHeight="1" x14ac:dyDescent="0.25">
      <c r="A21" s="61" t="s">
        <v>47</v>
      </c>
      <c r="B21" s="61" t="s">
        <v>33</v>
      </c>
      <c r="C21" s="67"/>
      <c r="D21" s="17"/>
      <c r="E21" s="63"/>
      <c r="F21" s="64">
        <f t="shared" ca="1" si="1"/>
        <v>2</v>
      </c>
      <c r="G21" s="65"/>
      <c r="H21" s="65"/>
      <c r="I21" s="62"/>
      <c r="J21" s="62"/>
      <c r="K21" s="69"/>
      <c r="L21" s="69"/>
      <c r="M21" s="69" t="s">
        <v>8</v>
      </c>
      <c r="N21" s="69" t="s">
        <v>8</v>
      </c>
      <c r="O21" s="67"/>
      <c r="P21" s="67"/>
      <c r="Q21" s="70"/>
      <c r="R21" s="70"/>
      <c r="S21" s="44"/>
      <c r="T21" s="62"/>
      <c r="U21" s="62"/>
      <c r="V21" s="62"/>
      <c r="W21" s="62"/>
      <c r="X21" s="55"/>
    </row>
    <row r="22" spans="1:24" ht="14.25" customHeight="1" x14ac:dyDescent="0.25">
      <c r="A22" s="61" t="s">
        <v>48</v>
      </c>
      <c r="B22" s="61" t="s">
        <v>33</v>
      </c>
      <c r="C22" s="67"/>
      <c r="D22" s="17"/>
      <c r="E22" s="63"/>
      <c r="F22" s="64">
        <f t="shared" ca="1" si="1"/>
        <v>2</v>
      </c>
      <c r="G22" s="65"/>
      <c r="H22" s="65"/>
      <c r="I22" s="62"/>
      <c r="J22" s="62"/>
      <c r="K22" s="69"/>
      <c r="L22" s="69"/>
      <c r="M22" s="69" t="s">
        <v>8</v>
      </c>
      <c r="N22" s="69" t="s">
        <v>8</v>
      </c>
      <c r="O22" s="67"/>
      <c r="P22" s="67"/>
      <c r="Q22" s="70"/>
      <c r="R22" s="70"/>
      <c r="S22" s="44"/>
      <c r="T22" s="62"/>
      <c r="U22" s="62"/>
      <c r="V22" s="62"/>
      <c r="W22" s="62"/>
      <c r="X22" s="55"/>
    </row>
    <row r="23" spans="1:24" ht="14.25" customHeight="1" x14ac:dyDescent="0.25">
      <c r="A23" s="66" t="s">
        <v>68</v>
      </c>
      <c r="B23" s="61" t="s">
        <v>33</v>
      </c>
      <c r="C23" s="67"/>
      <c r="D23" s="17"/>
      <c r="E23" s="63"/>
      <c r="F23" s="64">
        <f t="shared" ca="1" si="1"/>
        <v>2</v>
      </c>
      <c r="G23" s="65"/>
      <c r="H23" s="65"/>
      <c r="I23" s="62"/>
      <c r="J23" s="62"/>
      <c r="K23" s="69"/>
      <c r="L23" s="69"/>
      <c r="M23" s="69" t="s">
        <v>8</v>
      </c>
      <c r="N23" s="69" t="s">
        <v>8</v>
      </c>
      <c r="O23" s="67"/>
      <c r="P23" s="67"/>
      <c r="Q23" s="70"/>
      <c r="R23" s="70"/>
      <c r="S23" s="44"/>
      <c r="T23" s="62"/>
      <c r="U23" s="62"/>
      <c r="V23" s="62"/>
      <c r="W23" s="62"/>
      <c r="X23" s="55"/>
    </row>
    <row r="24" spans="1:24" ht="14.25" customHeight="1" x14ac:dyDescent="0.25">
      <c r="A24" s="66" t="s">
        <v>49</v>
      </c>
      <c r="B24" s="61" t="s">
        <v>33</v>
      </c>
      <c r="C24" s="67"/>
      <c r="D24" s="17"/>
      <c r="E24" s="63"/>
      <c r="F24" s="64">
        <f t="shared" ca="1" si="1"/>
        <v>2</v>
      </c>
      <c r="G24" s="65"/>
      <c r="H24" s="65"/>
      <c r="I24" s="62"/>
      <c r="J24" s="62"/>
      <c r="K24" s="69"/>
      <c r="L24" s="69"/>
      <c r="M24" s="69" t="s">
        <v>8</v>
      </c>
      <c r="N24" s="69" t="s">
        <v>8</v>
      </c>
      <c r="O24" s="67"/>
      <c r="P24" s="67"/>
      <c r="Q24" s="70"/>
      <c r="R24" s="70"/>
      <c r="S24" s="44"/>
      <c r="T24" s="62"/>
      <c r="U24" s="62"/>
      <c r="V24" s="62"/>
      <c r="W24" s="62"/>
      <c r="X24" s="55"/>
    </row>
    <row r="25" spans="1:24" ht="14.25" customHeight="1" x14ac:dyDescent="0.25">
      <c r="A25" s="66" t="s">
        <v>50</v>
      </c>
      <c r="B25" s="61" t="s">
        <v>33</v>
      </c>
      <c r="C25" s="67"/>
      <c r="D25" s="17"/>
      <c r="E25" s="63"/>
      <c r="F25" s="64">
        <f t="shared" ca="1" si="1"/>
        <v>2</v>
      </c>
      <c r="G25" s="65"/>
      <c r="H25" s="65"/>
      <c r="I25" s="62"/>
      <c r="J25" s="62"/>
      <c r="K25" s="69"/>
      <c r="L25" s="69"/>
      <c r="M25" s="69" t="s">
        <v>8</v>
      </c>
      <c r="N25" s="69" t="s">
        <v>8</v>
      </c>
      <c r="O25" s="67"/>
      <c r="P25" s="67"/>
      <c r="Q25" s="70"/>
      <c r="R25" s="70"/>
      <c r="S25" s="44"/>
      <c r="T25" s="62"/>
      <c r="U25" s="62"/>
      <c r="V25" s="62"/>
      <c r="W25" s="62"/>
      <c r="X25" s="55"/>
    </row>
    <row r="26" spans="1:24" ht="14.25" customHeight="1" x14ac:dyDescent="0.25">
      <c r="A26" s="66" t="s">
        <v>69</v>
      </c>
      <c r="B26" s="61" t="s">
        <v>33</v>
      </c>
      <c r="C26" s="67"/>
      <c r="D26" s="17"/>
      <c r="E26" s="63"/>
      <c r="F26" s="64">
        <f t="shared" ca="1" si="1"/>
        <v>2</v>
      </c>
      <c r="G26" s="65"/>
      <c r="H26" s="65"/>
      <c r="I26" s="62"/>
      <c r="J26" s="62"/>
      <c r="K26" s="69"/>
      <c r="L26" s="69"/>
      <c r="M26" s="69" t="s">
        <v>8</v>
      </c>
      <c r="N26" s="69" t="s">
        <v>8</v>
      </c>
      <c r="O26" s="67"/>
      <c r="P26" s="67"/>
      <c r="Q26" s="70"/>
      <c r="R26" s="70"/>
      <c r="S26" s="44"/>
      <c r="T26" s="62"/>
      <c r="U26" s="62"/>
      <c r="V26" s="62"/>
      <c r="W26" s="62"/>
      <c r="X26" s="55"/>
    </row>
    <row r="27" spans="1:24" ht="14.25" customHeight="1" x14ac:dyDescent="0.25">
      <c r="A27" s="66" t="s">
        <v>70</v>
      </c>
      <c r="B27" s="61" t="s">
        <v>33</v>
      </c>
      <c r="C27" s="67"/>
      <c r="D27" s="17"/>
      <c r="E27" s="63"/>
      <c r="F27" s="64">
        <f t="shared" ca="1" si="1"/>
        <v>2</v>
      </c>
      <c r="G27" s="65"/>
      <c r="H27" s="65"/>
      <c r="I27" s="62"/>
      <c r="J27" s="62"/>
      <c r="K27" s="69"/>
      <c r="L27" s="69"/>
      <c r="M27" s="69" t="s">
        <v>8</v>
      </c>
      <c r="N27" s="69" t="s">
        <v>8</v>
      </c>
      <c r="O27" s="67"/>
      <c r="P27" s="67"/>
      <c r="Q27" s="70"/>
      <c r="R27" s="70"/>
      <c r="S27" s="44"/>
      <c r="T27" s="62"/>
      <c r="U27" s="62"/>
      <c r="V27" s="62"/>
      <c r="W27" s="62"/>
      <c r="X27" s="55"/>
    </row>
    <row r="28" spans="1:24" ht="14.25" customHeight="1" x14ac:dyDescent="0.25">
      <c r="A28" s="66" t="s">
        <v>71</v>
      </c>
      <c r="B28" s="61" t="s">
        <v>33</v>
      </c>
      <c r="C28" s="67"/>
      <c r="D28" s="17"/>
      <c r="E28" s="63"/>
      <c r="F28" s="64">
        <f t="shared" ca="1" si="1"/>
        <v>2</v>
      </c>
      <c r="G28" s="65"/>
      <c r="H28" s="65"/>
      <c r="I28" s="62"/>
      <c r="J28" s="62"/>
      <c r="K28" s="69"/>
      <c r="L28" s="69"/>
      <c r="M28" s="69" t="s">
        <v>8</v>
      </c>
      <c r="N28" s="69" t="s">
        <v>8</v>
      </c>
      <c r="O28" s="67"/>
      <c r="P28" s="67"/>
      <c r="Q28" s="70"/>
      <c r="R28" s="70"/>
      <c r="S28" s="44"/>
      <c r="T28" s="62"/>
      <c r="U28" s="62"/>
      <c r="V28" s="62"/>
      <c r="W28" s="62"/>
      <c r="X28" s="55"/>
    </row>
    <row r="29" spans="1:24" ht="14.25" customHeight="1" x14ac:dyDescent="0.25">
      <c r="A29" s="66" t="s">
        <v>72</v>
      </c>
      <c r="B29" s="61" t="s">
        <v>33</v>
      </c>
      <c r="C29" s="67"/>
      <c r="D29" s="17"/>
      <c r="E29" s="63"/>
      <c r="F29" s="64">
        <f t="shared" ca="1" si="1"/>
        <v>2</v>
      </c>
      <c r="G29" s="65"/>
      <c r="H29" s="65"/>
      <c r="I29" s="62"/>
      <c r="J29" s="62"/>
      <c r="K29" s="69"/>
      <c r="L29" s="69"/>
      <c r="M29" s="69" t="s">
        <v>8</v>
      </c>
      <c r="N29" s="69" t="s">
        <v>8</v>
      </c>
      <c r="O29" s="67"/>
      <c r="P29" s="67"/>
      <c r="Q29" s="70"/>
      <c r="R29" s="70"/>
      <c r="S29" s="44"/>
      <c r="T29" s="62"/>
      <c r="U29" s="62"/>
      <c r="V29" s="62"/>
      <c r="W29" s="62"/>
      <c r="X29" s="55"/>
    </row>
    <row r="30" spans="1:24" ht="14.25" customHeight="1" x14ac:dyDescent="0.25">
      <c r="A30" s="61" t="s">
        <v>51</v>
      </c>
      <c r="B30" s="61" t="s">
        <v>33</v>
      </c>
      <c r="C30" s="67"/>
      <c r="D30" s="17"/>
      <c r="E30" s="63"/>
      <c r="F30" s="64">
        <f t="shared" ca="1" si="1"/>
        <v>2</v>
      </c>
      <c r="G30" s="65"/>
      <c r="H30" s="65"/>
      <c r="I30" s="62"/>
      <c r="J30" s="62"/>
      <c r="K30" s="69"/>
      <c r="L30" s="69"/>
      <c r="M30" s="69" t="s">
        <v>8</v>
      </c>
      <c r="N30" s="69" t="s">
        <v>8</v>
      </c>
      <c r="O30" s="67"/>
      <c r="P30" s="67"/>
      <c r="Q30" s="70"/>
      <c r="R30" s="70"/>
      <c r="S30" s="44"/>
      <c r="T30" s="62"/>
      <c r="U30" s="62"/>
      <c r="V30" s="62"/>
      <c r="W30" s="62"/>
      <c r="X30" s="55"/>
    </row>
    <row r="31" spans="1:24" ht="14.25" customHeight="1" x14ac:dyDescent="0.25">
      <c r="A31" s="61" t="s">
        <v>52</v>
      </c>
      <c r="B31" s="61" t="s">
        <v>33</v>
      </c>
      <c r="C31" s="67"/>
      <c r="D31" s="17"/>
      <c r="E31" s="63"/>
      <c r="F31" s="64">
        <f t="shared" ca="1" si="1"/>
        <v>2</v>
      </c>
      <c r="G31" s="65"/>
      <c r="H31" s="65"/>
      <c r="I31" s="62"/>
      <c r="J31" s="62"/>
      <c r="K31" s="69"/>
      <c r="L31" s="69"/>
      <c r="M31" s="69" t="s">
        <v>8</v>
      </c>
      <c r="N31" s="69" t="s">
        <v>8</v>
      </c>
      <c r="O31" s="67"/>
      <c r="P31" s="67"/>
      <c r="Q31" s="70"/>
      <c r="R31" s="70"/>
      <c r="S31" s="44"/>
      <c r="T31" s="62"/>
      <c r="U31" s="62"/>
      <c r="V31" s="62"/>
      <c r="W31" s="62"/>
      <c r="X31" s="55"/>
    </row>
    <row r="32" spans="1:24" ht="14.25" customHeight="1" x14ac:dyDescent="0.25">
      <c r="A32" s="61" t="s">
        <v>53</v>
      </c>
      <c r="B32" s="61" t="s">
        <v>33</v>
      </c>
      <c r="C32" s="67"/>
      <c r="D32" s="17"/>
      <c r="E32" s="63"/>
      <c r="F32" s="64">
        <f t="shared" ca="1" si="1"/>
        <v>2</v>
      </c>
      <c r="G32" s="65"/>
      <c r="H32" s="65"/>
      <c r="I32" s="62"/>
      <c r="J32" s="62"/>
      <c r="K32" s="69"/>
      <c r="L32" s="69"/>
      <c r="M32" s="69" t="s">
        <v>8</v>
      </c>
      <c r="N32" s="69" t="s">
        <v>8</v>
      </c>
      <c r="O32" s="67"/>
      <c r="P32" s="67"/>
      <c r="Q32" s="70"/>
      <c r="R32" s="70"/>
      <c r="S32" s="44"/>
      <c r="T32" s="62"/>
      <c r="U32" s="62"/>
      <c r="V32" s="62"/>
      <c r="W32" s="62"/>
      <c r="X32" s="55"/>
    </row>
    <row r="33" spans="1:24" ht="14.25" customHeight="1" x14ac:dyDescent="0.25">
      <c r="A33" s="61" t="s">
        <v>54</v>
      </c>
      <c r="B33" s="61" t="s">
        <v>33</v>
      </c>
      <c r="C33" s="67"/>
      <c r="D33" s="17"/>
      <c r="E33" s="63"/>
      <c r="F33" s="64">
        <f t="shared" ref="F33:F38" ca="1" si="2">IF(E33=$X$5,0,IF(H33&gt;0,1,IF(D33=0,2,IF(E33&gt;TODAY(),3,4))))</f>
        <v>2</v>
      </c>
      <c r="G33" s="65"/>
      <c r="H33" s="65"/>
      <c r="I33" s="62"/>
      <c r="J33" s="62"/>
      <c r="K33" s="69"/>
      <c r="L33" s="69"/>
      <c r="M33" s="69" t="s">
        <v>8</v>
      </c>
      <c r="N33" s="69" t="s">
        <v>8</v>
      </c>
      <c r="O33" s="67"/>
      <c r="P33" s="67"/>
      <c r="Q33" s="70"/>
      <c r="R33" s="70"/>
      <c r="S33" s="44"/>
      <c r="T33" s="62"/>
      <c r="U33" s="62"/>
      <c r="V33" s="62"/>
      <c r="W33" s="62"/>
      <c r="X33" s="55"/>
    </row>
    <row r="34" spans="1:24" ht="14.25" customHeight="1" x14ac:dyDescent="0.25">
      <c r="A34" s="61" t="s">
        <v>55</v>
      </c>
      <c r="B34" s="61" t="s">
        <v>33</v>
      </c>
      <c r="C34" s="67"/>
      <c r="D34" s="17"/>
      <c r="E34" s="63"/>
      <c r="F34" s="64">
        <f t="shared" ca="1" si="2"/>
        <v>2</v>
      </c>
      <c r="G34" s="65"/>
      <c r="H34" s="65"/>
      <c r="I34" s="62"/>
      <c r="J34" s="62"/>
      <c r="K34" s="69"/>
      <c r="L34" s="69"/>
      <c r="M34" s="69" t="s">
        <v>8</v>
      </c>
      <c r="N34" s="69" t="s">
        <v>8</v>
      </c>
      <c r="O34" s="67"/>
      <c r="P34" s="67"/>
      <c r="Q34" s="70"/>
      <c r="R34" s="70"/>
      <c r="S34" s="44"/>
      <c r="T34" s="62"/>
      <c r="U34" s="62"/>
      <c r="V34" s="62"/>
      <c r="W34" s="62"/>
      <c r="X34" s="55"/>
    </row>
    <row r="35" spans="1:24" ht="14.25" customHeight="1" x14ac:dyDescent="0.25">
      <c r="A35" s="61" t="s">
        <v>56</v>
      </c>
      <c r="B35" s="61" t="s">
        <v>33</v>
      </c>
      <c r="C35" s="67"/>
      <c r="D35" s="17"/>
      <c r="E35" s="63"/>
      <c r="F35" s="64">
        <f t="shared" ca="1" si="2"/>
        <v>2</v>
      </c>
      <c r="G35" s="65"/>
      <c r="H35" s="65"/>
      <c r="I35" s="62"/>
      <c r="J35" s="62"/>
      <c r="K35" s="69"/>
      <c r="L35" s="69"/>
      <c r="M35" s="69" t="s">
        <v>8</v>
      </c>
      <c r="N35" s="69" t="s">
        <v>8</v>
      </c>
      <c r="O35" s="67"/>
      <c r="P35" s="67"/>
      <c r="Q35" s="70"/>
      <c r="R35" s="70"/>
      <c r="S35" s="44"/>
      <c r="T35" s="62"/>
      <c r="U35" s="62"/>
      <c r="V35" s="62"/>
      <c r="W35" s="62"/>
      <c r="X35" s="55"/>
    </row>
    <row r="36" spans="1:24" ht="14.25" customHeight="1" x14ac:dyDescent="0.25">
      <c r="A36" s="61" t="s">
        <v>57</v>
      </c>
      <c r="B36" s="61" t="s">
        <v>33</v>
      </c>
      <c r="C36" s="67"/>
      <c r="D36" s="17"/>
      <c r="E36" s="63"/>
      <c r="F36" s="64">
        <f t="shared" ca="1" si="2"/>
        <v>2</v>
      </c>
      <c r="G36" s="65"/>
      <c r="H36" s="65"/>
      <c r="I36" s="62"/>
      <c r="J36" s="62"/>
      <c r="K36" s="69"/>
      <c r="L36" s="69"/>
      <c r="M36" s="69" t="s">
        <v>8</v>
      </c>
      <c r="N36" s="69" t="s">
        <v>8</v>
      </c>
      <c r="O36" s="67"/>
      <c r="P36" s="67"/>
      <c r="Q36" s="70"/>
      <c r="R36" s="70"/>
      <c r="S36" s="44"/>
      <c r="T36" s="62"/>
      <c r="U36" s="62"/>
      <c r="V36" s="62"/>
      <c r="W36" s="62"/>
      <c r="X36" s="55"/>
    </row>
    <row r="37" spans="1:24" ht="14.25" customHeight="1" x14ac:dyDescent="0.25">
      <c r="A37" s="61" t="s">
        <v>58</v>
      </c>
      <c r="B37" s="61" t="s">
        <v>33</v>
      </c>
      <c r="C37" s="67"/>
      <c r="D37" s="17"/>
      <c r="E37" s="63"/>
      <c r="F37" s="64">
        <f t="shared" ca="1" si="2"/>
        <v>2</v>
      </c>
      <c r="G37" s="65"/>
      <c r="H37" s="65"/>
      <c r="I37" s="62"/>
      <c r="J37" s="62"/>
      <c r="K37" s="69"/>
      <c r="L37" s="69"/>
      <c r="M37" s="69" t="s">
        <v>8</v>
      </c>
      <c r="N37" s="69" t="s">
        <v>8</v>
      </c>
      <c r="O37" s="67"/>
      <c r="P37" s="67"/>
      <c r="Q37" s="70"/>
      <c r="R37" s="70"/>
      <c r="S37" s="44"/>
      <c r="T37" s="62"/>
      <c r="U37" s="62"/>
      <c r="V37" s="62"/>
      <c r="W37" s="62"/>
      <c r="X37" s="55"/>
    </row>
    <row r="38" spans="1:24" ht="14.25" customHeight="1" x14ac:dyDescent="0.25">
      <c r="A38" s="61" t="s">
        <v>59</v>
      </c>
      <c r="B38" s="61" t="s">
        <v>33</v>
      </c>
      <c r="C38" s="67"/>
      <c r="D38" s="17"/>
      <c r="E38" s="63"/>
      <c r="F38" s="64">
        <f t="shared" ca="1" si="2"/>
        <v>2</v>
      </c>
      <c r="G38" s="65"/>
      <c r="H38" s="65"/>
      <c r="I38" s="62"/>
      <c r="J38" s="62"/>
      <c r="K38" s="69"/>
      <c r="L38" s="69"/>
      <c r="M38" s="69" t="s">
        <v>8</v>
      </c>
      <c r="N38" s="69" t="s">
        <v>8</v>
      </c>
      <c r="O38" s="67"/>
      <c r="P38" s="67"/>
      <c r="Q38" s="70"/>
      <c r="R38" s="70"/>
      <c r="S38" s="44"/>
      <c r="T38" s="62"/>
      <c r="U38" s="62"/>
      <c r="V38" s="62"/>
      <c r="W38" s="62"/>
      <c r="X38" s="55"/>
    </row>
    <row r="39" spans="1:24" ht="14.25" customHeight="1" x14ac:dyDescent="0.25">
      <c r="A39" s="61" t="s">
        <v>60</v>
      </c>
      <c r="B39" s="61" t="s">
        <v>33</v>
      </c>
      <c r="C39" s="67"/>
      <c r="D39" s="17"/>
      <c r="E39" s="63"/>
      <c r="F39" s="64">
        <f t="shared" ref="F39:F70" ca="1" si="3">IF(E39=$A$5,0,IF(H39&gt;0,1,IF(D39=0,2,IF(E39&gt;TODAY(),3,4))))</f>
        <v>2</v>
      </c>
      <c r="G39" s="65"/>
      <c r="H39" s="65"/>
      <c r="I39" s="62"/>
      <c r="J39" s="62"/>
      <c r="K39" s="69"/>
      <c r="L39" s="69"/>
      <c r="M39" s="69" t="s">
        <v>8</v>
      </c>
      <c r="N39" s="69" t="s">
        <v>8</v>
      </c>
      <c r="O39" s="67"/>
      <c r="P39" s="67"/>
      <c r="Q39" s="70"/>
      <c r="R39" s="70"/>
      <c r="S39" s="44"/>
      <c r="T39" s="62"/>
      <c r="U39" s="62"/>
      <c r="V39" s="62"/>
      <c r="W39" s="62"/>
      <c r="X39" s="55"/>
    </row>
    <row r="40" spans="1:24" ht="14.25" customHeight="1" x14ac:dyDescent="0.25">
      <c r="A40" s="61" t="s">
        <v>61</v>
      </c>
      <c r="B40" s="61" t="s">
        <v>33</v>
      </c>
      <c r="C40" s="67"/>
      <c r="D40" s="17"/>
      <c r="E40" s="63"/>
      <c r="F40" s="64">
        <f t="shared" ca="1" si="3"/>
        <v>2</v>
      </c>
      <c r="G40" s="65"/>
      <c r="H40" s="65"/>
      <c r="I40" s="62"/>
      <c r="J40" s="62"/>
      <c r="K40" s="69"/>
      <c r="L40" s="69"/>
      <c r="M40" s="69" t="s">
        <v>8</v>
      </c>
      <c r="N40" s="69" t="s">
        <v>8</v>
      </c>
      <c r="O40" s="67"/>
      <c r="P40" s="67"/>
      <c r="Q40" s="70"/>
      <c r="R40" s="70"/>
      <c r="S40" s="44"/>
      <c r="T40" s="62"/>
      <c r="U40" s="62"/>
      <c r="V40" s="62"/>
      <c r="W40" s="62"/>
      <c r="X40" s="55"/>
    </row>
    <row r="41" spans="1:24" ht="14.25" customHeight="1" x14ac:dyDescent="0.25">
      <c r="A41" s="66" t="s">
        <v>67</v>
      </c>
      <c r="B41" s="61" t="s">
        <v>33</v>
      </c>
      <c r="C41" s="67"/>
      <c r="D41" s="17"/>
      <c r="E41" s="63"/>
      <c r="F41" s="64">
        <f t="shared" ca="1" si="3"/>
        <v>2</v>
      </c>
      <c r="G41" s="65"/>
      <c r="H41" s="65"/>
      <c r="I41" s="62"/>
      <c r="J41" s="62"/>
      <c r="K41" s="69"/>
      <c r="L41" s="69"/>
      <c r="M41" s="69" t="s">
        <v>8</v>
      </c>
      <c r="N41" s="69" t="s">
        <v>8</v>
      </c>
      <c r="O41" s="67"/>
      <c r="P41" s="67"/>
      <c r="Q41" s="70"/>
      <c r="R41" s="70"/>
      <c r="S41" s="44"/>
      <c r="T41" s="62"/>
      <c r="U41" s="62"/>
      <c r="V41" s="62"/>
      <c r="W41" s="62"/>
      <c r="X41" s="55"/>
    </row>
    <row r="42" spans="1:24" ht="14.25" customHeight="1" x14ac:dyDescent="0.25">
      <c r="A42" s="66" t="s">
        <v>73</v>
      </c>
      <c r="B42" s="61" t="s">
        <v>33</v>
      </c>
      <c r="C42" s="67"/>
      <c r="D42" s="17"/>
      <c r="E42" s="63"/>
      <c r="F42" s="64">
        <f t="shared" ca="1" si="3"/>
        <v>2</v>
      </c>
      <c r="G42" s="65"/>
      <c r="H42" s="65"/>
      <c r="I42" s="62"/>
      <c r="J42" s="62"/>
      <c r="K42" s="69"/>
      <c r="L42" s="69"/>
      <c r="M42" s="69" t="s">
        <v>8</v>
      </c>
      <c r="N42" s="69" t="s">
        <v>8</v>
      </c>
      <c r="O42" s="67"/>
      <c r="P42" s="67"/>
      <c r="Q42" s="70"/>
      <c r="R42" s="70"/>
      <c r="S42" s="44"/>
      <c r="T42" s="62"/>
      <c r="U42" s="62"/>
      <c r="V42" s="62"/>
      <c r="W42" s="62"/>
      <c r="X42" s="55"/>
    </row>
    <row r="43" spans="1:24" ht="14.25" customHeight="1" x14ac:dyDescent="0.25">
      <c r="A43" s="66" t="s">
        <v>74</v>
      </c>
      <c r="B43" s="61" t="s">
        <v>33</v>
      </c>
      <c r="C43" s="67"/>
      <c r="D43" s="17"/>
      <c r="E43" s="63"/>
      <c r="F43" s="64">
        <f t="shared" ca="1" si="3"/>
        <v>2</v>
      </c>
      <c r="G43" s="65"/>
      <c r="H43" s="65"/>
      <c r="I43" s="62"/>
      <c r="J43" s="62"/>
      <c r="K43" s="69"/>
      <c r="L43" s="69"/>
      <c r="M43" s="69" t="s">
        <v>8</v>
      </c>
      <c r="N43" s="69" t="s">
        <v>8</v>
      </c>
      <c r="O43" s="67"/>
      <c r="P43" s="67"/>
      <c r="Q43" s="70"/>
      <c r="R43" s="70"/>
      <c r="S43" s="44"/>
      <c r="T43" s="62"/>
      <c r="U43" s="62"/>
      <c r="V43" s="62"/>
      <c r="W43" s="62"/>
      <c r="X43" s="55"/>
    </row>
    <row r="44" spans="1:24" ht="14.25" customHeight="1" x14ac:dyDescent="0.25">
      <c r="A44" s="66" t="s">
        <v>75</v>
      </c>
      <c r="B44" s="61" t="s">
        <v>33</v>
      </c>
      <c r="C44" s="67"/>
      <c r="D44" s="17"/>
      <c r="E44" s="63"/>
      <c r="F44" s="64">
        <f t="shared" ca="1" si="3"/>
        <v>2</v>
      </c>
      <c r="G44" s="65"/>
      <c r="H44" s="65"/>
      <c r="I44" s="62"/>
      <c r="J44" s="62"/>
      <c r="K44" s="69"/>
      <c r="L44" s="69"/>
      <c r="M44" s="69" t="s">
        <v>8</v>
      </c>
      <c r="N44" s="69" t="s">
        <v>8</v>
      </c>
      <c r="O44" s="67"/>
      <c r="P44" s="67"/>
      <c r="Q44" s="70"/>
      <c r="R44" s="70"/>
      <c r="S44" s="44"/>
      <c r="T44" s="62"/>
      <c r="U44" s="62"/>
      <c r="V44" s="62"/>
      <c r="W44" s="62"/>
      <c r="X44" s="55"/>
    </row>
    <row r="45" spans="1:24" ht="14.25" customHeight="1" x14ac:dyDescent="0.25">
      <c r="A45" s="66" t="s">
        <v>76</v>
      </c>
      <c r="B45" s="61" t="s">
        <v>33</v>
      </c>
      <c r="C45" s="67"/>
      <c r="D45" s="17"/>
      <c r="E45" s="63"/>
      <c r="F45" s="64">
        <f t="shared" ca="1" si="3"/>
        <v>2</v>
      </c>
      <c r="G45" s="65"/>
      <c r="H45" s="65"/>
      <c r="I45" s="62"/>
      <c r="J45" s="62"/>
      <c r="K45" s="69"/>
      <c r="L45" s="69"/>
      <c r="M45" s="69" t="s">
        <v>8</v>
      </c>
      <c r="N45" s="69" t="s">
        <v>8</v>
      </c>
      <c r="O45" s="67"/>
      <c r="P45" s="67"/>
      <c r="Q45" s="70"/>
      <c r="R45" s="70"/>
      <c r="S45" s="44"/>
      <c r="T45" s="62"/>
      <c r="U45" s="62"/>
      <c r="V45" s="62"/>
      <c r="W45" s="62"/>
      <c r="X45" s="55"/>
    </row>
    <row r="46" spans="1:24" ht="14.25" customHeight="1" x14ac:dyDescent="0.25">
      <c r="A46" s="66" t="s">
        <v>77</v>
      </c>
      <c r="B46" s="61" t="s">
        <v>33</v>
      </c>
      <c r="C46" s="67"/>
      <c r="D46" s="17"/>
      <c r="E46" s="63"/>
      <c r="F46" s="64">
        <f t="shared" ca="1" si="3"/>
        <v>2</v>
      </c>
      <c r="G46" s="65"/>
      <c r="H46" s="65"/>
      <c r="I46" s="62"/>
      <c r="J46" s="62"/>
      <c r="K46" s="69"/>
      <c r="L46" s="69"/>
      <c r="M46" s="69" t="s">
        <v>8</v>
      </c>
      <c r="N46" s="69" t="s">
        <v>8</v>
      </c>
      <c r="O46" s="67"/>
      <c r="P46" s="67"/>
      <c r="Q46" s="70"/>
      <c r="R46" s="70"/>
      <c r="S46" s="44"/>
      <c r="T46" s="62"/>
      <c r="U46" s="62"/>
      <c r="V46" s="62"/>
      <c r="W46" s="62"/>
      <c r="X46" s="55"/>
    </row>
    <row r="47" spans="1:24" ht="14.25" customHeight="1" x14ac:dyDescent="0.25">
      <c r="A47" s="66" t="s">
        <v>78</v>
      </c>
      <c r="B47" s="61" t="s">
        <v>33</v>
      </c>
      <c r="C47" s="67"/>
      <c r="D47" s="17"/>
      <c r="E47" s="63"/>
      <c r="F47" s="64">
        <f t="shared" ca="1" si="3"/>
        <v>2</v>
      </c>
      <c r="G47" s="65"/>
      <c r="H47" s="65"/>
      <c r="I47" s="62"/>
      <c r="J47" s="62"/>
      <c r="K47" s="69"/>
      <c r="L47" s="69"/>
      <c r="M47" s="69" t="s">
        <v>8</v>
      </c>
      <c r="N47" s="69" t="s">
        <v>8</v>
      </c>
      <c r="O47" s="67"/>
      <c r="P47" s="67"/>
      <c r="Q47" s="70"/>
      <c r="R47" s="70"/>
      <c r="S47" s="44"/>
      <c r="T47" s="62"/>
      <c r="U47" s="62"/>
      <c r="V47" s="62"/>
      <c r="W47" s="62"/>
      <c r="X47" s="55"/>
    </row>
    <row r="48" spans="1:24" ht="14.25" customHeight="1" x14ac:dyDescent="0.25">
      <c r="A48" s="66" t="s">
        <v>79</v>
      </c>
      <c r="B48" s="61" t="s">
        <v>33</v>
      </c>
      <c r="C48" s="67"/>
      <c r="D48" s="17"/>
      <c r="E48" s="63"/>
      <c r="F48" s="64">
        <f t="shared" ca="1" si="3"/>
        <v>2</v>
      </c>
      <c r="G48" s="65"/>
      <c r="H48" s="65"/>
      <c r="I48" s="62"/>
      <c r="J48" s="62"/>
      <c r="K48" s="69"/>
      <c r="L48" s="69"/>
      <c r="M48" s="69" t="s">
        <v>8</v>
      </c>
      <c r="N48" s="69" t="s">
        <v>8</v>
      </c>
      <c r="O48" s="67"/>
      <c r="P48" s="67"/>
      <c r="Q48" s="70"/>
      <c r="R48" s="70"/>
      <c r="S48" s="44"/>
      <c r="T48" s="62"/>
      <c r="U48" s="62"/>
      <c r="V48" s="62"/>
      <c r="W48" s="62"/>
      <c r="X48" s="55"/>
    </row>
    <row r="49" spans="1:24" ht="14.25" customHeight="1" x14ac:dyDescent="0.25">
      <c r="A49" s="66" t="s">
        <v>80</v>
      </c>
      <c r="B49" s="61" t="s">
        <v>33</v>
      </c>
      <c r="C49" s="67"/>
      <c r="D49" s="17"/>
      <c r="E49" s="63"/>
      <c r="F49" s="64">
        <f t="shared" ca="1" si="3"/>
        <v>2</v>
      </c>
      <c r="G49" s="65"/>
      <c r="H49" s="65"/>
      <c r="I49" s="62"/>
      <c r="J49" s="62"/>
      <c r="K49" s="69"/>
      <c r="L49" s="69"/>
      <c r="M49" s="69" t="s">
        <v>8</v>
      </c>
      <c r="N49" s="69" t="s">
        <v>8</v>
      </c>
      <c r="O49" s="67"/>
      <c r="P49" s="67"/>
      <c r="Q49" s="70"/>
      <c r="R49" s="70"/>
      <c r="S49" s="44"/>
      <c r="T49" s="62"/>
      <c r="U49" s="62"/>
      <c r="V49" s="62"/>
      <c r="W49" s="62"/>
      <c r="X49" s="55"/>
    </row>
    <row r="50" spans="1:24" ht="14.25" customHeight="1" x14ac:dyDescent="0.25">
      <c r="A50" s="66" t="s">
        <v>81</v>
      </c>
      <c r="B50" s="61" t="s">
        <v>33</v>
      </c>
      <c r="C50" s="67"/>
      <c r="D50" s="17"/>
      <c r="E50" s="63"/>
      <c r="F50" s="64">
        <f t="shared" ca="1" si="3"/>
        <v>2</v>
      </c>
      <c r="G50" s="65"/>
      <c r="H50" s="65"/>
      <c r="I50" s="62"/>
      <c r="J50" s="62"/>
      <c r="K50" s="69"/>
      <c r="L50" s="69"/>
      <c r="M50" s="69" t="s">
        <v>8</v>
      </c>
      <c r="N50" s="69" t="s">
        <v>8</v>
      </c>
      <c r="O50" s="67"/>
      <c r="P50" s="67"/>
      <c r="Q50" s="70"/>
      <c r="R50" s="70"/>
      <c r="S50" s="44"/>
      <c r="T50" s="62"/>
      <c r="U50" s="62"/>
      <c r="V50" s="62"/>
      <c r="W50" s="62"/>
      <c r="X50" s="55"/>
    </row>
    <row r="51" spans="1:24" ht="14.25" customHeight="1" x14ac:dyDescent="0.25">
      <c r="A51" s="66" t="s">
        <v>82</v>
      </c>
      <c r="B51" s="61" t="s">
        <v>33</v>
      </c>
      <c r="C51" s="67"/>
      <c r="D51" s="17"/>
      <c r="E51" s="63"/>
      <c r="F51" s="64">
        <f t="shared" ca="1" si="3"/>
        <v>2</v>
      </c>
      <c r="G51" s="65"/>
      <c r="H51" s="65"/>
      <c r="I51" s="62"/>
      <c r="J51" s="62"/>
      <c r="K51" s="69"/>
      <c r="L51" s="69"/>
      <c r="M51" s="69" t="s">
        <v>8</v>
      </c>
      <c r="N51" s="69" t="s">
        <v>8</v>
      </c>
      <c r="O51" s="67"/>
      <c r="P51" s="67"/>
      <c r="Q51" s="70"/>
      <c r="R51" s="70"/>
      <c r="S51" s="44"/>
      <c r="T51" s="62"/>
      <c r="U51" s="62"/>
      <c r="V51" s="62"/>
      <c r="W51" s="62"/>
      <c r="X51" s="55"/>
    </row>
    <row r="52" spans="1:24" ht="14.25" customHeight="1" x14ac:dyDescent="0.25">
      <c r="A52" s="66" t="s">
        <v>83</v>
      </c>
      <c r="B52" s="61" t="s">
        <v>33</v>
      </c>
      <c r="C52" s="67"/>
      <c r="D52" s="17"/>
      <c r="E52" s="63"/>
      <c r="F52" s="64">
        <f t="shared" ca="1" si="3"/>
        <v>2</v>
      </c>
      <c r="G52" s="65"/>
      <c r="H52" s="65"/>
      <c r="I52" s="62"/>
      <c r="J52" s="62"/>
      <c r="K52" s="69"/>
      <c r="L52" s="69"/>
      <c r="M52" s="69" t="s">
        <v>8</v>
      </c>
      <c r="N52" s="69" t="s">
        <v>8</v>
      </c>
      <c r="O52" s="67"/>
      <c r="P52" s="67"/>
      <c r="Q52" s="70"/>
      <c r="R52" s="70"/>
      <c r="S52" s="44"/>
      <c r="T52" s="62"/>
      <c r="U52" s="62"/>
      <c r="V52" s="62"/>
      <c r="W52" s="62"/>
      <c r="X52" s="55"/>
    </row>
    <row r="53" spans="1:24" ht="14.25" customHeight="1" x14ac:dyDescent="0.25">
      <c r="A53" s="66" t="s">
        <v>84</v>
      </c>
      <c r="B53" s="61" t="s">
        <v>33</v>
      </c>
      <c r="C53" s="67"/>
      <c r="D53" s="17"/>
      <c r="E53" s="63"/>
      <c r="F53" s="64">
        <f t="shared" ca="1" si="3"/>
        <v>2</v>
      </c>
      <c r="G53" s="65"/>
      <c r="H53" s="65"/>
      <c r="I53" s="62"/>
      <c r="J53" s="62"/>
      <c r="K53" s="69"/>
      <c r="L53" s="69"/>
      <c r="M53" s="69" t="s">
        <v>8</v>
      </c>
      <c r="N53" s="69" t="s">
        <v>8</v>
      </c>
      <c r="O53" s="67"/>
      <c r="P53" s="67"/>
      <c r="Q53" s="70"/>
      <c r="R53" s="70"/>
      <c r="S53" s="44"/>
      <c r="T53" s="62"/>
      <c r="U53" s="62"/>
      <c r="V53" s="62"/>
      <c r="W53" s="62"/>
      <c r="X53" s="55"/>
    </row>
    <row r="54" spans="1:24" ht="14.25" customHeight="1" x14ac:dyDescent="0.25">
      <c r="A54" s="66" t="s">
        <v>85</v>
      </c>
      <c r="B54" s="61" t="s">
        <v>33</v>
      </c>
      <c r="C54" s="67"/>
      <c r="D54" s="17"/>
      <c r="E54" s="63"/>
      <c r="F54" s="64">
        <f t="shared" ca="1" si="3"/>
        <v>2</v>
      </c>
      <c r="G54" s="65"/>
      <c r="H54" s="65"/>
      <c r="I54" s="62"/>
      <c r="J54" s="62"/>
      <c r="K54" s="69"/>
      <c r="L54" s="69"/>
      <c r="M54" s="69" t="s">
        <v>8</v>
      </c>
      <c r="N54" s="69" t="s">
        <v>8</v>
      </c>
      <c r="O54" s="67"/>
      <c r="P54" s="67"/>
      <c r="Q54" s="70"/>
      <c r="R54" s="70"/>
      <c r="S54" s="44"/>
      <c r="T54" s="62"/>
      <c r="U54" s="62"/>
      <c r="V54" s="62"/>
      <c r="W54" s="62"/>
      <c r="X54" s="55"/>
    </row>
    <row r="55" spans="1:24" ht="14.25" customHeight="1" x14ac:dyDescent="0.25">
      <c r="A55" s="66" t="s">
        <v>86</v>
      </c>
      <c r="B55" s="61" t="s">
        <v>33</v>
      </c>
      <c r="C55" s="67"/>
      <c r="D55" s="17"/>
      <c r="E55" s="63"/>
      <c r="F55" s="64">
        <f t="shared" ca="1" si="3"/>
        <v>2</v>
      </c>
      <c r="G55" s="65"/>
      <c r="H55" s="65"/>
      <c r="I55" s="62"/>
      <c r="J55" s="62"/>
      <c r="K55" s="69"/>
      <c r="L55" s="69"/>
      <c r="M55" s="69" t="s">
        <v>8</v>
      </c>
      <c r="N55" s="69" t="s">
        <v>8</v>
      </c>
      <c r="O55" s="67"/>
      <c r="P55" s="67"/>
      <c r="Q55" s="70"/>
      <c r="R55" s="70"/>
      <c r="S55" s="44"/>
      <c r="T55" s="62"/>
      <c r="U55" s="62"/>
      <c r="V55" s="62"/>
      <c r="W55" s="62"/>
      <c r="X55" s="55"/>
    </row>
    <row r="56" spans="1:24" ht="14.25" customHeight="1" x14ac:dyDescent="0.25">
      <c r="A56" s="61"/>
      <c r="B56" s="61"/>
      <c r="C56" s="67"/>
      <c r="D56" s="17"/>
      <c r="E56" s="63"/>
      <c r="F56" s="64">
        <f t="shared" ca="1" si="3"/>
        <v>2</v>
      </c>
      <c r="G56" s="65"/>
      <c r="H56" s="65"/>
      <c r="I56" s="62"/>
      <c r="J56" s="62"/>
      <c r="K56" s="69"/>
      <c r="L56" s="69"/>
      <c r="M56" s="69" t="s">
        <v>8</v>
      </c>
      <c r="N56" s="69" t="s">
        <v>8</v>
      </c>
      <c r="O56" s="67"/>
      <c r="P56" s="67"/>
      <c r="Q56" s="70"/>
      <c r="R56" s="70"/>
      <c r="S56" s="44"/>
      <c r="T56" s="62"/>
      <c r="U56" s="62"/>
      <c r="V56" s="62"/>
      <c r="W56" s="62"/>
      <c r="X56" s="55"/>
    </row>
    <row r="57" spans="1:24" ht="14.25" customHeight="1" x14ac:dyDescent="0.25">
      <c r="A57" s="61"/>
      <c r="B57" s="61"/>
      <c r="C57" s="67"/>
      <c r="D57" s="17"/>
      <c r="E57" s="63"/>
      <c r="F57" s="64">
        <f t="shared" ca="1" si="3"/>
        <v>2</v>
      </c>
      <c r="G57" s="65"/>
      <c r="H57" s="65"/>
      <c r="I57" s="62"/>
      <c r="J57" s="62"/>
      <c r="K57" s="69"/>
      <c r="L57" s="69"/>
      <c r="M57" s="69" t="s">
        <v>8</v>
      </c>
      <c r="N57" s="69" t="s">
        <v>8</v>
      </c>
      <c r="O57" s="67"/>
      <c r="P57" s="67"/>
      <c r="Q57" s="70"/>
      <c r="R57" s="70"/>
      <c r="S57" s="44"/>
      <c r="T57" s="62"/>
      <c r="U57" s="62"/>
      <c r="V57" s="62"/>
      <c r="W57" s="62"/>
      <c r="X57" s="55"/>
    </row>
    <row r="58" spans="1:24" ht="14.25" customHeight="1" x14ac:dyDescent="0.25">
      <c r="A58" s="61"/>
      <c r="B58" s="61"/>
      <c r="C58" s="67"/>
      <c r="D58" s="17"/>
      <c r="E58" s="63"/>
      <c r="F58" s="64">
        <f t="shared" ca="1" si="3"/>
        <v>2</v>
      </c>
      <c r="G58" s="65"/>
      <c r="H58" s="65"/>
      <c r="I58" s="62"/>
      <c r="J58" s="62"/>
      <c r="K58" s="69"/>
      <c r="L58" s="69"/>
      <c r="M58" s="69" t="s">
        <v>8</v>
      </c>
      <c r="N58" s="69" t="s">
        <v>8</v>
      </c>
      <c r="O58" s="67"/>
      <c r="P58" s="67"/>
      <c r="Q58" s="70"/>
      <c r="R58" s="70"/>
      <c r="S58" s="44"/>
      <c r="T58" s="62"/>
      <c r="U58" s="62"/>
      <c r="V58" s="62"/>
      <c r="W58" s="62"/>
      <c r="X58" s="55"/>
    </row>
    <row r="59" spans="1:24" ht="14.25" customHeight="1" x14ac:dyDescent="0.25">
      <c r="A59" s="61"/>
      <c r="B59" s="61"/>
      <c r="C59" s="67"/>
      <c r="D59" s="17"/>
      <c r="E59" s="63"/>
      <c r="F59" s="64">
        <f t="shared" ca="1" si="3"/>
        <v>2</v>
      </c>
      <c r="G59" s="65"/>
      <c r="H59" s="65"/>
      <c r="I59" s="62"/>
      <c r="J59" s="62"/>
      <c r="K59" s="69"/>
      <c r="L59" s="69"/>
      <c r="M59" s="69" t="s">
        <v>8</v>
      </c>
      <c r="N59" s="69" t="s">
        <v>8</v>
      </c>
      <c r="O59" s="67"/>
      <c r="P59" s="67"/>
      <c r="Q59" s="70"/>
      <c r="R59" s="70"/>
      <c r="S59" s="44"/>
      <c r="T59" s="62"/>
      <c r="U59" s="62"/>
      <c r="V59" s="62"/>
      <c r="W59" s="62"/>
      <c r="X59" s="55"/>
    </row>
    <row r="60" spans="1:24" ht="14.25" customHeight="1" x14ac:dyDescent="0.25">
      <c r="A60" s="61"/>
      <c r="B60" s="61"/>
      <c r="C60" s="67"/>
      <c r="D60" s="17"/>
      <c r="E60" s="63"/>
      <c r="F60" s="64">
        <f t="shared" ca="1" si="3"/>
        <v>2</v>
      </c>
      <c r="G60" s="65"/>
      <c r="H60" s="65"/>
      <c r="I60" s="62"/>
      <c r="J60" s="62"/>
      <c r="K60" s="69"/>
      <c r="L60" s="69"/>
      <c r="M60" s="69" t="s">
        <v>8</v>
      </c>
      <c r="N60" s="69" t="s">
        <v>8</v>
      </c>
      <c r="O60" s="67"/>
      <c r="P60" s="67"/>
      <c r="Q60" s="70"/>
      <c r="R60" s="70"/>
      <c r="S60" s="44"/>
      <c r="T60" s="62"/>
      <c r="U60" s="62"/>
      <c r="V60" s="62"/>
      <c r="W60" s="62"/>
      <c r="X60" s="55"/>
    </row>
    <row r="61" spans="1:24" ht="14.25" customHeight="1" x14ac:dyDescent="0.25">
      <c r="A61" s="61"/>
      <c r="B61" s="61"/>
      <c r="C61" s="67"/>
      <c r="D61" s="17"/>
      <c r="E61" s="63"/>
      <c r="F61" s="64">
        <f t="shared" ca="1" si="3"/>
        <v>2</v>
      </c>
      <c r="G61" s="65"/>
      <c r="H61" s="65"/>
      <c r="I61" s="62"/>
      <c r="J61" s="62"/>
      <c r="K61" s="69"/>
      <c r="L61" s="69"/>
      <c r="M61" s="69" t="s">
        <v>8</v>
      </c>
      <c r="N61" s="69" t="s">
        <v>8</v>
      </c>
      <c r="O61" s="67"/>
      <c r="P61" s="67"/>
      <c r="Q61" s="70"/>
      <c r="R61" s="70"/>
      <c r="S61" s="44"/>
      <c r="T61" s="62"/>
      <c r="U61" s="62"/>
      <c r="V61" s="62"/>
      <c r="W61" s="62"/>
      <c r="X61" s="55"/>
    </row>
    <row r="62" spans="1:24" ht="14.25" customHeight="1" x14ac:dyDescent="0.25">
      <c r="A62" s="61"/>
      <c r="B62" s="61"/>
      <c r="C62" s="67"/>
      <c r="D62" s="17"/>
      <c r="E62" s="63"/>
      <c r="F62" s="64">
        <f t="shared" ca="1" si="3"/>
        <v>2</v>
      </c>
      <c r="G62" s="65"/>
      <c r="H62" s="65"/>
      <c r="I62" s="62"/>
      <c r="J62" s="62"/>
      <c r="K62" s="69"/>
      <c r="L62" s="69"/>
      <c r="M62" s="69" t="s">
        <v>8</v>
      </c>
      <c r="N62" s="69" t="s">
        <v>8</v>
      </c>
      <c r="O62" s="67"/>
      <c r="P62" s="67"/>
      <c r="Q62" s="70"/>
      <c r="R62" s="70"/>
      <c r="S62" s="44"/>
      <c r="T62" s="62"/>
      <c r="U62" s="62"/>
      <c r="V62" s="62"/>
      <c r="W62" s="62"/>
      <c r="X62" s="55"/>
    </row>
    <row r="63" spans="1:24" ht="14.25" customHeight="1" x14ac:dyDescent="0.25">
      <c r="A63" s="61"/>
      <c r="B63" s="61"/>
      <c r="C63" s="67"/>
      <c r="D63" s="17"/>
      <c r="E63" s="63"/>
      <c r="F63" s="64">
        <f t="shared" ca="1" si="3"/>
        <v>2</v>
      </c>
      <c r="G63" s="65"/>
      <c r="H63" s="65"/>
      <c r="I63" s="62"/>
      <c r="J63" s="62"/>
      <c r="K63" s="69"/>
      <c r="L63" s="69"/>
      <c r="M63" s="69" t="s">
        <v>8</v>
      </c>
      <c r="N63" s="69" t="s">
        <v>8</v>
      </c>
      <c r="O63" s="67"/>
      <c r="P63" s="67"/>
      <c r="Q63" s="70"/>
      <c r="R63" s="70"/>
      <c r="S63" s="44"/>
      <c r="T63" s="62"/>
      <c r="U63" s="62"/>
      <c r="V63" s="62"/>
      <c r="W63" s="62"/>
      <c r="X63" s="55"/>
    </row>
    <row r="64" spans="1:24" ht="14.25" customHeight="1" x14ac:dyDescent="0.25">
      <c r="A64" s="61"/>
      <c r="B64" s="61"/>
      <c r="C64" s="67"/>
      <c r="D64" s="17"/>
      <c r="E64" s="63"/>
      <c r="F64" s="64">
        <f t="shared" ca="1" si="3"/>
        <v>2</v>
      </c>
      <c r="G64" s="65"/>
      <c r="H64" s="65"/>
      <c r="I64" s="62"/>
      <c r="J64" s="62"/>
      <c r="K64" s="69"/>
      <c r="L64" s="69"/>
      <c r="M64" s="69" t="s">
        <v>8</v>
      </c>
      <c r="N64" s="69" t="s">
        <v>8</v>
      </c>
      <c r="O64" s="67"/>
      <c r="P64" s="67"/>
      <c r="Q64" s="70"/>
      <c r="R64" s="70"/>
      <c r="S64" s="44"/>
      <c r="T64" s="62"/>
      <c r="U64" s="62"/>
      <c r="V64" s="62"/>
      <c r="W64" s="62"/>
      <c r="X64" s="55"/>
    </row>
    <row r="65" spans="1:24" ht="14.25" customHeight="1" x14ac:dyDescent="0.25">
      <c r="A65" s="61"/>
      <c r="B65" s="61"/>
      <c r="C65" s="67"/>
      <c r="D65" s="17"/>
      <c r="E65" s="63"/>
      <c r="F65" s="64">
        <f t="shared" ca="1" si="3"/>
        <v>2</v>
      </c>
      <c r="G65" s="65"/>
      <c r="H65" s="65"/>
      <c r="I65" s="62"/>
      <c r="J65" s="62"/>
      <c r="K65" s="69"/>
      <c r="L65" s="69"/>
      <c r="M65" s="69" t="s">
        <v>8</v>
      </c>
      <c r="N65" s="69" t="s">
        <v>8</v>
      </c>
      <c r="O65" s="67"/>
      <c r="P65" s="67"/>
      <c r="Q65" s="70"/>
      <c r="R65" s="70"/>
      <c r="S65" s="44"/>
      <c r="T65" s="62"/>
      <c r="U65" s="62"/>
      <c r="V65" s="62"/>
      <c r="W65" s="62"/>
      <c r="X65" s="55"/>
    </row>
    <row r="66" spans="1:24" ht="14.25" customHeight="1" x14ac:dyDescent="0.25">
      <c r="A66" s="61"/>
      <c r="B66" s="61"/>
      <c r="C66" s="67"/>
      <c r="D66" s="17"/>
      <c r="E66" s="63"/>
      <c r="F66" s="64">
        <f t="shared" ca="1" si="3"/>
        <v>2</v>
      </c>
      <c r="G66" s="65"/>
      <c r="H66" s="65"/>
      <c r="I66" s="62"/>
      <c r="J66" s="62"/>
      <c r="K66" s="69"/>
      <c r="L66" s="69"/>
      <c r="M66" s="69" t="s">
        <v>8</v>
      </c>
      <c r="N66" s="69" t="s">
        <v>8</v>
      </c>
      <c r="O66" s="67"/>
      <c r="P66" s="67"/>
      <c r="Q66" s="70"/>
      <c r="R66" s="70"/>
      <c r="S66" s="44"/>
      <c r="T66" s="62"/>
      <c r="U66" s="62"/>
      <c r="V66" s="62"/>
      <c r="W66" s="62"/>
      <c r="X66" s="55"/>
    </row>
    <row r="67" spans="1:24" ht="14.25" customHeight="1" x14ac:dyDescent="0.25">
      <c r="A67" s="61"/>
      <c r="B67" s="61"/>
      <c r="C67" s="67"/>
      <c r="D67" s="17"/>
      <c r="E67" s="63"/>
      <c r="F67" s="64">
        <f t="shared" ca="1" si="3"/>
        <v>2</v>
      </c>
      <c r="G67" s="65"/>
      <c r="H67" s="65"/>
      <c r="I67" s="62"/>
      <c r="J67" s="62"/>
      <c r="K67" s="69"/>
      <c r="L67" s="69"/>
      <c r="M67" s="69" t="s">
        <v>8</v>
      </c>
      <c r="N67" s="69" t="s">
        <v>8</v>
      </c>
      <c r="O67" s="67"/>
      <c r="P67" s="67"/>
      <c r="Q67" s="70"/>
      <c r="R67" s="70"/>
      <c r="S67" s="44"/>
      <c r="T67" s="62"/>
      <c r="U67" s="62"/>
      <c r="V67" s="62"/>
      <c r="W67" s="62"/>
      <c r="X67" s="55"/>
    </row>
    <row r="68" spans="1:24" ht="14.25" customHeight="1" x14ac:dyDescent="0.25">
      <c r="A68" s="61"/>
      <c r="B68" s="61"/>
      <c r="C68" s="67"/>
      <c r="D68" s="17"/>
      <c r="E68" s="63"/>
      <c r="F68" s="64">
        <f t="shared" ca="1" si="3"/>
        <v>2</v>
      </c>
      <c r="G68" s="65"/>
      <c r="H68" s="65"/>
      <c r="I68" s="62"/>
      <c r="J68" s="62"/>
      <c r="K68" s="69"/>
      <c r="L68" s="69"/>
      <c r="M68" s="69" t="s">
        <v>8</v>
      </c>
      <c r="N68" s="69" t="s">
        <v>8</v>
      </c>
      <c r="O68" s="67"/>
      <c r="P68" s="67"/>
      <c r="Q68" s="70"/>
      <c r="R68" s="70"/>
      <c r="S68" s="44"/>
      <c r="T68" s="62"/>
      <c r="U68" s="62"/>
      <c r="V68" s="62"/>
      <c r="W68" s="62"/>
      <c r="X68" s="55"/>
    </row>
    <row r="69" spans="1:24" ht="14.25" customHeight="1" x14ac:dyDescent="0.25">
      <c r="A69" s="61"/>
      <c r="B69" s="61"/>
      <c r="C69" s="67"/>
      <c r="D69" s="17"/>
      <c r="E69" s="63"/>
      <c r="F69" s="64">
        <f t="shared" ca="1" si="3"/>
        <v>2</v>
      </c>
      <c r="G69" s="65"/>
      <c r="H69" s="65"/>
      <c r="I69" s="62"/>
      <c r="J69" s="62"/>
      <c r="K69" s="69"/>
      <c r="L69" s="69"/>
      <c r="M69" s="69" t="s">
        <v>8</v>
      </c>
      <c r="N69" s="69" t="s">
        <v>8</v>
      </c>
      <c r="O69" s="67"/>
      <c r="P69" s="67"/>
      <c r="Q69" s="70"/>
      <c r="R69" s="70"/>
      <c r="S69" s="44"/>
      <c r="T69" s="62"/>
      <c r="U69" s="62"/>
      <c r="V69" s="62"/>
      <c r="W69" s="62"/>
      <c r="X69" s="55"/>
    </row>
    <row r="70" spans="1:24" ht="14.25" customHeight="1" x14ac:dyDescent="0.25">
      <c r="A70" s="61"/>
      <c r="B70" s="61"/>
      <c r="C70" s="67"/>
      <c r="D70" s="17"/>
      <c r="E70" s="63"/>
      <c r="F70" s="64">
        <f t="shared" ca="1" si="3"/>
        <v>2</v>
      </c>
      <c r="G70" s="65"/>
      <c r="H70" s="65"/>
      <c r="I70" s="62"/>
      <c r="J70" s="62"/>
      <c r="K70" s="69"/>
      <c r="L70" s="69"/>
      <c r="M70" s="69" t="s">
        <v>8</v>
      </c>
      <c r="N70" s="69" t="s">
        <v>8</v>
      </c>
      <c r="O70" s="67"/>
      <c r="P70" s="67"/>
      <c r="Q70" s="70"/>
      <c r="R70" s="70"/>
      <c r="S70" s="44"/>
      <c r="T70" s="62"/>
      <c r="U70" s="62"/>
      <c r="V70" s="62"/>
      <c r="W70" s="62"/>
      <c r="X70" s="55"/>
    </row>
    <row r="71" spans="1:24" ht="14.25" customHeight="1" x14ac:dyDescent="0.25">
      <c r="A71" s="61"/>
      <c r="B71" s="61"/>
      <c r="C71" s="67"/>
      <c r="D71" s="17"/>
      <c r="E71" s="63"/>
      <c r="F71" s="64">
        <f t="shared" ref="F71:F102" ca="1" si="4">IF(E71=$A$5,0,IF(H71&gt;0,1,IF(D71=0,2,IF(E71&gt;TODAY(),3,4))))</f>
        <v>2</v>
      </c>
      <c r="G71" s="65"/>
      <c r="H71" s="65"/>
      <c r="I71" s="62"/>
      <c r="J71" s="62"/>
      <c r="K71" s="69"/>
      <c r="L71" s="69"/>
      <c r="M71" s="69" t="s">
        <v>8</v>
      </c>
      <c r="N71" s="69" t="s">
        <v>8</v>
      </c>
      <c r="O71" s="67"/>
      <c r="P71" s="67"/>
      <c r="Q71" s="70"/>
      <c r="R71" s="70"/>
      <c r="S71" s="44"/>
      <c r="T71" s="62"/>
      <c r="U71" s="62"/>
      <c r="V71" s="62"/>
      <c r="W71" s="62"/>
      <c r="X71" s="55"/>
    </row>
    <row r="72" spans="1:24" ht="14.25" customHeight="1" x14ac:dyDescent="0.25">
      <c r="A72" s="61"/>
      <c r="B72" s="61"/>
      <c r="C72" s="67"/>
      <c r="D72" s="17"/>
      <c r="E72" s="63"/>
      <c r="F72" s="64">
        <f t="shared" ca="1" si="4"/>
        <v>2</v>
      </c>
      <c r="G72" s="65"/>
      <c r="H72" s="65"/>
      <c r="I72" s="62"/>
      <c r="J72" s="62"/>
      <c r="K72" s="69"/>
      <c r="L72" s="69"/>
      <c r="M72" s="69" t="s">
        <v>8</v>
      </c>
      <c r="N72" s="69" t="s">
        <v>8</v>
      </c>
      <c r="O72" s="67"/>
      <c r="P72" s="67"/>
      <c r="Q72" s="70"/>
      <c r="R72" s="70"/>
      <c r="S72" s="44"/>
      <c r="T72" s="62"/>
      <c r="U72" s="62"/>
      <c r="V72" s="62"/>
      <c r="W72" s="62"/>
      <c r="X72" s="55"/>
    </row>
    <row r="73" spans="1:24" ht="14.25" customHeight="1" x14ac:dyDescent="0.25">
      <c r="A73" s="61"/>
      <c r="B73" s="61"/>
      <c r="C73" s="67"/>
      <c r="D73" s="17"/>
      <c r="E73" s="63"/>
      <c r="F73" s="64">
        <f t="shared" ca="1" si="4"/>
        <v>2</v>
      </c>
      <c r="G73" s="65"/>
      <c r="H73" s="65"/>
      <c r="I73" s="62"/>
      <c r="J73" s="62"/>
      <c r="K73" s="69"/>
      <c r="L73" s="69"/>
      <c r="M73" s="69" t="s">
        <v>8</v>
      </c>
      <c r="N73" s="69" t="s">
        <v>8</v>
      </c>
      <c r="O73" s="67"/>
      <c r="P73" s="67"/>
      <c r="Q73" s="70"/>
      <c r="R73" s="70"/>
      <c r="S73" s="44"/>
      <c r="T73" s="62"/>
      <c r="U73" s="62"/>
      <c r="V73" s="62"/>
      <c r="W73" s="62"/>
      <c r="X73" s="55"/>
    </row>
    <row r="74" spans="1:24" ht="14.25" customHeight="1" x14ac:dyDescent="0.25">
      <c r="A74" s="61"/>
      <c r="B74" s="61"/>
      <c r="C74" s="67"/>
      <c r="D74" s="17"/>
      <c r="E74" s="63"/>
      <c r="F74" s="64">
        <f t="shared" ca="1" si="4"/>
        <v>2</v>
      </c>
      <c r="G74" s="65"/>
      <c r="H74" s="65"/>
      <c r="I74" s="62"/>
      <c r="J74" s="62"/>
      <c r="K74" s="69"/>
      <c r="L74" s="69"/>
      <c r="M74" s="69" t="s">
        <v>8</v>
      </c>
      <c r="N74" s="69" t="s">
        <v>8</v>
      </c>
      <c r="O74" s="67"/>
      <c r="P74" s="67"/>
      <c r="Q74" s="70"/>
      <c r="R74" s="70"/>
      <c r="S74" s="44"/>
      <c r="T74" s="62"/>
      <c r="U74" s="62"/>
      <c r="V74" s="62"/>
      <c r="W74" s="62"/>
      <c r="X74" s="55"/>
    </row>
    <row r="75" spans="1:24" ht="14.25" customHeight="1" x14ac:dyDescent="0.25">
      <c r="A75" s="61"/>
      <c r="B75" s="61"/>
      <c r="C75" s="67"/>
      <c r="D75" s="17"/>
      <c r="E75" s="63"/>
      <c r="F75" s="64">
        <f t="shared" ca="1" si="4"/>
        <v>2</v>
      </c>
      <c r="G75" s="65"/>
      <c r="H75" s="65"/>
      <c r="I75" s="62"/>
      <c r="J75" s="62"/>
      <c r="K75" s="69"/>
      <c r="L75" s="69"/>
      <c r="M75" s="69" t="s">
        <v>8</v>
      </c>
      <c r="N75" s="69" t="s">
        <v>8</v>
      </c>
      <c r="O75" s="67"/>
      <c r="P75" s="67"/>
      <c r="Q75" s="70"/>
      <c r="R75" s="70"/>
      <c r="S75" s="44"/>
      <c r="T75" s="62"/>
      <c r="U75" s="62"/>
      <c r="V75" s="62"/>
      <c r="W75" s="62"/>
      <c r="X75" s="55"/>
    </row>
    <row r="76" spans="1:24" ht="14.25" customHeight="1" x14ac:dyDescent="0.25">
      <c r="A76" s="61"/>
      <c r="B76" s="61"/>
      <c r="C76" s="67"/>
      <c r="D76" s="17"/>
      <c r="E76" s="63"/>
      <c r="F76" s="64">
        <f t="shared" ca="1" si="4"/>
        <v>2</v>
      </c>
      <c r="G76" s="65"/>
      <c r="H76" s="65"/>
      <c r="I76" s="62"/>
      <c r="J76" s="62"/>
      <c r="K76" s="69"/>
      <c r="L76" s="69"/>
      <c r="M76" s="69" t="s">
        <v>8</v>
      </c>
      <c r="N76" s="69" t="s">
        <v>8</v>
      </c>
      <c r="O76" s="67"/>
      <c r="P76" s="67"/>
      <c r="Q76" s="70"/>
      <c r="R76" s="70"/>
      <c r="S76" s="44"/>
      <c r="T76" s="62"/>
      <c r="U76" s="62"/>
      <c r="V76" s="62"/>
      <c r="W76" s="62"/>
      <c r="X76" s="55"/>
    </row>
    <row r="77" spans="1:24" ht="14.25" customHeight="1" x14ac:dyDescent="0.25">
      <c r="A77" s="61"/>
      <c r="B77" s="61"/>
      <c r="C77" s="67"/>
      <c r="D77" s="17"/>
      <c r="E77" s="63"/>
      <c r="F77" s="64">
        <f t="shared" ca="1" si="4"/>
        <v>2</v>
      </c>
      <c r="G77" s="65"/>
      <c r="H77" s="65"/>
      <c r="I77" s="62"/>
      <c r="J77" s="62"/>
      <c r="K77" s="69"/>
      <c r="L77" s="69"/>
      <c r="M77" s="69" t="s">
        <v>8</v>
      </c>
      <c r="N77" s="69" t="s">
        <v>8</v>
      </c>
      <c r="O77" s="67"/>
      <c r="P77" s="67"/>
      <c r="Q77" s="70"/>
      <c r="R77" s="70"/>
      <c r="S77" s="44"/>
      <c r="T77" s="62"/>
      <c r="U77" s="62"/>
      <c r="V77" s="62"/>
      <c r="W77" s="62"/>
      <c r="X77" s="55"/>
    </row>
    <row r="78" spans="1:24" ht="14.25" customHeight="1" x14ac:dyDescent="0.25">
      <c r="A78" s="61"/>
      <c r="B78" s="61"/>
      <c r="C78" s="67"/>
      <c r="D78" s="17"/>
      <c r="E78" s="63"/>
      <c r="F78" s="64">
        <f t="shared" ca="1" si="4"/>
        <v>2</v>
      </c>
      <c r="G78" s="65"/>
      <c r="H78" s="65"/>
      <c r="I78" s="62"/>
      <c r="J78" s="62"/>
      <c r="K78" s="69"/>
      <c r="L78" s="69"/>
      <c r="M78" s="69" t="s">
        <v>8</v>
      </c>
      <c r="N78" s="69" t="s">
        <v>8</v>
      </c>
      <c r="O78" s="67"/>
      <c r="P78" s="67"/>
      <c r="Q78" s="70"/>
      <c r="R78" s="70"/>
      <c r="S78" s="44"/>
      <c r="T78" s="62"/>
      <c r="U78" s="62"/>
      <c r="V78" s="62"/>
      <c r="W78" s="62"/>
      <c r="X78" s="55"/>
    </row>
    <row r="79" spans="1:24" ht="14.25" customHeight="1" x14ac:dyDescent="0.25">
      <c r="A79" s="61"/>
      <c r="B79" s="61"/>
      <c r="C79" s="67"/>
      <c r="D79" s="17"/>
      <c r="E79" s="63"/>
      <c r="F79" s="64">
        <f t="shared" ca="1" si="4"/>
        <v>2</v>
      </c>
      <c r="G79" s="65"/>
      <c r="H79" s="65"/>
      <c r="I79" s="62"/>
      <c r="J79" s="62"/>
      <c r="K79" s="69"/>
      <c r="L79" s="69"/>
      <c r="M79" s="69" t="s">
        <v>8</v>
      </c>
      <c r="N79" s="69" t="s">
        <v>8</v>
      </c>
      <c r="O79" s="67"/>
      <c r="P79" s="67"/>
      <c r="Q79" s="70"/>
      <c r="R79" s="70"/>
      <c r="S79" s="44"/>
      <c r="T79" s="62"/>
      <c r="U79" s="62"/>
      <c r="V79" s="62"/>
      <c r="W79" s="62"/>
      <c r="X79" s="55"/>
    </row>
    <row r="80" spans="1:24" ht="14.25" customHeight="1" x14ac:dyDescent="0.25">
      <c r="A80" s="61"/>
      <c r="B80" s="61"/>
      <c r="C80" s="67"/>
      <c r="D80" s="17"/>
      <c r="E80" s="63"/>
      <c r="F80" s="64">
        <f t="shared" ca="1" si="4"/>
        <v>2</v>
      </c>
      <c r="G80" s="65"/>
      <c r="H80" s="65"/>
      <c r="I80" s="62"/>
      <c r="J80" s="62"/>
      <c r="K80" s="69"/>
      <c r="L80" s="69"/>
      <c r="M80" s="69" t="s">
        <v>8</v>
      </c>
      <c r="N80" s="69" t="s">
        <v>8</v>
      </c>
      <c r="O80" s="67"/>
      <c r="P80" s="67"/>
      <c r="Q80" s="70"/>
      <c r="R80" s="70"/>
      <c r="S80" s="44"/>
      <c r="T80" s="62"/>
      <c r="U80" s="62"/>
      <c r="V80" s="62"/>
      <c r="W80" s="62"/>
      <c r="X80" s="55"/>
    </row>
    <row r="81" spans="1:24" ht="14.25" customHeight="1" x14ac:dyDescent="0.25">
      <c r="A81" s="61"/>
      <c r="B81" s="61"/>
      <c r="C81" s="67"/>
      <c r="D81" s="17"/>
      <c r="E81" s="63"/>
      <c r="F81" s="64">
        <f t="shared" ca="1" si="4"/>
        <v>2</v>
      </c>
      <c r="G81" s="65"/>
      <c r="H81" s="65"/>
      <c r="I81" s="62"/>
      <c r="J81" s="62"/>
      <c r="K81" s="69"/>
      <c r="L81" s="69"/>
      <c r="M81" s="69" t="s">
        <v>8</v>
      </c>
      <c r="N81" s="69" t="s">
        <v>8</v>
      </c>
      <c r="O81" s="67"/>
      <c r="P81" s="67"/>
      <c r="Q81" s="70"/>
      <c r="R81" s="70"/>
      <c r="S81" s="44"/>
      <c r="T81" s="62"/>
      <c r="U81" s="62"/>
      <c r="V81" s="62"/>
      <c r="W81" s="62"/>
      <c r="X81" s="55"/>
    </row>
    <row r="82" spans="1:24" ht="14.25" customHeight="1" x14ac:dyDescent="0.25">
      <c r="A82" s="61"/>
      <c r="B82" s="61"/>
      <c r="C82" s="67"/>
      <c r="D82" s="17"/>
      <c r="E82" s="63"/>
      <c r="F82" s="64">
        <f t="shared" ca="1" si="4"/>
        <v>2</v>
      </c>
      <c r="G82" s="65"/>
      <c r="H82" s="65"/>
      <c r="I82" s="62"/>
      <c r="J82" s="62"/>
      <c r="K82" s="69"/>
      <c r="L82" s="69"/>
      <c r="M82" s="69" t="s">
        <v>8</v>
      </c>
      <c r="N82" s="69" t="s">
        <v>8</v>
      </c>
      <c r="O82" s="67"/>
      <c r="P82" s="67"/>
      <c r="Q82" s="70"/>
      <c r="R82" s="70"/>
      <c r="S82" s="44"/>
      <c r="T82" s="62"/>
      <c r="U82" s="62"/>
      <c r="V82" s="62"/>
      <c r="W82" s="62"/>
      <c r="X82" s="55"/>
    </row>
    <row r="83" spans="1:24" ht="14.25" customHeight="1" x14ac:dyDescent="0.25">
      <c r="A83" s="61"/>
      <c r="B83" s="61"/>
      <c r="C83" s="67"/>
      <c r="D83" s="17"/>
      <c r="E83" s="63"/>
      <c r="F83" s="64">
        <f t="shared" ca="1" si="4"/>
        <v>2</v>
      </c>
      <c r="G83" s="65"/>
      <c r="H83" s="65"/>
      <c r="I83" s="62"/>
      <c r="J83" s="62"/>
      <c r="K83" s="69"/>
      <c r="L83" s="69"/>
      <c r="M83" s="69" t="s">
        <v>8</v>
      </c>
      <c r="N83" s="69" t="s">
        <v>8</v>
      </c>
      <c r="O83" s="67"/>
      <c r="P83" s="67"/>
      <c r="Q83" s="70"/>
      <c r="R83" s="70"/>
      <c r="S83" s="44"/>
      <c r="T83" s="62"/>
      <c r="U83" s="62"/>
      <c r="V83" s="62"/>
      <c r="W83" s="62"/>
      <c r="X83" s="55"/>
    </row>
    <row r="84" spans="1:24" ht="14.25" customHeight="1" x14ac:dyDescent="0.25">
      <c r="A84" s="61"/>
      <c r="B84" s="61"/>
      <c r="C84" s="67"/>
      <c r="D84" s="17"/>
      <c r="E84" s="63"/>
      <c r="F84" s="64">
        <f t="shared" ca="1" si="4"/>
        <v>2</v>
      </c>
      <c r="G84" s="65"/>
      <c r="H84" s="65"/>
      <c r="I84" s="62"/>
      <c r="J84" s="62"/>
      <c r="K84" s="69"/>
      <c r="L84" s="69"/>
      <c r="M84" s="69" t="s">
        <v>8</v>
      </c>
      <c r="N84" s="69" t="s">
        <v>8</v>
      </c>
      <c r="O84" s="67"/>
      <c r="P84" s="67"/>
      <c r="Q84" s="70"/>
      <c r="R84" s="70"/>
      <c r="S84" s="44"/>
      <c r="T84" s="62"/>
      <c r="U84" s="62"/>
      <c r="V84" s="62"/>
      <c r="W84" s="62"/>
      <c r="X84" s="55"/>
    </row>
    <row r="85" spans="1:24" ht="14.25" customHeight="1" x14ac:dyDescent="0.25">
      <c r="A85" s="61"/>
      <c r="B85" s="61"/>
      <c r="C85" s="67"/>
      <c r="D85" s="17"/>
      <c r="E85" s="63"/>
      <c r="F85" s="64">
        <f t="shared" ca="1" si="4"/>
        <v>2</v>
      </c>
      <c r="G85" s="65"/>
      <c r="H85" s="65"/>
      <c r="I85" s="62"/>
      <c r="J85" s="62"/>
      <c r="K85" s="69"/>
      <c r="L85" s="69"/>
      <c r="M85" s="69" t="s">
        <v>8</v>
      </c>
      <c r="N85" s="69" t="s">
        <v>8</v>
      </c>
      <c r="O85" s="67"/>
      <c r="P85" s="67"/>
      <c r="Q85" s="70"/>
      <c r="R85" s="70"/>
      <c r="S85" s="44"/>
      <c r="T85" s="62"/>
      <c r="U85" s="62"/>
      <c r="V85" s="62"/>
      <c r="W85" s="62"/>
      <c r="X85" s="55"/>
    </row>
    <row r="86" spans="1:24" ht="14.25" customHeight="1" x14ac:dyDescent="0.25">
      <c r="A86" s="61"/>
      <c r="B86" s="61"/>
      <c r="C86" s="67"/>
      <c r="D86" s="17"/>
      <c r="E86" s="63"/>
      <c r="F86" s="64">
        <f t="shared" ca="1" si="4"/>
        <v>2</v>
      </c>
      <c r="G86" s="65"/>
      <c r="H86" s="65"/>
      <c r="I86" s="62"/>
      <c r="J86" s="62"/>
      <c r="K86" s="69"/>
      <c r="L86" s="69"/>
      <c r="M86" s="69" t="s">
        <v>8</v>
      </c>
      <c r="N86" s="69" t="s">
        <v>8</v>
      </c>
      <c r="O86" s="67"/>
      <c r="P86" s="67"/>
      <c r="Q86" s="70"/>
      <c r="R86" s="70"/>
      <c r="S86" s="44"/>
      <c r="T86" s="62"/>
      <c r="U86" s="62"/>
      <c r="V86" s="62"/>
      <c r="W86" s="62"/>
      <c r="X86" s="55"/>
    </row>
    <row r="87" spans="1:24" ht="14.25" customHeight="1" x14ac:dyDescent="0.25">
      <c r="A87" s="61"/>
      <c r="B87" s="61"/>
      <c r="C87" s="67"/>
      <c r="D87" s="17"/>
      <c r="E87" s="63"/>
      <c r="F87" s="64">
        <f t="shared" ca="1" si="4"/>
        <v>2</v>
      </c>
      <c r="G87" s="65"/>
      <c r="H87" s="65"/>
      <c r="I87" s="62"/>
      <c r="J87" s="62"/>
      <c r="K87" s="69"/>
      <c r="L87" s="69"/>
      <c r="M87" s="69" t="s">
        <v>8</v>
      </c>
      <c r="N87" s="69" t="s">
        <v>8</v>
      </c>
      <c r="O87" s="67"/>
      <c r="P87" s="67"/>
      <c r="Q87" s="70"/>
      <c r="R87" s="70"/>
      <c r="S87" s="44"/>
      <c r="T87" s="62"/>
      <c r="U87" s="62"/>
      <c r="V87" s="62"/>
      <c r="W87" s="62"/>
      <c r="X87" s="55"/>
    </row>
    <row r="88" spans="1:24" ht="14.25" customHeight="1" x14ac:dyDescent="0.25">
      <c r="A88" s="61"/>
      <c r="B88" s="61"/>
      <c r="C88" s="67"/>
      <c r="D88" s="17"/>
      <c r="E88" s="63"/>
      <c r="F88" s="64">
        <f t="shared" ca="1" si="4"/>
        <v>2</v>
      </c>
      <c r="G88" s="65"/>
      <c r="H88" s="65"/>
      <c r="I88" s="62"/>
      <c r="J88" s="62"/>
      <c r="K88" s="69"/>
      <c r="L88" s="69"/>
      <c r="M88" s="69" t="s">
        <v>8</v>
      </c>
      <c r="N88" s="69" t="s">
        <v>8</v>
      </c>
      <c r="O88" s="67"/>
      <c r="P88" s="67"/>
      <c r="Q88" s="70"/>
      <c r="R88" s="70"/>
      <c r="S88" s="44"/>
      <c r="T88" s="62"/>
      <c r="U88" s="62"/>
      <c r="V88" s="62"/>
      <c r="W88" s="62"/>
      <c r="X88" s="55"/>
    </row>
    <row r="89" spans="1:24" ht="14.25" customHeight="1" x14ac:dyDescent="0.25">
      <c r="A89" s="61"/>
      <c r="B89" s="61"/>
      <c r="C89" s="67"/>
      <c r="D89" s="17"/>
      <c r="E89" s="63"/>
      <c r="F89" s="64">
        <f t="shared" ca="1" si="4"/>
        <v>2</v>
      </c>
      <c r="G89" s="65"/>
      <c r="H89" s="65"/>
      <c r="I89" s="62"/>
      <c r="J89" s="62"/>
      <c r="K89" s="69"/>
      <c r="L89" s="69"/>
      <c r="M89" s="69" t="s">
        <v>8</v>
      </c>
      <c r="N89" s="69" t="s">
        <v>8</v>
      </c>
      <c r="O89" s="67"/>
      <c r="P89" s="67"/>
      <c r="Q89" s="70"/>
      <c r="R89" s="70"/>
      <c r="S89" s="44"/>
      <c r="T89" s="62"/>
      <c r="U89" s="62"/>
      <c r="V89" s="62"/>
      <c r="W89" s="62"/>
      <c r="X89" s="55"/>
    </row>
    <row r="90" spans="1:24" ht="14.25" customHeight="1" x14ac:dyDescent="0.25">
      <c r="A90" s="61"/>
      <c r="B90" s="61"/>
      <c r="C90" s="67"/>
      <c r="D90" s="17"/>
      <c r="E90" s="63"/>
      <c r="F90" s="64">
        <f t="shared" ca="1" si="4"/>
        <v>2</v>
      </c>
      <c r="G90" s="65"/>
      <c r="H90" s="65"/>
      <c r="I90" s="62"/>
      <c r="J90" s="62"/>
      <c r="K90" s="69"/>
      <c r="L90" s="69"/>
      <c r="M90" s="69" t="s">
        <v>8</v>
      </c>
      <c r="N90" s="69" t="s">
        <v>8</v>
      </c>
      <c r="O90" s="67"/>
      <c r="P90" s="67"/>
      <c r="Q90" s="70"/>
      <c r="R90" s="70"/>
      <c r="S90" s="44"/>
      <c r="T90" s="62"/>
      <c r="U90" s="62"/>
      <c r="V90" s="62"/>
      <c r="W90" s="62"/>
      <c r="X90" s="55"/>
    </row>
    <row r="91" spans="1:24" ht="14.25" customHeight="1" x14ac:dyDescent="0.25">
      <c r="A91" s="61"/>
      <c r="B91" s="61"/>
      <c r="C91" s="67"/>
      <c r="D91" s="17"/>
      <c r="E91" s="63"/>
      <c r="F91" s="64">
        <f t="shared" ca="1" si="4"/>
        <v>2</v>
      </c>
      <c r="G91" s="65"/>
      <c r="H91" s="65"/>
      <c r="I91" s="62"/>
      <c r="J91" s="62"/>
      <c r="K91" s="69"/>
      <c r="L91" s="69"/>
      <c r="M91" s="69" t="s">
        <v>8</v>
      </c>
      <c r="N91" s="69" t="s">
        <v>8</v>
      </c>
      <c r="O91" s="67"/>
      <c r="P91" s="67"/>
      <c r="Q91" s="70"/>
      <c r="R91" s="70"/>
      <c r="S91" s="44"/>
      <c r="T91" s="62"/>
      <c r="U91" s="62"/>
      <c r="V91" s="62"/>
      <c r="W91" s="62"/>
      <c r="X91" s="55"/>
    </row>
    <row r="92" spans="1:24" ht="14.25" customHeight="1" x14ac:dyDescent="0.25">
      <c r="A92" s="61"/>
      <c r="B92" s="61"/>
      <c r="C92" s="67"/>
      <c r="D92" s="17"/>
      <c r="E92" s="63"/>
      <c r="F92" s="64">
        <f t="shared" ca="1" si="4"/>
        <v>2</v>
      </c>
      <c r="G92" s="65"/>
      <c r="H92" s="65"/>
      <c r="I92" s="62"/>
      <c r="J92" s="62"/>
      <c r="K92" s="69"/>
      <c r="L92" s="69"/>
      <c r="M92" s="69" t="s">
        <v>8</v>
      </c>
      <c r="N92" s="69" t="s">
        <v>8</v>
      </c>
      <c r="O92" s="67"/>
      <c r="P92" s="67"/>
      <c r="Q92" s="70"/>
      <c r="R92" s="70"/>
      <c r="S92" s="44"/>
      <c r="T92" s="62"/>
      <c r="U92" s="62"/>
      <c r="V92" s="62"/>
      <c r="W92" s="62"/>
      <c r="X92" s="55"/>
    </row>
    <row r="93" spans="1:24" ht="14.25" customHeight="1" x14ac:dyDescent="0.25">
      <c r="A93" s="61"/>
      <c r="B93" s="61"/>
      <c r="C93" s="67"/>
      <c r="D93" s="17"/>
      <c r="E93" s="63"/>
      <c r="F93" s="64">
        <f t="shared" ca="1" si="4"/>
        <v>2</v>
      </c>
      <c r="G93" s="65"/>
      <c r="H93" s="65"/>
      <c r="I93" s="62"/>
      <c r="J93" s="62"/>
      <c r="K93" s="69"/>
      <c r="L93" s="69"/>
      <c r="M93" s="69" t="s">
        <v>8</v>
      </c>
      <c r="N93" s="69" t="s">
        <v>8</v>
      </c>
      <c r="O93" s="67"/>
      <c r="P93" s="67"/>
      <c r="Q93" s="70"/>
      <c r="R93" s="70"/>
      <c r="S93" s="44"/>
      <c r="T93" s="62"/>
      <c r="U93" s="62"/>
      <c r="V93" s="62"/>
      <c r="W93" s="62"/>
      <c r="X93" s="55"/>
    </row>
    <row r="94" spans="1:24" ht="14.25" customHeight="1" x14ac:dyDescent="0.25">
      <c r="A94" s="61"/>
      <c r="B94" s="61"/>
      <c r="C94" s="67"/>
      <c r="D94" s="17"/>
      <c r="E94" s="63"/>
      <c r="F94" s="64">
        <f t="shared" ca="1" si="4"/>
        <v>2</v>
      </c>
      <c r="G94" s="65"/>
      <c r="H94" s="65"/>
      <c r="I94" s="62"/>
      <c r="J94" s="62"/>
      <c r="K94" s="69"/>
      <c r="L94" s="69"/>
      <c r="M94" s="69" t="s">
        <v>8</v>
      </c>
      <c r="N94" s="69" t="s">
        <v>8</v>
      </c>
      <c r="O94" s="67"/>
      <c r="P94" s="67"/>
      <c r="Q94" s="70"/>
      <c r="R94" s="70"/>
      <c r="S94" s="44"/>
      <c r="T94" s="62"/>
      <c r="U94" s="62"/>
      <c r="V94" s="62"/>
      <c r="W94" s="62"/>
      <c r="X94" s="55"/>
    </row>
    <row r="95" spans="1:24" ht="14.25" customHeight="1" x14ac:dyDescent="0.25">
      <c r="A95" s="61"/>
      <c r="B95" s="61"/>
      <c r="C95" s="67"/>
      <c r="D95" s="17"/>
      <c r="E95" s="63"/>
      <c r="F95" s="64">
        <f t="shared" ca="1" si="4"/>
        <v>2</v>
      </c>
      <c r="G95" s="65"/>
      <c r="H95" s="65"/>
      <c r="I95" s="62"/>
      <c r="J95" s="62"/>
      <c r="K95" s="69"/>
      <c r="L95" s="69"/>
      <c r="M95" s="69" t="s">
        <v>8</v>
      </c>
      <c r="N95" s="69" t="s">
        <v>8</v>
      </c>
      <c r="O95" s="67"/>
      <c r="P95" s="67"/>
      <c r="Q95" s="70"/>
      <c r="R95" s="70"/>
      <c r="S95" s="44"/>
      <c r="T95" s="62"/>
      <c r="U95" s="62"/>
      <c r="V95" s="62"/>
      <c r="W95" s="62"/>
      <c r="X95" s="55"/>
    </row>
    <row r="96" spans="1:24" ht="14.25" customHeight="1" x14ac:dyDescent="0.25">
      <c r="A96" s="61"/>
      <c r="B96" s="61"/>
      <c r="C96" s="67"/>
      <c r="D96" s="17"/>
      <c r="E96" s="63"/>
      <c r="F96" s="64">
        <f t="shared" ca="1" si="4"/>
        <v>2</v>
      </c>
      <c r="G96" s="65"/>
      <c r="H96" s="65"/>
      <c r="I96" s="62"/>
      <c r="J96" s="62"/>
      <c r="K96" s="69"/>
      <c r="L96" s="69"/>
      <c r="M96" s="69" t="s">
        <v>8</v>
      </c>
      <c r="N96" s="69" t="s">
        <v>8</v>
      </c>
      <c r="O96" s="67"/>
      <c r="P96" s="67"/>
      <c r="Q96" s="70"/>
      <c r="R96" s="70"/>
      <c r="S96" s="44"/>
      <c r="T96" s="62"/>
      <c r="U96" s="62"/>
      <c r="V96" s="62"/>
      <c r="W96" s="62"/>
      <c r="X96" s="55"/>
    </row>
    <row r="97" spans="1:24" ht="14.25" customHeight="1" x14ac:dyDescent="0.25">
      <c r="A97" s="61"/>
      <c r="B97" s="61"/>
      <c r="C97" s="67"/>
      <c r="D97" s="17"/>
      <c r="E97" s="63"/>
      <c r="F97" s="64">
        <f t="shared" ca="1" si="4"/>
        <v>2</v>
      </c>
      <c r="G97" s="65"/>
      <c r="H97" s="65"/>
      <c r="I97" s="62"/>
      <c r="J97" s="62"/>
      <c r="K97" s="69"/>
      <c r="L97" s="69"/>
      <c r="M97" s="69" t="s">
        <v>8</v>
      </c>
      <c r="N97" s="69" t="s">
        <v>8</v>
      </c>
      <c r="O97" s="67"/>
      <c r="P97" s="67"/>
      <c r="Q97" s="70"/>
      <c r="R97" s="70"/>
      <c r="S97" s="44"/>
      <c r="T97" s="62"/>
      <c r="U97" s="62"/>
      <c r="V97" s="62"/>
      <c r="W97" s="62"/>
      <c r="X97" s="55"/>
    </row>
    <row r="98" spans="1:24" ht="14.25" customHeight="1" x14ac:dyDescent="0.25">
      <c r="A98" s="61"/>
      <c r="B98" s="61"/>
      <c r="C98" s="67"/>
      <c r="D98" s="17"/>
      <c r="E98" s="63"/>
      <c r="F98" s="64">
        <f t="shared" ca="1" si="4"/>
        <v>2</v>
      </c>
      <c r="G98" s="65"/>
      <c r="H98" s="65"/>
      <c r="I98" s="62"/>
      <c r="J98" s="62"/>
      <c r="K98" s="69"/>
      <c r="L98" s="69"/>
      <c r="M98" s="69" t="s">
        <v>8</v>
      </c>
      <c r="N98" s="69" t="s">
        <v>8</v>
      </c>
      <c r="O98" s="67"/>
      <c r="P98" s="67"/>
      <c r="Q98" s="70"/>
      <c r="R98" s="70"/>
      <c r="S98" s="44"/>
      <c r="T98" s="62"/>
      <c r="U98" s="62"/>
      <c r="V98" s="62"/>
      <c r="W98" s="62"/>
      <c r="X98" s="55"/>
    </row>
    <row r="99" spans="1:24" ht="14.25" customHeight="1" x14ac:dyDescent="0.25">
      <c r="A99" s="61"/>
      <c r="B99" s="61"/>
      <c r="C99" s="67"/>
      <c r="D99" s="17"/>
      <c r="E99" s="63"/>
      <c r="F99" s="64">
        <f t="shared" ca="1" si="4"/>
        <v>2</v>
      </c>
      <c r="G99" s="65"/>
      <c r="H99" s="65"/>
      <c r="I99" s="62"/>
      <c r="J99" s="62"/>
      <c r="K99" s="69"/>
      <c r="L99" s="69"/>
      <c r="M99" s="69" t="s">
        <v>8</v>
      </c>
      <c r="N99" s="69" t="s">
        <v>8</v>
      </c>
      <c r="O99" s="67"/>
      <c r="P99" s="67"/>
      <c r="Q99" s="70"/>
      <c r="R99" s="70"/>
      <c r="S99" s="44"/>
      <c r="T99" s="62"/>
      <c r="U99" s="62"/>
      <c r="V99" s="62"/>
      <c r="W99" s="62"/>
      <c r="X99" s="55"/>
    </row>
    <row r="100" spans="1:24" ht="14.25" customHeight="1" x14ac:dyDescent="0.25">
      <c r="A100" s="61"/>
      <c r="B100" s="61"/>
      <c r="C100" s="67"/>
      <c r="D100" s="17"/>
      <c r="E100" s="63"/>
      <c r="F100" s="64">
        <f t="shared" ca="1" si="4"/>
        <v>2</v>
      </c>
      <c r="G100" s="65"/>
      <c r="H100" s="65"/>
      <c r="I100" s="62"/>
      <c r="J100" s="62"/>
      <c r="K100" s="69"/>
      <c r="L100" s="69"/>
      <c r="M100" s="69" t="s">
        <v>8</v>
      </c>
      <c r="N100" s="69" t="s">
        <v>8</v>
      </c>
      <c r="O100" s="67"/>
      <c r="P100" s="67"/>
      <c r="Q100" s="70"/>
      <c r="R100" s="70"/>
      <c r="S100" s="44"/>
      <c r="T100" s="62"/>
      <c r="U100" s="62"/>
      <c r="V100" s="62"/>
      <c r="W100" s="62"/>
      <c r="X100" s="55"/>
    </row>
    <row r="101" spans="1:24" ht="14.25" customHeight="1" x14ac:dyDescent="0.25">
      <c r="A101" s="61"/>
      <c r="B101" s="61"/>
      <c r="C101" s="67"/>
      <c r="D101" s="17"/>
      <c r="E101" s="63"/>
      <c r="F101" s="64">
        <f t="shared" ca="1" si="4"/>
        <v>2</v>
      </c>
      <c r="G101" s="65"/>
      <c r="H101" s="65"/>
      <c r="I101" s="62"/>
      <c r="J101" s="62"/>
      <c r="K101" s="69"/>
      <c r="L101" s="69"/>
      <c r="M101" s="69" t="s">
        <v>8</v>
      </c>
      <c r="N101" s="69" t="s">
        <v>8</v>
      </c>
      <c r="O101" s="67"/>
      <c r="P101" s="67"/>
      <c r="Q101" s="70"/>
      <c r="R101" s="70"/>
      <c r="S101" s="44"/>
      <c r="T101" s="62"/>
      <c r="U101" s="62"/>
      <c r="V101" s="62"/>
      <c r="W101" s="62"/>
      <c r="X101" s="55"/>
    </row>
    <row r="102" spans="1:24" ht="14.25" customHeight="1" x14ac:dyDescent="0.25">
      <c r="A102" s="61"/>
      <c r="B102" s="61"/>
      <c r="C102" s="67"/>
      <c r="D102" s="17"/>
      <c r="E102" s="63"/>
      <c r="F102" s="64">
        <f t="shared" ca="1" si="4"/>
        <v>2</v>
      </c>
      <c r="G102" s="65"/>
      <c r="H102" s="65"/>
      <c r="I102" s="62"/>
      <c r="J102" s="62"/>
      <c r="K102" s="69"/>
      <c r="L102" s="69"/>
      <c r="M102" s="69" t="s">
        <v>8</v>
      </c>
      <c r="N102" s="69" t="s">
        <v>8</v>
      </c>
      <c r="O102" s="67"/>
      <c r="P102" s="67"/>
      <c r="Q102" s="70"/>
      <c r="R102" s="70"/>
      <c r="S102" s="44"/>
      <c r="T102" s="62"/>
      <c r="U102" s="62"/>
      <c r="V102" s="62"/>
      <c r="W102" s="62"/>
      <c r="X102" s="55"/>
    </row>
    <row r="103" spans="1:24" ht="14.25" customHeight="1" x14ac:dyDescent="0.25">
      <c r="A103" s="61"/>
      <c r="B103" s="61"/>
      <c r="C103" s="67"/>
      <c r="D103" s="17"/>
      <c r="E103" s="63"/>
      <c r="F103" s="64">
        <f t="shared" ref="F103:F134" ca="1" si="5">IF(E103=$A$5,0,IF(H103&gt;0,1,IF(D103=0,2,IF(E103&gt;TODAY(),3,4))))</f>
        <v>2</v>
      </c>
      <c r="G103" s="65"/>
      <c r="H103" s="65"/>
      <c r="I103" s="62"/>
      <c r="J103" s="62"/>
      <c r="K103" s="69"/>
      <c r="L103" s="69"/>
      <c r="M103" s="69" t="s">
        <v>8</v>
      </c>
      <c r="N103" s="69" t="s">
        <v>8</v>
      </c>
      <c r="O103" s="67"/>
      <c r="P103" s="67"/>
      <c r="Q103" s="70"/>
      <c r="R103" s="70"/>
      <c r="S103" s="44"/>
      <c r="T103" s="62"/>
      <c r="U103" s="62"/>
      <c r="V103" s="62"/>
      <c r="W103" s="62"/>
      <c r="X103" s="55"/>
    </row>
    <row r="104" spans="1:24" ht="14.25" customHeight="1" x14ac:dyDescent="0.25">
      <c r="A104" s="61"/>
      <c r="B104" s="61"/>
      <c r="C104" s="67"/>
      <c r="D104" s="17"/>
      <c r="E104" s="63"/>
      <c r="F104" s="64">
        <f t="shared" ca="1" si="5"/>
        <v>2</v>
      </c>
      <c r="G104" s="65"/>
      <c r="H104" s="65"/>
      <c r="I104" s="62"/>
      <c r="J104" s="62"/>
      <c r="K104" s="69"/>
      <c r="L104" s="69"/>
      <c r="M104" s="69" t="s">
        <v>8</v>
      </c>
      <c r="N104" s="69" t="s">
        <v>8</v>
      </c>
      <c r="O104" s="67"/>
      <c r="P104" s="67"/>
      <c r="Q104" s="70"/>
      <c r="R104" s="70"/>
      <c r="S104" s="44"/>
      <c r="T104" s="62"/>
      <c r="U104" s="62"/>
      <c r="V104" s="62"/>
      <c r="W104" s="62"/>
      <c r="X104" s="55"/>
    </row>
    <row r="105" spans="1:24" ht="14.25" customHeight="1" x14ac:dyDescent="0.25">
      <c r="A105" s="61"/>
      <c r="B105" s="61"/>
      <c r="C105" s="67"/>
      <c r="D105" s="17"/>
      <c r="E105" s="63"/>
      <c r="F105" s="64">
        <f t="shared" ca="1" si="5"/>
        <v>2</v>
      </c>
      <c r="G105" s="65"/>
      <c r="H105" s="65"/>
      <c r="I105" s="62"/>
      <c r="J105" s="62"/>
      <c r="K105" s="69"/>
      <c r="L105" s="69"/>
      <c r="M105" s="69" t="s">
        <v>8</v>
      </c>
      <c r="N105" s="69" t="s">
        <v>8</v>
      </c>
      <c r="O105" s="67"/>
      <c r="P105" s="67"/>
      <c r="Q105" s="70"/>
      <c r="R105" s="70"/>
      <c r="S105" s="44"/>
      <c r="T105" s="62"/>
      <c r="U105" s="62"/>
      <c r="V105" s="62"/>
      <c r="W105" s="62"/>
      <c r="X105" s="55"/>
    </row>
    <row r="106" spans="1:24" ht="14.25" customHeight="1" x14ac:dyDescent="0.25">
      <c r="A106" s="61"/>
      <c r="B106" s="61"/>
      <c r="C106" s="67"/>
      <c r="D106" s="17"/>
      <c r="E106" s="63"/>
      <c r="F106" s="64">
        <f t="shared" ca="1" si="5"/>
        <v>2</v>
      </c>
      <c r="G106" s="65"/>
      <c r="H106" s="65"/>
      <c r="I106" s="62"/>
      <c r="J106" s="62"/>
      <c r="K106" s="69"/>
      <c r="L106" s="69"/>
      <c r="M106" s="69" t="s">
        <v>8</v>
      </c>
      <c r="N106" s="69" t="s">
        <v>8</v>
      </c>
      <c r="O106" s="67"/>
      <c r="P106" s="67"/>
      <c r="Q106" s="70"/>
      <c r="R106" s="70"/>
      <c r="S106" s="44"/>
      <c r="T106" s="62"/>
      <c r="U106" s="62"/>
      <c r="V106" s="62"/>
      <c r="W106" s="62"/>
      <c r="X106" s="55"/>
    </row>
    <row r="107" spans="1:24" ht="14.25" customHeight="1" x14ac:dyDescent="0.25">
      <c r="A107" s="61"/>
      <c r="B107" s="61"/>
      <c r="C107" s="67"/>
      <c r="D107" s="17"/>
      <c r="E107" s="63"/>
      <c r="F107" s="64">
        <f t="shared" ca="1" si="5"/>
        <v>2</v>
      </c>
      <c r="G107" s="65"/>
      <c r="H107" s="65"/>
      <c r="I107" s="62"/>
      <c r="J107" s="62"/>
      <c r="K107" s="69"/>
      <c r="L107" s="69"/>
      <c r="M107" s="69" t="s">
        <v>8</v>
      </c>
      <c r="N107" s="69" t="s">
        <v>8</v>
      </c>
      <c r="O107" s="67"/>
      <c r="P107" s="67"/>
      <c r="Q107" s="70"/>
      <c r="R107" s="70"/>
      <c r="S107" s="44"/>
      <c r="T107" s="62"/>
      <c r="U107" s="62"/>
      <c r="V107" s="62"/>
      <c r="W107" s="62"/>
      <c r="X107" s="55"/>
    </row>
    <row r="108" spans="1:24" ht="14.25" customHeight="1" x14ac:dyDescent="0.25">
      <c r="A108" s="61"/>
      <c r="B108" s="61"/>
      <c r="C108" s="67"/>
      <c r="D108" s="17"/>
      <c r="E108" s="63"/>
      <c r="F108" s="64">
        <f t="shared" ca="1" si="5"/>
        <v>2</v>
      </c>
      <c r="G108" s="65"/>
      <c r="H108" s="65"/>
      <c r="I108" s="62"/>
      <c r="J108" s="62"/>
      <c r="K108" s="69"/>
      <c r="L108" s="69"/>
      <c r="M108" s="69" t="s">
        <v>8</v>
      </c>
      <c r="N108" s="69" t="s">
        <v>8</v>
      </c>
      <c r="O108" s="67"/>
      <c r="P108" s="67"/>
      <c r="Q108" s="70"/>
      <c r="R108" s="70"/>
      <c r="S108" s="44"/>
      <c r="T108" s="62"/>
      <c r="U108" s="62"/>
      <c r="V108" s="62"/>
      <c r="W108" s="62"/>
      <c r="X108" s="55"/>
    </row>
    <row r="109" spans="1:24" ht="14.25" customHeight="1" x14ac:dyDescent="0.25">
      <c r="A109" s="61"/>
      <c r="B109" s="61"/>
      <c r="C109" s="67"/>
      <c r="D109" s="17"/>
      <c r="E109" s="63"/>
      <c r="F109" s="64">
        <f t="shared" ca="1" si="5"/>
        <v>2</v>
      </c>
      <c r="G109" s="65"/>
      <c r="H109" s="65"/>
      <c r="I109" s="62"/>
      <c r="J109" s="62"/>
      <c r="K109" s="69"/>
      <c r="L109" s="69"/>
      <c r="M109" s="69" t="s">
        <v>8</v>
      </c>
      <c r="N109" s="69" t="s">
        <v>8</v>
      </c>
      <c r="O109" s="67"/>
      <c r="P109" s="67"/>
      <c r="Q109" s="70"/>
      <c r="R109" s="70"/>
      <c r="S109" s="44"/>
      <c r="T109" s="62"/>
      <c r="U109" s="62"/>
      <c r="V109" s="62"/>
      <c r="W109" s="62"/>
      <c r="X109" s="55"/>
    </row>
    <row r="110" spans="1:24" ht="14.25" customHeight="1" x14ac:dyDescent="0.25">
      <c r="A110" s="61"/>
      <c r="B110" s="61"/>
      <c r="C110" s="67"/>
      <c r="D110" s="17"/>
      <c r="E110" s="63"/>
      <c r="F110" s="64">
        <f t="shared" ca="1" si="5"/>
        <v>2</v>
      </c>
      <c r="G110" s="65"/>
      <c r="H110" s="65"/>
      <c r="I110" s="62"/>
      <c r="J110" s="62"/>
      <c r="K110" s="69"/>
      <c r="L110" s="69"/>
      <c r="M110" s="69" t="s">
        <v>8</v>
      </c>
      <c r="N110" s="69" t="s">
        <v>8</v>
      </c>
      <c r="O110" s="67"/>
      <c r="P110" s="67"/>
      <c r="Q110" s="70"/>
      <c r="R110" s="70"/>
      <c r="S110" s="44"/>
      <c r="T110" s="62"/>
      <c r="U110" s="62"/>
      <c r="V110" s="62"/>
      <c r="W110" s="62"/>
      <c r="X110" s="55"/>
    </row>
    <row r="111" spans="1:24" ht="14.25" customHeight="1" x14ac:dyDescent="0.25">
      <c r="A111" s="61"/>
      <c r="B111" s="61"/>
      <c r="C111" s="67"/>
      <c r="D111" s="17"/>
      <c r="E111" s="63"/>
      <c r="F111" s="64">
        <f t="shared" ca="1" si="5"/>
        <v>2</v>
      </c>
      <c r="G111" s="65"/>
      <c r="H111" s="65"/>
      <c r="I111" s="62"/>
      <c r="J111" s="62"/>
      <c r="K111" s="69"/>
      <c r="L111" s="69"/>
      <c r="M111" s="69" t="s">
        <v>8</v>
      </c>
      <c r="N111" s="69" t="s">
        <v>8</v>
      </c>
      <c r="O111" s="67"/>
      <c r="P111" s="67"/>
      <c r="Q111" s="70"/>
      <c r="R111" s="70"/>
      <c r="S111" s="44"/>
      <c r="T111" s="62"/>
      <c r="U111" s="62"/>
      <c r="V111" s="62"/>
      <c r="W111" s="62"/>
      <c r="X111" s="55"/>
    </row>
    <row r="112" spans="1:24" ht="14.25" customHeight="1" x14ac:dyDescent="0.25">
      <c r="A112" s="61"/>
      <c r="B112" s="61"/>
      <c r="C112" s="67"/>
      <c r="D112" s="17"/>
      <c r="E112" s="63"/>
      <c r="F112" s="64">
        <f t="shared" ca="1" si="5"/>
        <v>2</v>
      </c>
      <c r="G112" s="65"/>
      <c r="H112" s="65"/>
      <c r="I112" s="62"/>
      <c r="J112" s="62"/>
      <c r="K112" s="69"/>
      <c r="L112" s="69"/>
      <c r="M112" s="69" t="s">
        <v>8</v>
      </c>
      <c r="N112" s="69" t="s">
        <v>8</v>
      </c>
      <c r="O112" s="67"/>
      <c r="P112" s="67"/>
      <c r="Q112" s="70"/>
      <c r="R112" s="70"/>
      <c r="S112" s="44"/>
      <c r="T112" s="62"/>
      <c r="U112" s="62"/>
      <c r="V112" s="62"/>
      <c r="W112" s="62"/>
      <c r="X112" s="55"/>
    </row>
    <row r="113" spans="1:24" ht="14.25" customHeight="1" x14ac:dyDescent="0.25">
      <c r="A113" s="61"/>
      <c r="B113" s="61"/>
      <c r="C113" s="67"/>
      <c r="D113" s="17"/>
      <c r="E113" s="63"/>
      <c r="F113" s="64">
        <f t="shared" ca="1" si="5"/>
        <v>2</v>
      </c>
      <c r="G113" s="65"/>
      <c r="H113" s="65"/>
      <c r="I113" s="62"/>
      <c r="J113" s="62"/>
      <c r="K113" s="69"/>
      <c r="L113" s="69"/>
      <c r="M113" s="69" t="s">
        <v>8</v>
      </c>
      <c r="N113" s="69" t="s">
        <v>8</v>
      </c>
      <c r="O113" s="67"/>
      <c r="P113" s="67"/>
      <c r="Q113" s="70"/>
      <c r="R113" s="70"/>
      <c r="S113" s="44"/>
      <c r="T113" s="62"/>
      <c r="U113" s="62"/>
      <c r="V113" s="62"/>
      <c r="W113" s="62"/>
      <c r="X113" s="55"/>
    </row>
    <row r="114" spans="1:24" ht="14.25" customHeight="1" x14ac:dyDescent="0.25">
      <c r="A114" s="61"/>
      <c r="B114" s="61"/>
      <c r="C114" s="67"/>
      <c r="D114" s="17"/>
      <c r="E114" s="63"/>
      <c r="F114" s="64">
        <f t="shared" ca="1" si="5"/>
        <v>2</v>
      </c>
      <c r="G114" s="65"/>
      <c r="H114" s="65"/>
      <c r="I114" s="62"/>
      <c r="J114" s="62"/>
      <c r="K114" s="69"/>
      <c r="L114" s="69"/>
      <c r="M114" s="69" t="s">
        <v>8</v>
      </c>
      <c r="N114" s="69" t="s">
        <v>8</v>
      </c>
      <c r="O114" s="67"/>
      <c r="P114" s="67"/>
      <c r="Q114" s="70"/>
      <c r="R114" s="70"/>
      <c r="S114" s="44"/>
      <c r="T114" s="62"/>
      <c r="U114" s="62"/>
      <c r="V114" s="62"/>
      <c r="W114" s="62"/>
      <c r="X114" s="55"/>
    </row>
    <row r="115" spans="1:24" ht="14.25" customHeight="1" x14ac:dyDescent="0.25">
      <c r="A115" s="61"/>
      <c r="B115" s="61"/>
      <c r="C115" s="67"/>
      <c r="D115" s="17"/>
      <c r="E115" s="63"/>
      <c r="F115" s="64">
        <f t="shared" ca="1" si="5"/>
        <v>2</v>
      </c>
      <c r="G115" s="65"/>
      <c r="H115" s="65"/>
      <c r="I115" s="62"/>
      <c r="J115" s="62"/>
      <c r="K115" s="69"/>
      <c r="L115" s="69"/>
      <c r="M115" s="69" t="s">
        <v>8</v>
      </c>
      <c r="N115" s="69" t="s">
        <v>8</v>
      </c>
      <c r="O115" s="67"/>
      <c r="P115" s="67"/>
      <c r="Q115" s="70"/>
      <c r="R115" s="70"/>
      <c r="S115" s="44"/>
      <c r="T115" s="62"/>
      <c r="U115" s="62"/>
      <c r="V115" s="62"/>
      <c r="W115" s="62"/>
      <c r="X115" s="55"/>
    </row>
    <row r="116" spans="1:24" ht="14.25" customHeight="1" x14ac:dyDescent="0.25">
      <c r="A116" s="61"/>
      <c r="B116" s="61"/>
      <c r="C116" s="67"/>
      <c r="D116" s="17"/>
      <c r="E116" s="63"/>
      <c r="F116" s="64">
        <f t="shared" ca="1" si="5"/>
        <v>2</v>
      </c>
      <c r="G116" s="65"/>
      <c r="H116" s="65"/>
      <c r="I116" s="62"/>
      <c r="J116" s="62"/>
      <c r="K116" s="69"/>
      <c r="L116" s="69"/>
      <c r="M116" s="69" t="s">
        <v>8</v>
      </c>
      <c r="N116" s="69" t="s">
        <v>8</v>
      </c>
      <c r="O116" s="67"/>
      <c r="P116" s="67"/>
      <c r="Q116" s="70"/>
      <c r="R116" s="70"/>
      <c r="S116" s="44"/>
      <c r="T116" s="62"/>
      <c r="U116" s="62"/>
      <c r="V116" s="62"/>
      <c r="W116" s="62"/>
      <c r="X116" s="55"/>
    </row>
    <row r="117" spans="1:24" ht="14.25" customHeight="1" x14ac:dyDescent="0.25">
      <c r="A117" s="61"/>
      <c r="B117" s="61"/>
      <c r="C117" s="67"/>
      <c r="D117" s="17"/>
      <c r="E117" s="63"/>
      <c r="F117" s="64">
        <f t="shared" ca="1" si="5"/>
        <v>2</v>
      </c>
      <c r="G117" s="65"/>
      <c r="H117" s="65"/>
      <c r="I117" s="62"/>
      <c r="J117" s="62"/>
      <c r="K117" s="69"/>
      <c r="L117" s="69"/>
      <c r="M117" s="69" t="s">
        <v>8</v>
      </c>
      <c r="N117" s="69" t="s">
        <v>8</v>
      </c>
      <c r="O117" s="67"/>
      <c r="P117" s="67"/>
      <c r="Q117" s="70"/>
      <c r="R117" s="70"/>
      <c r="S117" s="44"/>
      <c r="T117" s="62"/>
      <c r="U117" s="62"/>
      <c r="V117" s="62"/>
      <c r="W117" s="62"/>
      <c r="X117" s="55"/>
    </row>
    <row r="118" spans="1:24" ht="14.25" customHeight="1" x14ac:dyDescent="0.25">
      <c r="A118" s="61"/>
      <c r="B118" s="61"/>
      <c r="C118" s="67"/>
      <c r="D118" s="17"/>
      <c r="E118" s="63"/>
      <c r="F118" s="64">
        <f t="shared" ca="1" si="5"/>
        <v>2</v>
      </c>
      <c r="G118" s="65"/>
      <c r="H118" s="65"/>
      <c r="I118" s="62"/>
      <c r="J118" s="62"/>
      <c r="K118" s="69"/>
      <c r="L118" s="69"/>
      <c r="M118" s="69" t="s">
        <v>8</v>
      </c>
      <c r="N118" s="69" t="s">
        <v>8</v>
      </c>
      <c r="O118" s="67"/>
      <c r="P118" s="67"/>
      <c r="Q118" s="70"/>
      <c r="R118" s="70"/>
      <c r="S118" s="44"/>
      <c r="T118" s="62"/>
      <c r="U118" s="62"/>
      <c r="V118" s="62"/>
      <c r="W118" s="62"/>
      <c r="X118" s="55"/>
    </row>
    <row r="119" spans="1:24" ht="14.25" customHeight="1" x14ac:dyDescent="0.25">
      <c r="A119" s="61"/>
      <c r="B119" s="61"/>
      <c r="C119" s="67"/>
      <c r="D119" s="17"/>
      <c r="E119" s="63"/>
      <c r="F119" s="64">
        <f t="shared" ca="1" si="5"/>
        <v>2</v>
      </c>
      <c r="G119" s="65"/>
      <c r="H119" s="65"/>
      <c r="I119" s="62"/>
      <c r="J119" s="62"/>
      <c r="K119" s="69"/>
      <c r="L119" s="69"/>
      <c r="M119" s="69" t="s">
        <v>8</v>
      </c>
      <c r="N119" s="69" t="s">
        <v>8</v>
      </c>
      <c r="O119" s="67"/>
      <c r="P119" s="67"/>
      <c r="Q119" s="70"/>
      <c r="R119" s="70"/>
      <c r="S119" s="44"/>
      <c r="T119" s="62"/>
      <c r="U119" s="62"/>
      <c r="V119" s="62"/>
      <c r="W119" s="62"/>
      <c r="X119" s="55"/>
    </row>
    <row r="120" spans="1:24" ht="14.25" customHeight="1" x14ac:dyDescent="0.25">
      <c r="A120" s="61"/>
      <c r="B120" s="61"/>
      <c r="C120" s="67"/>
      <c r="D120" s="17"/>
      <c r="E120" s="63"/>
      <c r="F120" s="64">
        <f t="shared" ca="1" si="5"/>
        <v>2</v>
      </c>
      <c r="G120" s="65"/>
      <c r="H120" s="65"/>
      <c r="I120" s="62"/>
      <c r="J120" s="62"/>
      <c r="K120" s="69"/>
      <c r="L120" s="69"/>
      <c r="M120" s="69" t="s">
        <v>8</v>
      </c>
      <c r="N120" s="69" t="s">
        <v>8</v>
      </c>
      <c r="O120" s="67"/>
      <c r="P120" s="67"/>
      <c r="Q120" s="70"/>
      <c r="R120" s="70"/>
      <c r="S120" s="44"/>
      <c r="T120" s="62"/>
      <c r="U120" s="62"/>
      <c r="V120" s="62"/>
      <c r="W120" s="62"/>
      <c r="X120" s="55"/>
    </row>
    <row r="121" spans="1:24" ht="14.25" customHeight="1" x14ac:dyDescent="0.25">
      <c r="A121" s="61"/>
      <c r="B121" s="61"/>
      <c r="C121" s="67"/>
      <c r="D121" s="17"/>
      <c r="E121" s="63"/>
      <c r="F121" s="64">
        <f t="shared" ca="1" si="5"/>
        <v>2</v>
      </c>
      <c r="G121" s="65"/>
      <c r="H121" s="65"/>
      <c r="I121" s="62"/>
      <c r="J121" s="62"/>
      <c r="K121" s="69"/>
      <c r="L121" s="69"/>
      <c r="M121" s="69" t="s">
        <v>8</v>
      </c>
      <c r="N121" s="69" t="s">
        <v>8</v>
      </c>
      <c r="O121" s="67"/>
      <c r="P121" s="67"/>
      <c r="Q121" s="70"/>
      <c r="R121" s="70"/>
      <c r="S121" s="44"/>
      <c r="T121" s="62"/>
      <c r="U121" s="62"/>
      <c r="V121" s="62"/>
      <c r="W121" s="62"/>
      <c r="X121" s="55"/>
    </row>
    <row r="122" spans="1:24" ht="14.25" customHeight="1" x14ac:dyDescent="0.25">
      <c r="A122" s="61"/>
      <c r="B122" s="61"/>
      <c r="C122" s="67"/>
      <c r="D122" s="17"/>
      <c r="E122" s="63"/>
      <c r="F122" s="64">
        <f t="shared" ca="1" si="5"/>
        <v>2</v>
      </c>
      <c r="G122" s="65"/>
      <c r="H122" s="65"/>
      <c r="I122" s="62"/>
      <c r="J122" s="62"/>
      <c r="K122" s="69"/>
      <c r="L122" s="69"/>
      <c r="M122" s="69" t="s">
        <v>8</v>
      </c>
      <c r="N122" s="69" t="s">
        <v>8</v>
      </c>
      <c r="O122" s="67"/>
      <c r="P122" s="67"/>
      <c r="Q122" s="70"/>
      <c r="R122" s="70"/>
      <c r="S122" s="44"/>
      <c r="T122" s="62"/>
      <c r="U122" s="62"/>
      <c r="V122" s="62"/>
      <c r="W122" s="62"/>
      <c r="X122" s="55"/>
    </row>
    <row r="123" spans="1:24" ht="14.25" customHeight="1" x14ac:dyDescent="0.25">
      <c r="A123" s="61"/>
      <c r="B123" s="61"/>
      <c r="C123" s="67"/>
      <c r="D123" s="17"/>
      <c r="E123" s="63"/>
      <c r="F123" s="64">
        <f t="shared" ca="1" si="5"/>
        <v>2</v>
      </c>
      <c r="G123" s="65"/>
      <c r="H123" s="65"/>
      <c r="I123" s="62"/>
      <c r="J123" s="62"/>
      <c r="K123" s="69"/>
      <c r="L123" s="69"/>
      <c r="M123" s="69" t="s">
        <v>8</v>
      </c>
      <c r="N123" s="69" t="s">
        <v>8</v>
      </c>
      <c r="O123" s="67"/>
      <c r="P123" s="67"/>
      <c r="Q123" s="70"/>
      <c r="R123" s="70"/>
      <c r="S123" s="44"/>
      <c r="T123" s="62"/>
      <c r="U123" s="62"/>
      <c r="V123" s="62"/>
      <c r="W123" s="62"/>
      <c r="X123" s="55"/>
    </row>
    <row r="124" spans="1:24" ht="14.25" customHeight="1" x14ac:dyDescent="0.25">
      <c r="A124" s="61"/>
      <c r="B124" s="61"/>
      <c r="C124" s="67"/>
      <c r="D124" s="17"/>
      <c r="E124" s="63"/>
      <c r="F124" s="64">
        <f t="shared" ca="1" si="5"/>
        <v>2</v>
      </c>
      <c r="G124" s="65"/>
      <c r="H124" s="65"/>
      <c r="I124" s="62"/>
      <c r="J124" s="62"/>
      <c r="K124" s="69"/>
      <c r="L124" s="69"/>
      <c r="M124" s="69" t="s">
        <v>8</v>
      </c>
      <c r="N124" s="69" t="s">
        <v>8</v>
      </c>
      <c r="O124" s="67"/>
      <c r="P124" s="67"/>
      <c r="Q124" s="70"/>
      <c r="R124" s="70"/>
      <c r="S124" s="44"/>
      <c r="T124" s="62"/>
      <c r="U124" s="62"/>
      <c r="V124" s="62"/>
      <c r="W124" s="62"/>
      <c r="X124" s="55"/>
    </row>
    <row r="125" spans="1:24" ht="14.25" customHeight="1" x14ac:dyDescent="0.25">
      <c r="A125" s="61"/>
      <c r="B125" s="61"/>
      <c r="C125" s="67"/>
      <c r="D125" s="17"/>
      <c r="E125" s="63"/>
      <c r="F125" s="64">
        <f t="shared" ca="1" si="5"/>
        <v>2</v>
      </c>
      <c r="G125" s="65"/>
      <c r="H125" s="65"/>
      <c r="I125" s="62"/>
      <c r="J125" s="62"/>
      <c r="K125" s="69"/>
      <c r="L125" s="69"/>
      <c r="M125" s="69" t="s">
        <v>8</v>
      </c>
      <c r="N125" s="69" t="s">
        <v>8</v>
      </c>
      <c r="O125" s="67"/>
      <c r="P125" s="67"/>
      <c r="Q125" s="70"/>
      <c r="R125" s="70"/>
      <c r="S125" s="44"/>
      <c r="T125" s="62"/>
      <c r="U125" s="62"/>
      <c r="V125" s="62"/>
      <c r="W125" s="62"/>
      <c r="X125" s="55"/>
    </row>
    <row r="126" spans="1:24" ht="14.25" customHeight="1" x14ac:dyDescent="0.25">
      <c r="A126" s="61"/>
      <c r="B126" s="61"/>
      <c r="C126" s="67"/>
      <c r="D126" s="17"/>
      <c r="E126" s="63"/>
      <c r="F126" s="64">
        <f t="shared" ca="1" si="5"/>
        <v>2</v>
      </c>
      <c r="G126" s="65"/>
      <c r="H126" s="65"/>
      <c r="I126" s="62"/>
      <c r="J126" s="62"/>
      <c r="K126" s="69"/>
      <c r="L126" s="69"/>
      <c r="M126" s="69" t="s">
        <v>8</v>
      </c>
      <c r="N126" s="69" t="s">
        <v>8</v>
      </c>
      <c r="O126" s="67"/>
      <c r="P126" s="67"/>
      <c r="Q126" s="70"/>
      <c r="R126" s="70"/>
      <c r="S126" s="44"/>
      <c r="T126" s="62"/>
      <c r="U126" s="62"/>
      <c r="V126" s="62"/>
      <c r="W126" s="62"/>
      <c r="X126" s="55"/>
    </row>
    <row r="127" spans="1:24" ht="14.25" customHeight="1" x14ac:dyDescent="0.25">
      <c r="A127" s="61"/>
      <c r="B127" s="61"/>
      <c r="C127" s="67"/>
      <c r="D127" s="17"/>
      <c r="E127" s="63"/>
      <c r="F127" s="64">
        <f t="shared" ca="1" si="5"/>
        <v>2</v>
      </c>
      <c r="G127" s="65"/>
      <c r="H127" s="65"/>
      <c r="I127" s="62"/>
      <c r="J127" s="62"/>
      <c r="K127" s="69"/>
      <c r="L127" s="69"/>
      <c r="M127" s="69" t="s">
        <v>8</v>
      </c>
      <c r="N127" s="69" t="s">
        <v>8</v>
      </c>
      <c r="O127" s="67"/>
      <c r="P127" s="67"/>
      <c r="Q127" s="70"/>
      <c r="R127" s="70"/>
      <c r="S127" s="44"/>
      <c r="T127" s="62"/>
      <c r="U127" s="62"/>
      <c r="V127" s="62"/>
      <c r="W127" s="62"/>
      <c r="X127" s="55"/>
    </row>
    <row r="128" spans="1:24" ht="14.25" customHeight="1" x14ac:dyDescent="0.25">
      <c r="A128" s="61"/>
      <c r="B128" s="61"/>
      <c r="C128" s="67"/>
      <c r="D128" s="17"/>
      <c r="E128" s="63"/>
      <c r="F128" s="64">
        <f t="shared" ca="1" si="5"/>
        <v>2</v>
      </c>
      <c r="G128" s="65"/>
      <c r="H128" s="65"/>
      <c r="I128" s="62"/>
      <c r="J128" s="62"/>
      <c r="K128" s="69"/>
      <c r="L128" s="69"/>
      <c r="M128" s="69" t="s">
        <v>8</v>
      </c>
      <c r="N128" s="69" t="s">
        <v>8</v>
      </c>
      <c r="O128" s="67"/>
      <c r="P128" s="67"/>
      <c r="Q128" s="70"/>
      <c r="R128" s="70"/>
      <c r="S128" s="44"/>
      <c r="T128" s="62"/>
      <c r="U128" s="62"/>
      <c r="V128" s="62"/>
      <c r="W128" s="62"/>
      <c r="X128" s="55"/>
    </row>
    <row r="129" spans="1:24" ht="14.25" customHeight="1" x14ac:dyDescent="0.25">
      <c r="A129" s="61"/>
      <c r="B129" s="61"/>
      <c r="C129" s="67"/>
      <c r="D129" s="17"/>
      <c r="E129" s="63"/>
      <c r="F129" s="64">
        <f t="shared" ca="1" si="5"/>
        <v>2</v>
      </c>
      <c r="G129" s="65"/>
      <c r="H129" s="65"/>
      <c r="I129" s="62"/>
      <c r="J129" s="62"/>
      <c r="K129" s="69"/>
      <c r="L129" s="69"/>
      <c r="M129" s="69" t="s">
        <v>8</v>
      </c>
      <c r="N129" s="69" t="s">
        <v>8</v>
      </c>
      <c r="O129" s="67"/>
      <c r="P129" s="67"/>
      <c r="Q129" s="70"/>
      <c r="R129" s="70"/>
      <c r="S129" s="44"/>
      <c r="T129" s="62"/>
      <c r="U129" s="62"/>
      <c r="V129" s="62"/>
      <c r="W129" s="62"/>
      <c r="X129" s="55"/>
    </row>
    <row r="130" spans="1:24" ht="14.25" customHeight="1" x14ac:dyDescent="0.25">
      <c r="A130" s="61"/>
      <c r="B130" s="61"/>
      <c r="C130" s="67"/>
      <c r="D130" s="17"/>
      <c r="E130" s="63"/>
      <c r="F130" s="64">
        <f t="shared" ca="1" si="5"/>
        <v>2</v>
      </c>
      <c r="G130" s="65"/>
      <c r="H130" s="65"/>
      <c r="I130" s="62"/>
      <c r="J130" s="62"/>
      <c r="K130" s="69"/>
      <c r="L130" s="69"/>
      <c r="M130" s="69" t="s">
        <v>8</v>
      </c>
      <c r="N130" s="69" t="s">
        <v>8</v>
      </c>
      <c r="O130" s="67"/>
      <c r="P130" s="67"/>
      <c r="Q130" s="70"/>
      <c r="R130" s="70"/>
      <c r="S130" s="44"/>
      <c r="T130" s="62"/>
      <c r="U130" s="62"/>
      <c r="V130" s="62"/>
      <c r="W130" s="62"/>
      <c r="X130" s="55"/>
    </row>
    <row r="131" spans="1:24" ht="14.25" customHeight="1" x14ac:dyDescent="0.25">
      <c r="A131" s="61"/>
      <c r="B131" s="61"/>
      <c r="C131" s="67"/>
      <c r="D131" s="17"/>
      <c r="E131" s="63"/>
      <c r="F131" s="64">
        <f t="shared" ca="1" si="5"/>
        <v>2</v>
      </c>
      <c r="G131" s="65"/>
      <c r="H131" s="65"/>
      <c r="I131" s="62"/>
      <c r="J131" s="62"/>
      <c r="K131" s="69"/>
      <c r="L131" s="69"/>
      <c r="M131" s="69" t="s">
        <v>8</v>
      </c>
      <c r="N131" s="69" t="s">
        <v>8</v>
      </c>
      <c r="O131" s="67"/>
      <c r="P131" s="67"/>
      <c r="Q131" s="70"/>
      <c r="R131" s="70"/>
      <c r="S131" s="44"/>
      <c r="T131" s="62"/>
      <c r="U131" s="62"/>
      <c r="V131" s="62"/>
      <c r="W131" s="62"/>
      <c r="X131" s="55"/>
    </row>
    <row r="132" spans="1:24" ht="14.25" customHeight="1" x14ac:dyDescent="0.25">
      <c r="A132" s="61"/>
      <c r="B132" s="61"/>
      <c r="C132" s="67"/>
      <c r="D132" s="17"/>
      <c r="E132" s="63"/>
      <c r="F132" s="64">
        <f t="shared" ca="1" si="5"/>
        <v>2</v>
      </c>
      <c r="G132" s="65"/>
      <c r="H132" s="65"/>
      <c r="I132" s="62"/>
      <c r="J132" s="62"/>
      <c r="K132" s="69"/>
      <c r="L132" s="69"/>
      <c r="M132" s="69" t="s">
        <v>8</v>
      </c>
      <c r="N132" s="69" t="s">
        <v>8</v>
      </c>
      <c r="O132" s="67"/>
      <c r="P132" s="67"/>
      <c r="Q132" s="70"/>
      <c r="R132" s="70"/>
      <c r="S132" s="44"/>
      <c r="T132" s="62"/>
      <c r="U132" s="62"/>
      <c r="V132" s="62"/>
      <c r="W132" s="62"/>
      <c r="X132" s="55"/>
    </row>
    <row r="133" spans="1:24" ht="14.25" customHeight="1" x14ac:dyDescent="0.25">
      <c r="A133" s="61"/>
      <c r="B133" s="61"/>
      <c r="C133" s="67"/>
      <c r="D133" s="17"/>
      <c r="E133" s="63"/>
      <c r="F133" s="64">
        <f t="shared" ca="1" si="5"/>
        <v>2</v>
      </c>
      <c r="G133" s="65"/>
      <c r="H133" s="65"/>
      <c r="I133" s="62"/>
      <c r="J133" s="62"/>
      <c r="K133" s="69"/>
      <c r="L133" s="69"/>
      <c r="M133" s="69" t="s">
        <v>8</v>
      </c>
      <c r="N133" s="69" t="s">
        <v>8</v>
      </c>
      <c r="O133" s="67"/>
      <c r="P133" s="67"/>
      <c r="Q133" s="70"/>
      <c r="R133" s="70"/>
      <c r="S133" s="44"/>
      <c r="T133" s="62"/>
      <c r="U133" s="62"/>
      <c r="V133" s="62"/>
      <c r="W133" s="62"/>
      <c r="X133" s="55"/>
    </row>
    <row r="134" spans="1:24" ht="14.25" customHeight="1" x14ac:dyDescent="0.25">
      <c r="A134" s="61"/>
      <c r="B134" s="61"/>
      <c r="C134" s="67"/>
      <c r="D134" s="17"/>
      <c r="E134" s="63"/>
      <c r="F134" s="64">
        <f t="shared" ca="1" si="5"/>
        <v>2</v>
      </c>
      <c r="G134" s="65"/>
      <c r="H134" s="65"/>
      <c r="I134" s="62"/>
      <c r="J134" s="62"/>
      <c r="K134" s="69"/>
      <c r="L134" s="69"/>
      <c r="M134" s="69" t="s">
        <v>8</v>
      </c>
      <c r="N134" s="69" t="s">
        <v>8</v>
      </c>
      <c r="O134" s="67"/>
      <c r="P134" s="67"/>
      <c r="Q134" s="70"/>
      <c r="R134" s="70"/>
      <c r="S134" s="44"/>
      <c r="T134" s="62"/>
      <c r="U134" s="62"/>
      <c r="V134" s="62"/>
      <c r="W134" s="62"/>
      <c r="X134" s="55"/>
    </row>
    <row r="135" spans="1:24" ht="14.25" customHeight="1" x14ac:dyDescent="0.25">
      <c r="A135" s="61"/>
      <c r="B135" s="61"/>
      <c r="C135" s="67"/>
      <c r="D135" s="17"/>
      <c r="E135" s="63"/>
      <c r="F135" s="64">
        <f t="shared" ref="F135:F154" ca="1" si="6">IF(E135=$A$5,0,IF(H135&gt;0,1,IF(D135=0,2,IF(E135&gt;TODAY(),3,4))))</f>
        <v>2</v>
      </c>
      <c r="G135" s="65"/>
      <c r="H135" s="65"/>
      <c r="I135" s="62"/>
      <c r="J135" s="62"/>
      <c r="K135" s="69"/>
      <c r="L135" s="69"/>
      <c r="M135" s="69" t="s">
        <v>8</v>
      </c>
      <c r="N135" s="69" t="s">
        <v>8</v>
      </c>
      <c r="O135" s="67"/>
      <c r="P135" s="67"/>
      <c r="Q135" s="70"/>
      <c r="R135" s="70"/>
      <c r="S135" s="44"/>
      <c r="T135" s="62"/>
      <c r="U135" s="62"/>
      <c r="V135" s="62"/>
      <c r="W135" s="62"/>
      <c r="X135" s="55"/>
    </row>
    <row r="136" spans="1:24" ht="14.25" customHeight="1" x14ac:dyDescent="0.25">
      <c r="A136" s="61"/>
      <c r="B136" s="61"/>
      <c r="C136" s="67"/>
      <c r="D136" s="17"/>
      <c r="E136" s="63"/>
      <c r="F136" s="64">
        <f t="shared" ca="1" si="6"/>
        <v>2</v>
      </c>
      <c r="G136" s="65"/>
      <c r="H136" s="65"/>
      <c r="I136" s="62"/>
      <c r="J136" s="62"/>
      <c r="K136" s="69"/>
      <c r="L136" s="69"/>
      <c r="M136" s="69" t="s">
        <v>8</v>
      </c>
      <c r="N136" s="69" t="s">
        <v>8</v>
      </c>
      <c r="O136" s="67"/>
      <c r="P136" s="67"/>
      <c r="Q136" s="70"/>
      <c r="R136" s="70"/>
      <c r="S136" s="44"/>
      <c r="T136" s="62"/>
      <c r="U136" s="62"/>
      <c r="V136" s="62"/>
      <c r="W136" s="62"/>
      <c r="X136" s="55"/>
    </row>
    <row r="137" spans="1:24" ht="14.25" customHeight="1" x14ac:dyDescent="0.25">
      <c r="A137" s="61"/>
      <c r="B137" s="61"/>
      <c r="C137" s="67"/>
      <c r="D137" s="17"/>
      <c r="E137" s="63"/>
      <c r="F137" s="64">
        <f t="shared" ca="1" si="6"/>
        <v>2</v>
      </c>
      <c r="G137" s="65"/>
      <c r="H137" s="65"/>
      <c r="I137" s="62"/>
      <c r="J137" s="62"/>
      <c r="K137" s="69"/>
      <c r="L137" s="69"/>
      <c r="M137" s="69" t="s">
        <v>8</v>
      </c>
      <c r="N137" s="69" t="s">
        <v>8</v>
      </c>
      <c r="O137" s="67"/>
      <c r="P137" s="67"/>
      <c r="Q137" s="70"/>
      <c r="R137" s="70"/>
      <c r="S137" s="44"/>
      <c r="T137" s="62"/>
      <c r="U137" s="62"/>
      <c r="V137" s="62"/>
      <c r="W137" s="62"/>
      <c r="X137" s="55"/>
    </row>
    <row r="138" spans="1:24" ht="14.25" customHeight="1" x14ac:dyDescent="0.25">
      <c r="A138" s="61"/>
      <c r="B138" s="61"/>
      <c r="C138" s="67"/>
      <c r="D138" s="17"/>
      <c r="E138" s="63"/>
      <c r="F138" s="64">
        <f t="shared" ca="1" si="6"/>
        <v>2</v>
      </c>
      <c r="G138" s="65"/>
      <c r="H138" s="65"/>
      <c r="I138" s="62"/>
      <c r="J138" s="62"/>
      <c r="K138" s="69"/>
      <c r="L138" s="69"/>
      <c r="M138" s="69" t="s">
        <v>8</v>
      </c>
      <c r="N138" s="69" t="s">
        <v>8</v>
      </c>
      <c r="O138" s="67"/>
      <c r="P138" s="67"/>
      <c r="Q138" s="70"/>
      <c r="R138" s="70"/>
      <c r="S138" s="44"/>
      <c r="T138" s="62"/>
      <c r="U138" s="62"/>
      <c r="V138" s="62"/>
      <c r="W138" s="62"/>
      <c r="X138" s="55"/>
    </row>
    <row r="139" spans="1:24" ht="14.25" customHeight="1" x14ac:dyDescent="0.25">
      <c r="A139" s="61"/>
      <c r="B139" s="61"/>
      <c r="C139" s="67"/>
      <c r="D139" s="17"/>
      <c r="E139" s="63"/>
      <c r="F139" s="64">
        <f t="shared" ca="1" si="6"/>
        <v>2</v>
      </c>
      <c r="G139" s="65"/>
      <c r="H139" s="65"/>
      <c r="I139" s="62"/>
      <c r="J139" s="62"/>
      <c r="K139" s="69"/>
      <c r="L139" s="69"/>
      <c r="M139" s="69" t="s">
        <v>8</v>
      </c>
      <c r="N139" s="69" t="s">
        <v>8</v>
      </c>
      <c r="O139" s="67"/>
      <c r="P139" s="67"/>
      <c r="Q139" s="70"/>
      <c r="R139" s="70"/>
      <c r="S139" s="44"/>
      <c r="T139" s="62"/>
      <c r="U139" s="62"/>
      <c r="V139" s="62"/>
      <c r="W139" s="62"/>
      <c r="X139" s="55"/>
    </row>
    <row r="140" spans="1:24" ht="14.25" customHeight="1" x14ac:dyDescent="0.25">
      <c r="A140" s="61"/>
      <c r="B140" s="61"/>
      <c r="C140" s="67"/>
      <c r="D140" s="17"/>
      <c r="E140" s="63"/>
      <c r="F140" s="64">
        <f t="shared" ca="1" si="6"/>
        <v>2</v>
      </c>
      <c r="G140" s="65"/>
      <c r="H140" s="65"/>
      <c r="I140" s="62"/>
      <c r="J140" s="62"/>
      <c r="K140" s="69"/>
      <c r="L140" s="69"/>
      <c r="M140" s="69" t="s">
        <v>8</v>
      </c>
      <c r="N140" s="69" t="s">
        <v>8</v>
      </c>
      <c r="O140" s="67"/>
      <c r="P140" s="67"/>
      <c r="Q140" s="70"/>
      <c r="R140" s="70"/>
      <c r="S140" s="44"/>
      <c r="T140" s="62"/>
      <c r="U140" s="62"/>
      <c r="V140" s="62"/>
      <c r="W140" s="62"/>
      <c r="X140" s="55"/>
    </row>
    <row r="141" spans="1:24" ht="14.25" customHeight="1" x14ac:dyDescent="0.25">
      <c r="A141" s="61"/>
      <c r="B141" s="61"/>
      <c r="C141" s="67"/>
      <c r="D141" s="17"/>
      <c r="E141" s="63"/>
      <c r="F141" s="64">
        <f t="shared" ca="1" si="6"/>
        <v>2</v>
      </c>
      <c r="G141" s="65"/>
      <c r="H141" s="65"/>
      <c r="I141" s="62"/>
      <c r="J141" s="62"/>
      <c r="K141" s="69"/>
      <c r="L141" s="69"/>
      <c r="M141" s="69" t="s">
        <v>8</v>
      </c>
      <c r="N141" s="69" t="s">
        <v>8</v>
      </c>
      <c r="O141" s="67"/>
      <c r="P141" s="67"/>
      <c r="Q141" s="70"/>
      <c r="R141" s="70"/>
      <c r="S141" s="44"/>
      <c r="T141" s="62"/>
      <c r="U141" s="62"/>
      <c r="V141" s="62"/>
      <c r="W141" s="62"/>
      <c r="X141" s="55"/>
    </row>
    <row r="142" spans="1:24" ht="14.25" customHeight="1" x14ac:dyDescent="0.25">
      <c r="A142" s="61"/>
      <c r="B142" s="61"/>
      <c r="C142" s="67"/>
      <c r="D142" s="17"/>
      <c r="E142" s="63"/>
      <c r="F142" s="64">
        <f t="shared" ca="1" si="6"/>
        <v>2</v>
      </c>
      <c r="G142" s="65"/>
      <c r="H142" s="65"/>
      <c r="I142" s="62"/>
      <c r="J142" s="62"/>
      <c r="K142" s="69"/>
      <c r="L142" s="69"/>
      <c r="M142" s="69" t="s">
        <v>8</v>
      </c>
      <c r="N142" s="69" t="s">
        <v>8</v>
      </c>
      <c r="O142" s="67"/>
      <c r="P142" s="67"/>
      <c r="Q142" s="70"/>
      <c r="R142" s="70"/>
      <c r="S142" s="44"/>
      <c r="T142" s="62"/>
      <c r="U142" s="62"/>
      <c r="V142" s="62"/>
      <c r="W142" s="62"/>
      <c r="X142" s="55"/>
    </row>
    <row r="143" spans="1:24" ht="14.25" customHeight="1" x14ac:dyDescent="0.25">
      <c r="A143" s="61"/>
      <c r="B143" s="61"/>
      <c r="C143" s="67"/>
      <c r="D143" s="17"/>
      <c r="E143" s="63"/>
      <c r="F143" s="64">
        <f t="shared" ca="1" si="6"/>
        <v>2</v>
      </c>
      <c r="G143" s="65"/>
      <c r="H143" s="65"/>
      <c r="I143" s="62"/>
      <c r="J143" s="62"/>
      <c r="K143" s="69"/>
      <c r="L143" s="69"/>
      <c r="M143" s="69" t="s">
        <v>8</v>
      </c>
      <c r="N143" s="69" t="s">
        <v>8</v>
      </c>
      <c r="O143" s="67"/>
      <c r="P143" s="67"/>
      <c r="Q143" s="70"/>
      <c r="R143" s="70"/>
      <c r="S143" s="44"/>
      <c r="T143" s="62"/>
      <c r="U143" s="62"/>
      <c r="V143" s="62"/>
      <c r="W143" s="62"/>
      <c r="X143" s="55"/>
    </row>
    <row r="144" spans="1:24" ht="14.25" customHeight="1" x14ac:dyDescent="0.25">
      <c r="A144" s="61"/>
      <c r="B144" s="61"/>
      <c r="C144" s="67"/>
      <c r="D144" s="17"/>
      <c r="E144" s="63"/>
      <c r="F144" s="64">
        <f t="shared" ca="1" si="6"/>
        <v>2</v>
      </c>
      <c r="G144" s="65"/>
      <c r="H144" s="65"/>
      <c r="I144" s="62"/>
      <c r="J144" s="62"/>
      <c r="K144" s="69"/>
      <c r="L144" s="69"/>
      <c r="M144" s="69" t="s">
        <v>8</v>
      </c>
      <c r="N144" s="69" t="s">
        <v>8</v>
      </c>
      <c r="O144" s="67"/>
      <c r="P144" s="67"/>
      <c r="Q144" s="70"/>
      <c r="R144" s="70"/>
      <c r="S144" s="44"/>
      <c r="T144" s="62"/>
      <c r="U144" s="62"/>
      <c r="V144" s="62"/>
      <c r="W144" s="62"/>
      <c r="X144" s="55"/>
    </row>
    <row r="145" spans="1:24" ht="14.25" customHeight="1" x14ac:dyDescent="0.25">
      <c r="A145" s="61"/>
      <c r="B145" s="61"/>
      <c r="C145" s="67"/>
      <c r="D145" s="17"/>
      <c r="E145" s="63"/>
      <c r="F145" s="64">
        <f t="shared" ca="1" si="6"/>
        <v>2</v>
      </c>
      <c r="G145" s="65"/>
      <c r="H145" s="65"/>
      <c r="I145" s="62"/>
      <c r="J145" s="62"/>
      <c r="K145" s="69"/>
      <c r="L145" s="69"/>
      <c r="M145" s="69" t="s">
        <v>8</v>
      </c>
      <c r="N145" s="69" t="s">
        <v>8</v>
      </c>
      <c r="O145" s="67"/>
      <c r="P145" s="67"/>
      <c r="Q145" s="70"/>
      <c r="R145" s="70"/>
      <c r="S145" s="44"/>
      <c r="T145" s="62"/>
      <c r="U145" s="62"/>
      <c r="V145" s="62"/>
      <c r="W145" s="62"/>
      <c r="X145" s="55"/>
    </row>
    <row r="146" spans="1:24" ht="14.25" customHeight="1" x14ac:dyDescent="0.25">
      <c r="A146" s="61"/>
      <c r="B146" s="61"/>
      <c r="C146" s="67"/>
      <c r="D146" s="17"/>
      <c r="E146" s="63"/>
      <c r="F146" s="64">
        <f t="shared" ca="1" si="6"/>
        <v>2</v>
      </c>
      <c r="G146" s="65"/>
      <c r="H146" s="65"/>
      <c r="I146" s="62"/>
      <c r="J146" s="62"/>
      <c r="K146" s="69"/>
      <c r="L146" s="69"/>
      <c r="M146" s="69" t="s">
        <v>8</v>
      </c>
      <c r="N146" s="69" t="s">
        <v>8</v>
      </c>
      <c r="O146" s="67"/>
      <c r="P146" s="67"/>
      <c r="Q146" s="70"/>
      <c r="R146" s="70"/>
      <c r="S146" s="44"/>
      <c r="T146" s="62"/>
      <c r="U146" s="62"/>
      <c r="V146" s="62"/>
      <c r="W146" s="62"/>
      <c r="X146" s="55"/>
    </row>
    <row r="147" spans="1:24" ht="14.25" customHeight="1" x14ac:dyDescent="0.25">
      <c r="A147" s="61"/>
      <c r="B147" s="61"/>
      <c r="C147" s="67"/>
      <c r="D147" s="17"/>
      <c r="E147" s="63"/>
      <c r="F147" s="64">
        <f t="shared" ca="1" si="6"/>
        <v>2</v>
      </c>
      <c r="G147" s="65"/>
      <c r="H147" s="65"/>
      <c r="I147" s="62"/>
      <c r="J147" s="62"/>
      <c r="K147" s="69"/>
      <c r="L147" s="69"/>
      <c r="M147" s="69" t="s">
        <v>8</v>
      </c>
      <c r="N147" s="69" t="s">
        <v>8</v>
      </c>
      <c r="O147" s="67"/>
      <c r="P147" s="67"/>
      <c r="Q147" s="70"/>
      <c r="R147" s="70"/>
      <c r="S147" s="44"/>
      <c r="T147" s="62"/>
      <c r="U147" s="62"/>
      <c r="V147" s="62"/>
      <c r="W147" s="62"/>
      <c r="X147" s="55"/>
    </row>
    <row r="148" spans="1:24" ht="14.25" customHeight="1" x14ac:dyDescent="0.25">
      <c r="A148" s="61"/>
      <c r="B148" s="61"/>
      <c r="C148" s="67"/>
      <c r="D148" s="17"/>
      <c r="E148" s="63"/>
      <c r="F148" s="64">
        <f t="shared" ca="1" si="6"/>
        <v>2</v>
      </c>
      <c r="G148" s="65"/>
      <c r="H148" s="65"/>
      <c r="I148" s="62"/>
      <c r="J148" s="62"/>
      <c r="K148" s="69"/>
      <c r="L148" s="69"/>
      <c r="M148" s="69" t="s">
        <v>8</v>
      </c>
      <c r="N148" s="69" t="s">
        <v>8</v>
      </c>
      <c r="O148" s="67"/>
      <c r="P148" s="67"/>
      <c r="Q148" s="70"/>
      <c r="R148" s="70"/>
      <c r="S148" s="44"/>
      <c r="T148" s="62"/>
      <c r="U148" s="62"/>
      <c r="V148" s="62"/>
      <c r="W148" s="62"/>
      <c r="X148" s="55"/>
    </row>
    <row r="149" spans="1:24" ht="14.25" customHeight="1" x14ac:dyDescent="0.25">
      <c r="A149" s="61"/>
      <c r="B149" s="61"/>
      <c r="C149" s="67"/>
      <c r="D149" s="17"/>
      <c r="E149" s="63"/>
      <c r="F149" s="64">
        <f t="shared" ca="1" si="6"/>
        <v>2</v>
      </c>
      <c r="G149" s="65"/>
      <c r="H149" s="65"/>
      <c r="I149" s="62"/>
      <c r="J149" s="62"/>
      <c r="K149" s="69"/>
      <c r="L149" s="69"/>
      <c r="M149" s="69" t="s">
        <v>8</v>
      </c>
      <c r="N149" s="69" t="s">
        <v>8</v>
      </c>
      <c r="O149" s="67"/>
      <c r="P149" s="67"/>
      <c r="Q149" s="70"/>
      <c r="R149" s="70"/>
      <c r="S149" s="44"/>
      <c r="T149" s="62"/>
      <c r="U149" s="62"/>
      <c r="V149" s="62"/>
      <c r="W149" s="62"/>
      <c r="X149" s="55"/>
    </row>
    <row r="150" spans="1:24" ht="14.25" customHeight="1" x14ac:dyDescent="0.25">
      <c r="A150" s="61"/>
      <c r="B150" s="61"/>
      <c r="C150" s="67"/>
      <c r="D150" s="17"/>
      <c r="E150" s="63"/>
      <c r="F150" s="64">
        <f t="shared" ca="1" si="6"/>
        <v>2</v>
      </c>
      <c r="G150" s="65"/>
      <c r="H150" s="65"/>
      <c r="I150" s="62"/>
      <c r="J150" s="62"/>
      <c r="K150" s="69"/>
      <c r="L150" s="69"/>
      <c r="M150" s="69" t="s">
        <v>8</v>
      </c>
      <c r="N150" s="69" t="s">
        <v>8</v>
      </c>
      <c r="O150" s="67"/>
      <c r="P150" s="67"/>
      <c r="Q150" s="70"/>
      <c r="R150" s="70"/>
      <c r="S150" s="44"/>
      <c r="T150" s="62"/>
      <c r="U150" s="62"/>
      <c r="V150" s="62"/>
      <c r="W150" s="62"/>
      <c r="X150" s="55"/>
    </row>
    <row r="151" spans="1:24" ht="14.25" customHeight="1" x14ac:dyDescent="0.25">
      <c r="A151" s="61"/>
      <c r="B151" s="61"/>
      <c r="C151" s="67"/>
      <c r="D151" s="17"/>
      <c r="E151" s="63"/>
      <c r="F151" s="64">
        <f t="shared" ca="1" si="6"/>
        <v>2</v>
      </c>
      <c r="G151" s="65"/>
      <c r="H151" s="65"/>
      <c r="I151" s="62"/>
      <c r="J151" s="62"/>
      <c r="K151" s="69"/>
      <c r="L151" s="69"/>
      <c r="M151" s="69" t="s">
        <v>8</v>
      </c>
      <c r="N151" s="69" t="s">
        <v>8</v>
      </c>
      <c r="O151" s="67"/>
      <c r="P151" s="67"/>
      <c r="Q151" s="70"/>
      <c r="R151" s="70"/>
      <c r="S151" s="44"/>
      <c r="T151" s="62"/>
      <c r="U151" s="62"/>
      <c r="V151" s="62"/>
      <c r="W151" s="62"/>
      <c r="X151" s="55"/>
    </row>
    <row r="152" spans="1:24" ht="14.25" customHeight="1" x14ac:dyDescent="0.25">
      <c r="A152" s="61"/>
      <c r="B152" s="61"/>
      <c r="C152" s="67"/>
      <c r="D152" s="17"/>
      <c r="E152" s="63"/>
      <c r="F152" s="64">
        <f t="shared" ca="1" si="6"/>
        <v>2</v>
      </c>
      <c r="G152" s="65"/>
      <c r="H152" s="65"/>
      <c r="I152" s="62"/>
      <c r="J152" s="62"/>
      <c r="K152" s="69"/>
      <c r="L152" s="69"/>
      <c r="M152" s="69" t="s">
        <v>8</v>
      </c>
      <c r="N152" s="69" t="s">
        <v>8</v>
      </c>
      <c r="O152" s="67"/>
      <c r="P152" s="67"/>
      <c r="Q152" s="70"/>
      <c r="R152" s="70"/>
      <c r="S152" s="44"/>
      <c r="T152" s="62"/>
      <c r="U152" s="62"/>
      <c r="V152" s="62"/>
      <c r="W152" s="62"/>
      <c r="X152" s="55"/>
    </row>
    <row r="153" spans="1:24" ht="14.25" customHeight="1" x14ac:dyDescent="0.25">
      <c r="A153" s="61"/>
      <c r="B153" s="61"/>
      <c r="C153" s="67"/>
      <c r="D153" s="17"/>
      <c r="E153" s="63"/>
      <c r="F153" s="64">
        <f t="shared" ca="1" si="6"/>
        <v>2</v>
      </c>
      <c r="G153" s="65"/>
      <c r="H153" s="65"/>
      <c r="I153" s="62"/>
      <c r="J153" s="62"/>
      <c r="K153" s="69"/>
      <c r="L153" s="69"/>
      <c r="M153" s="69" t="s">
        <v>8</v>
      </c>
      <c r="N153" s="69" t="s">
        <v>8</v>
      </c>
      <c r="O153" s="67"/>
      <c r="P153" s="67"/>
      <c r="Q153" s="70"/>
      <c r="R153" s="70"/>
      <c r="S153" s="44"/>
      <c r="T153" s="62"/>
      <c r="U153" s="62"/>
      <c r="V153" s="62"/>
      <c r="W153" s="62"/>
      <c r="X153" s="55"/>
    </row>
    <row r="154" spans="1:24" ht="14.25" customHeight="1" x14ac:dyDescent="0.25">
      <c r="A154" s="61"/>
      <c r="B154" s="61"/>
      <c r="C154" s="67"/>
      <c r="D154" s="17"/>
      <c r="E154" s="63"/>
      <c r="F154" s="64">
        <f t="shared" ca="1" si="6"/>
        <v>2</v>
      </c>
      <c r="G154" s="65"/>
      <c r="H154" s="65"/>
      <c r="I154" s="62"/>
      <c r="J154" s="62"/>
      <c r="K154" s="69"/>
      <c r="L154" s="69"/>
      <c r="M154" s="69" t="s">
        <v>8</v>
      </c>
      <c r="N154" s="69" t="s">
        <v>8</v>
      </c>
      <c r="O154" s="67"/>
      <c r="P154" s="67"/>
      <c r="Q154" s="70"/>
      <c r="R154" s="70"/>
      <c r="S154" s="44"/>
      <c r="T154" s="62"/>
      <c r="U154" s="62"/>
      <c r="V154" s="62"/>
      <c r="W154" s="62"/>
      <c r="X154" s="55"/>
    </row>
    <row r="155" spans="1:24" ht="14.25" customHeight="1" x14ac:dyDescent="0.25">
      <c r="A155" s="58"/>
      <c r="B155" s="36"/>
      <c r="C155" s="55"/>
      <c r="D155" s="55"/>
      <c r="E155" s="55"/>
      <c r="F155" s="55"/>
      <c r="G155" s="55"/>
      <c r="H155" s="55"/>
      <c r="I155" s="55"/>
      <c r="J155" s="55"/>
      <c r="K155" s="55"/>
      <c r="L155" s="55"/>
      <c r="M155" s="55"/>
      <c r="N155" s="55"/>
      <c r="O155" s="55"/>
      <c r="P155" s="55"/>
      <c r="Q155" s="36"/>
      <c r="R155" s="55"/>
      <c r="S155" s="36"/>
      <c r="T155" s="55"/>
      <c r="U155" s="36"/>
      <c r="V155" s="55"/>
      <c r="W155" s="36"/>
      <c r="X155" s="55"/>
    </row>
    <row r="156" spans="1:24" ht="14.25" customHeight="1" x14ac:dyDescent="0.25"/>
    <row r="157" spans="1:24" ht="14.25" customHeight="1" x14ac:dyDescent="0.25"/>
    <row r="158" spans="1:24" ht="14.25" customHeight="1" x14ac:dyDescent="0.25"/>
    <row r="159" spans="1:24" ht="14.25" customHeight="1" x14ac:dyDescent="0.25"/>
    <row r="160" spans="1:24"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sheetData>
  <mergeCells count="9">
    <mergeCell ref="E1:G1"/>
    <mergeCell ref="E2:G2"/>
    <mergeCell ref="E3:G3"/>
    <mergeCell ref="H1:I1"/>
    <mergeCell ref="L3:M3"/>
    <mergeCell ref="L1:M1"/>
    <mergeCell ref="L2:M2"/>
    <mergeCell ref="H2:I2"/>
    <mergeCell ref="H3:I3"/>
  </mergeCells>
  <phoneticPr fontId="3" type="noConversion"/>
  <conditionalFormatting sqref="E6:E154">
    <cfRule type="expression" dxfId="7" priority="16" stopIfTrue="1">
      <formula>IF(F6=3,TRUE,FALSE)</formula>
    </cfRule>
    <cfRule type="expression" dxfId="6" priority="17" stopIfTrue="1">
      <formula>IF(F6=4,TRUE)</formula>
    </cfRule>
    <cfRule type="expression" dxfId="5" priority="18" stopIfTrue="1">
      <formula>IF(F6=2,TRUE,FALSE)</formula>
    </cfRule>
  </conditionalFormatting>
  <conditionalFormatting sqref="F6:F154 Q15:Q154 Q6:R8">
    <cfRule type="expression" dxfId="4" priority="14" stopIfTrue="1">
      <formula>IF(F6=3,TRUE,FALSE)</formula>
    </cfRule>
    <cfRule type="expression" dxfId="3" priority="15" stopIfTrue="1">
      <formula>IF(F6=4,TRUE,FALSE)</formula>
    </cfRule>
  </conditionalFormatting>
  <conditionalFormatting sqref="Q9:R14">
    <cfRule type="expression" dxfId="2" priority="1" stopIfTrue="1">
      <formula>IF(Q9=3,TRUE,FALSE)</formula>
    </cfRule>
    <cfRule type="expression" dxfId="1" priority="2" stopIfTrue="1">
      <formula>IF(Q9=4,TRUE,FALSE)</formula>
    </cfRule>
  </conditionalFormatting>
  <dataValidations count="3">
    <dataValidation type="list" errorStyle="warning" allowBlank="1" showInputMessage="1" showErrorMessage="1" error="Typical answer will be _x000a_Yes_x000a_No_x000a_??? we don't know yet" sqref="M6:N154">
      <formula1>"Yes, No, ???"</formula1>
    </dataValidation>
    <dataValidation type="textLength" errorStyle="information" showInputMessage="1" showErrorMessage="1" errorTitle="Error" error="You have typed over the 1024 character limit.  If you need additional space creates a second document._x000a__x000a_Any characters beyond will not show up on the form." sqref="K6:K154 L6 L8:L154">
      <formula1>0</formula1>
      <formula2>1023</formula2>
    </dataValidation>
    <dataValidation type="textLength" allowBlank="1" showInputMessage="1" showErrorMessage="1" errorTitle="Text Length" error="Use 25 charaters or less._x000a_Enter a full discription to the left." sqref="C6:C154">
      <formula1>0</formula1>
      <formula2>25</formula2>
    </dataValidation>
  </dataValidations>
  <hyperlinks>
    <hyperlink ref="W6" r:id="rId1"/>
    <hyperlink ref="W7" r:id="rId2"/>
    <hyperlink ref="L3" r:id="rId3"/>
    <hyperlink ref="W8" r:id="rId4"/>
    <hyperlink ref="S8" r:id="rId5"/>
    <hyperlink ref="W9" r:id="rId6"/>
    <hyperlink ref="S9" r:id="rId7"/>
    <hyperlink ref="W10" r:id="rId8"/>
    <hyperlink ref="W11" r:id="rId9"/>
    <hyperlink ref="W12" r:id="rId10"/>
    <hyperlink ref="W13" r:id="rId11"/>
    <hyperlink ref="W14" r:id="rId12"/>
    <hyperlink ref="S10" r:id="rId13"/>
    <hyperlink ref="S11" r:id="rId14"/>
    <hyperlink ref="S12" r:id="rId15"/>
    <hyperlink ref="S13" r:id="rId16"/>
    <hyperlink ref="S14" r:id="rId17"/>
  </hyperlinks>
  <pageMargins left="0.75" right="0.75" top="0.5" bottom="0.5" header="0.5" footer="0.5"/>
  <pageSetup paperSize="17" scale="82" fitToHeight="2" orientation="landscape" r:id="rId18"/>
  <headerFooter alignWithMargins="0">
    <oddFooter>&amp;L&amp;F&amp;RApril 16, 2009</oddFooter>
  </headerFooter>
  <legacyDrawing r:id="rId1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52"/>
  </sheetPr>
  <dimension ref="A1:L100"/>
  <sheetViews>
    <sheetView showGridLines="0" topLeftCell="B1" zoomScale="75" zoomScaleNormal="100" workbookViewId="0">
      <selection activeCell="B16" sqref="B16:L16"/>
    </sheetView>
  </sheetViews>
  <sheetFormatPr defaultColWidth="9" defaultRowHeight="13.8" x14ac:dyDescent="0.25"/>
  <cols>
    <col min="1" max="1" width="28.09765625" style="4" hidden="1" customWidth="1"/>
    <col min="2" max="2" width="12.59765625" style="4" customWidth="1"/>
    <col min="3" max="3" width="2.19921875" style="4" customWidth="1"/>
    <col min="4" max="4" width="6.09765625" style="4" customWidth="1"/>
    <col min="5" max="5" width="2.19921875" style="4" customWidth="1"/>
    <col min="6" max="6" width="4.19921875" style="4" customWidth="1"/>
    <col min="7" max="7" width="3.19921875" style="4" customWidth="1"/>
    <col min="8" max="8" width="6.8984375" style="4" customWidth="1"/>
    <col min="9" max="9" width="15.5" style="4" customWidth="1"/>
    <col min="10" max="10" width="26.69921875" style="4" customWidth="1"/>
    <col min="11" max="11" width="9" style="4"/>
    <col min="12" max="12" width="28.19921875" style="4" customWidth="1"/>
    <col min="13" max="16384" width="9" style="4"/>
  </cols>
  <sheetData>
    <row r="1" spans="1:12" ht="23.25" customHeight="1" x14ac:dyDescent="0.4">
      <c r="A1" s="30" t="str">
        <f>'RFI Log'!A5</f>
        <v xml:space="preserve"> SI RFI Num</v>
      </c>
      <c r="B1" s="3" t="s">
        <v>7</v>
      </c>
      <c r="C1" s="3"/>
      <c r="D1" s="3"/>
      <c r="E1" s="3"/>
      <c r="F1" s="3"/>
      <c r="I1" s="31" t="str">
        <f>IF(RFInum=" SI RFI Num","Instructions:  Select which RFI you want to view from the drop down on cell C5","")</f>
        <v/>
      </c>
      <c r="J1" s="2"/>
      <c r="K1" s="2"/>
      <c r="L1" s="18"/>
    </row>
    <row r="2" spans="1:12" ht="17.399999999999999" x14ac:dyDescent="0.3">
      <c r="A2" s="30" t="str">
        <f>'RFI Log'!A6</f>
        <v>1</v>
      </c>
      <c r="B2" s="5" t="s">
        <v>10</v>
      </c>
      <c r="C2" s="5"/>
      <c r="D2" s="5"/>
      <c r="E2" s="5"/>
      <c r="F2" s="5"/>
      <c r="G2" s="6"/>
      <c r="H2" s="6"/>
      <c r="I2" s="31" t="str">
        <f>IF(RFInum=" SI RFI Num","Use this selection for troubleshooting.","")</f>
        <v/>
      </c>
      <c r="J2" s="6"/>
      <c r="K2" s="7"/>
      <c r="L2" s="7"/>
    </row>
    <row r="3" spans="1:12" ht="17.399999999999999" x14ac:dyDescent="0.3">
      <c r="A3" s="30" t="str">
        <f>'RFI Log'!A7</f>
        <v>2</v>
      </c>
      <c r="B3" s="5"/>
      <c r="C3" s="5"/>
      <c r="D3" s="5"/>
      <c r="E3" s="5"/>
      <c r="F3" s="5"/>
      <c r="G3" s="6"/>
      <c r="H3" s="6"/>
      <c r="I3" s="6"/>
      <c r="J3" s="6"/>
      <c r="K3" s="7"/>
      <c r="L3" s="7"/>
    </row>
    <row r="4" spans="1:12" ht="20.100000000000001" customHeight="1" x14ac:dyDescent="0.3">
      <c r="A4" s="30" t="str">
        <f>'RFI Log'!A8</f>
        <v>3</v>
      </c>
      <c r="B4" s="27" t="s">
        <v>23</v>
      </c>
      <c r="C4" s="109" t="str">
        <f>'RFI Log'!C1</f>
        <v>UT Welch Hall Reno</v>
      </c>
      <c r="D4" s="109"/>
      <c r="E4" s="109"/>
      <c r="F4" s="109"/>
      <c r="G4" s="109"/>
      <c r="H4" s="109"/>
      <c r="I4" s="109"/>
      <c r="J4" s="8" t="s">
        <v>24</v>
      </c>
      <c r="K4" s="110" t="str">
        <f>'RFI Log'!C2</f>
        <v>44OP-228664</v>
      </c>
      <c r="L4" s="110"/>
    </row>
    <row r="5" spans="1:12" ht="20.100000000000001" customHeight="1" x14ac:dyDescent="0.3">
      <c r="A5" s="30" t="str">
        <f>'RFI Log'!A9</f>
        <v>4</v>
      </c>
      <c r="B5" s="27" t="s">
        <v>19</v>
      </c>
      <c r="C5" s="118" t="s">
        <v>36</v>
      </c>
      <c r="D5" s="119"/>
      <c r="E5" s="119"/>
      <c r="F5" s="119"/>
      <c r="G5" s="119"/>
      <c r="H5" s="119"/>
      <c r="I5" s="119"/>
      <c r="J5" s="8" t="s">
        <v>25</v>
      </c>
      <c r="K5" s="111">
        <f>VLOOKUP(RFInum,'RFI Log'!A5:W154,4,FALSE)</f>
        <v>43174</v>
      </c>
      <c r="L5" s="111"/>
    </row>
    <row r="6" spans="1:12" ht="20.100000000000001" customHeight="1" x14ac:dyDescent="0.3">
      <c r="A6" s="30" t="str">
        <f>'RFI Log'!A10</f>
        <v>5</v>
      </c>
      <c r="B6" s="27" t="s">
        <v>27</v>
      </c>
      <c r="C6" s="109">
        <f>VLOOKUP(RFInum,'RFI Log'!A5:W154,15,FALSE)</f>
        <v>0</v>
      </c>
      <c r="D6" s="109"/>
      <c r="E6" s="109"/>
      <c r="F6" s="109"/>
      <c r="G6" s="109"/>
      <c r="H6" s="109"/>
      <c r="I6" s="109"/>
      <c r="J6" s="8" t="s">
        <v>26</v>
      </c>
      <c r="K6" s="111">
        <f>VLOOKUP(RFInum,'RFI Log'!A5:W154,5,FALSE)</f>
        <v>43181</v>
      </c>
      <c r="L6" s="111"/>
    </row>
    <row r="7" spans="1:12" ht="20.100000000000001" customHeight="1" x14ac:dyDescent="0.3">
      <c r="A7" s="30" t="str">
        <f>'RFI Log'!A11</f>
        <v>6</v>
      </c>
      <c r="B7" s="27" t="s">
        <v>28</v>
      </c>
      <c r="C7" s="108" t="str">
        <f>VLOOKUP(RFInum,'RFI Log'!A5:W154,16,FALSE)</f>
        <v>Bob Lashinger</v>
      </c>
      <c r="D7" s="108"/>
      <c r="E7" s="108"/>
      <c r="F7" s="108"/>
      <c r="G7" s="108"/>
      <c r="H7" s="108"/>
      <c r="I7" s="108"/>
      <c r="J7" s="8" t="s">
        <v>32</v>
      </c>
      <c r="K7" s="107" t="str">
        <f>VLOOKUP(RFInum,'RFI Log'!A5:W154,20,FALSE)</f>
        <v>David Reza</v>
      </c>
      <c r="L7" s="107"/>
    </row>
    <row r="8" spans="1:12" ht="20.100000000000001" customHeight="1" x14ac:dyDescent="0.3">
      <c r="A8" s="30" t="str">
        <f>'RFI Log'!A12</f>
        <v>7</v>
      </c>
      <c r="B8" s="27" t="s">
        <v>21</v>
      </c>
      <c r="C8" s="108">
        <f>VLOOKUP(RFInum,'RFI Log'!A5:W154,17,FALSE)</f>
        <v>0</v>
      </c>
      <c r="D8" s="108"/>
      <c r="E8" s="108"/>
      <c r="F8" s="108"/>
      <c r="G8" s="108"/>
      <c r="H8" s="108"/>
      <c r="I8" s="108"/>
      <c r="J8" s="8" t="s">
        <v>21</v>
      </c>
      <c r="K8" s="107" t="str">
        <f>VLOOKUP(RFInum,'RFI Log'!A5:W154,21,FALSE)</f>
        <v>512-651-5192</v>
      </c>
      <c r="L8" s="107"/>
    </row>
    <row r="9" spans="1:12" ht="20.100000000000001" customHeight="1" x14ac:dyDescent="0.3">
      <c r="A9" s="30" t="str">
        <f>'RFI Log'!A13</f>
        <v>8</v>
      </c>
      <c r="B9" s="27" t="s">
        <v>22</v>
      </c>
      <c r="C9" s="108">
        <f>VLOOKUP(RFInum,'RFI Log'!A5:W154,18,FALSE)</f>
        <v>0</v>
      </c>
      <c r="D9" s="108"/>
      <c r="E9" s="108"/>
      <c r="F9" s="108"/>
      <c r="G9" s="108"/>
      <c r="H9" s="108"/>
      <c r="I9" s="108"/>
      <c r="J9" s="8" t="s">
        <v>22</v>
      </c>
      <c r="K9" s="107">
        <f>VLOOKUP(RFInum,'RFI Log'!A5:W154,22,FALSE)</f>
        <v>0</v>
      </c>
      <c r="L9" s="107"/>
    </row>
    <row r="10" spans="1:12" ht="19.5" customHeight="1" x14ac:dyDescent="0.3">
      <c r="A10" s="30" t="str">
        <f>'RFI Log'!A14</f>
        <v>9</v>
      </c>
      <c r="B10" s="27" t="s">
        <v>20</v>
      </c>
      <c r="C10" s="108" t="str">
        <f>VLOOKUP(RFInum,'RFI Log'!A5:W154,19,FALSE)</f>
        <v>RobertLashinger@beckgroup.com</v>
      </c>
      <c r="D10" s="108"/>
      <c r="E10" s="108"/>
      <c r="F10" s="108"/>
      <c r="G10" s="108"/>
      <c r="H10" s="108"/>
      <c r="I10" s="108"/>
      <c r="J10" s="8" t="s">
        <v>20</v>
      </c>
      <c r="K10" s="107" t="str">
        <f>VLOOKUP(RFInum,'RFI Log'!A5:W154,23,FALSE)</f>
        <v>david.reza@siemens.com</v>
      </c>
      <c r="L10" s="107"/>
    </row>
    <row r="11" spans="1:12" ht="19.5" customHeight="1" x14ac:dyDescent="0.3">
      <c r="A11" s="30" t="str">
        <f>'RFI Log'!A15</f>
        <v>10</v>
      </c>
      <c r="B11" s="27" t="s">
        <v>30</v>
      </c>
      <c r="C11" s="108" t="str">
        <f>VLOOKUP(RFInum,'RFI Log'!A5:W154,3,FALSE)</f>
        <v>Steam Flowmeter</v>
      </c>
      <c r="D11" s="108"/>
      <c r="E11" s="108"/>
      <c r="F11" s="108"/>
      <c r="G11" s="108"/>
      <c r="H11" s="108"/>
      <c r="I11" s="108"/>
      <c r="J11" s="8" t="s">
        <v>62</v>
      </c>
      <c r="K11" s="107" t="str">
        <f>VLOOKUP(RFInum,'RFI Log'!A5:W154,10,FALSE)</f>
        <v>M6.09</v>
      </c>
      <c r="L11" s="107"/>
    </row>
    <row r="12" spans="1:12" x14ac:dyDescent="0.25">
      <c r="A12" s="30" t="str">
        <f>'RFI Log'!A16</f>
        <v>11</v>
      </c>
      <c r="B12" s="16" t="s">
        <v>9</v>
      </c>
      <c r="C12" s="12"/>
      <c r="D12" s="12"/>
      <c r="E12" s="12"/>
      <c r="F12" s="12"/>
      <c r="G12" s="9"/>
      <c r="H12" s="9"/>
      <c r="I12" s="9"/>
      <c r="J12" s="9"/>
      <c r="K12" s="9"/>
      <c r="L12" s="9"/>
    </row>
    <row r="13" spans="1:12" ht="6.75" customHeight="1" x14ac:dyDescent="0.3">
      <c r="A13" s="30" t="str">
        <f>'RFI Log'!A17</f>
        <v>12</v>
      </c>
      <c r="B13" s="19" t="s">
        <v>9</v>
      </c>
      <c r="C13" s="21"/>
      <c r="D13" s="21"/>
      <c r="E13" s="21"/>
      <c r="F13" s="21"/>
      <c r="G13" s="22"/>
      <c r="H13" s="22"/>
      <c r="I13" s="22"/>
      <c r="J13" s="22"/>
      <c r="K13" s="22"/>
      <c r="L13" s="23"/>
    </row>
    <row r="14" spans="1:12" ht="18" customHeight="1" x14ac:dyDescent="0.3">
      <c r="A14" s="30" t="str">
        <f>'RFI Log'!A18</f>
        <v>13</v>
      </c>
      <c r="B14" s="20" t="s">
        <v>12</v>
      </c>
      <c r="C14" s="106" t="str">
        <f>VLOOKUP(RFInum,'RFI Log'!A5:W154,13,FALSE)</f>
        <v>Yes</v>
      </c>
      <c r="D14" s="106"/>
      <c r="E14" s="106"/>
      <c r="F14" s="106"/>
      <c r="G14" s="106"/>
      <c r="H14" s="106"/>
      <c r="I14" s="106"/>
      <c r="J14" s="25" t="s">
        <v>13</v>
      </c>
      <c r="K14" s="24" t="str">
        <f>VLOOKUP(RFInum,'RFI Log'!A5:W154,14,FALSE)</f>
        <v>Yes</v>
      </c>
      <c r="L14" s="26"/>
    </row>
    <row r="15" spans="1:12" ht="15.75" customHeight="1" x14ac:dyDescent="0.3">
      <c r="A15" s="30" t="str">
        <f>'RFI Log'!A19</f>
        <v>14</v>
      </c>
      <c r="B15" s="8" t="s">
        <v>14</v>
      </c>
      <c r="C15" s="9"/>
      <c r="D15" s="9"/>
      <c r="E15" s="9"/>
      <c r="F15" s="117" t="str">
        <f>IF(RFInum=" SI RFI Num","You are limited to 1024 characters.  Tip: Use MS Word/File/Properties to count characters for you.","")</f>
        <v/>
      </c>
      <c r="G15" s="117"/>
      <c r="H15" s="117"/>
      <c r="I15" s="117"/>
      <c r="J15" s="117"/>
      <c r="K15" s="117"/>
      <c r="L15" s="117"/>
    </row>
    <row r="16" spans="1:12" ht="300" customHeight="1" x14ac:dyDescent="0.25">
      <c r="A16" s="30" t="str">
        <f>'RFI Log'!A20</f>
        <v>15</v>
      </c>
      <c r="B16" s="114" t="str">
        <f>VLOOKUP(RFInum,'RFI Log'!A5:W154,11,FALSE)</f>
        <v>Per contract control drawings (M6.09) high pressure steam flow meter is shown in the control diagram #2 also included in the points list, but not shown in the flowmeter schedule (M0.04). This meter is not shown on Level 1-3 mechanical piping (M3.13) or Steam and Condensate Return schematic (M5.04). Please verify if steam flow meter is to be added to project and provide specification for steam meter</v>
      </c>
      <c r="C16" s="115"/>
      <c r="D16" s="115"/>
      <c r="E16" s="115"/>
      <c r="F16" s="115"/>
      <c r="G16" s="115"/>
      <c r="H16" s="115"/>
      <c r="I16" s="115"/>
      <c r="J16" s="115"/>
      <c r="K16" s="115"/>
      <c r="L16" s="116"/>
    </row>
    <row r="17" spans="1:12" ht="15.6" x14ac:dyDescent="0.3">
      <c r="A17" s="30" t="str">
        <f>'RFI Log'!A21</f>
        <v>16</v>
      </c>
      <c r="B17" s="10" t="s">
        <v>15</v>
      </c>
      <c r="C17" s="7"/>
      <c r="D17" s="7"/>
      <c r="E17" s="7"/>
      <c r="F17" s="7"/>
      <c r="G17" s="7"/>
      <c r="H17" s="7"/>
      <c r="I17" s="7"/>
      <c r="J17" s="7"/>
      <c r="K17" s="7"/>
      <c r="L17" s="7"/>
    </row>
    <row r="18" spans="1:12" ht="294" customHeight="1" x14ac:dyDescent="0.25">
      <c r="A18" s="30" t="str">
        <f>'RFI Log'!A22</f>
        <v>17</v>
      </c>
      <c r="B18" s="114">
        <f>VLOOKUP(RFInum,'RFI Log'!A5:W154,12,FALSE)</f>
        <v>0</v>
      </c>
      <c r="C18" s="115"/>
      <c r="D18" s="115"/>
      <c r="E18" s="115"/>
      <c r="F18" s="115"/>
      <c r="G18" s="115"/>
      <c r="H18" s="115"/>
      <c r="I18" s="115"/>
      <c r="J18" s="115"/>
      <c r="K18" s="115"/>
      <c r="L18" s="116"/>
    </row>
    <row r="19" spans="1:12" ht="12.9" customHeight="1" x14ac:dyDescent="0.25">
      <c r="A19" s="30" t="str">
        <f>'RFI Log'!A23</f>
        <v>18</v>
      </c>
      <c r="B19" s="9"/>
      <c r="C19" s="9"/>
      <c r="D19" s="9"/>
      <c r="E19" s="9"/>
      <c r="F19" s="9"/>
    </row>
    <row r="20" spans="1:12" ht="15.6" x14ac:dyDescent="0.3">
      <c r="A20" s="30" t="str">
        <f>'RFI Log'!A24</f>
        <v>19</v>
      </c>
      <c r="B20" s="8" t="s">
        <v>16</v>
      </c>
      <c r="C20" s="9"/>
      <c r="D20" s="9"/>
      <c r="E20" s="9"/>
      <c r="F20" s="11"/>
    </row>
    <row r="21" spans="1:12" ht="12.9" customHeight="1" x14ac:dyDescent="0.25">
      <c r="A21" s="30" t="str">
        <f>'RFI Log'!A25</f>
        <v>20</v>
      </c>
      <c r="B21" s="9"/>
      <c r="C21" s="9"/>
      <c r="D21" s="9"/>
      <c r="E21" s="9"/>
      <c r="F21" s="9"/>
    </row>
    <row r="22" spans="1:12" ht="15" x14ac:dyDescent="0.25">
      <c r="A22" s="30" t="str">
        <f>'RFI Log'!A26</f>
        <v>21</v>
      </c>
      <c r="B22" s="29" t="s">
        <v>17</v>
      </c>
      <c r="C22" s="9"/>
      <c r="D22" s="113"/>
      <c r="E22" s="113"/>
      <c r="F22" s="113"/>
      <c r="G22" s="113"/>
      <c r="H22" s="113"/>
      <c r="I22" s="113"/>
      <c r="J22" s="28" t="s">
        <v>11</v>
      </c>
      <c r="K22" s="112"/>
      <c r="L22" s="112"/>
    </row>
    <row r="23" spans="1:12" ht="15" x14ac:dyDescent="0.25">
      <c r="A23" s="30" t="str">
        <f>'RFI Log'!A27</f>
        <v>22</v>
      </c>
      <c r="B23" s="29"/>
      <c r="C23" s="9"/>
      <c r="D23" s="9"/>
      <c r="E23" s="9"/>
      <c r="F23" s="9"/>
      <c r="G23" s="9"/>
      <c r="H23" s="9"/>
      <c r="I23" s="9"/>
      <c r="J23" s="28"/>
      <c r="K23" s="28"/>
      <c r="L23" s="28"/>
    </row>
    <row r="24" spans="1:12" ht="15" x14ac:dyDescent="0.25">
      <c r="A24" s="30" t="str">
        <f>'RFI Log'!A28</f>
        <v>23</v>
      </c>
      <c r="B24" s="29" t="s">
        <v>18</v>
      </c>
      <c r="C24" s="9"/>
      <c r="D24" s="113"/>
      <c r="E24" s="113"/>
      <c r="F24" s="113"/>
      <c r="G24" s="113"/>
      <c r="H24" s="113"/>
      <c r="I24" s="113"/>
      <c r="J24" s="28" t="s">
        <v>11</v>
      </c>
      <c r="K24" s="112"/>
      <c r="L24" s="112"/>
    </row>
    <row r="25" spans="1:12" x14ac:dyDescent="0.25">
      <c r="A25" s="30" t="str">
        <f>'RFI Log'!A29</f>
        <v>24</v>
      </c>
      <c r="B25" s="9"/>
      <c r="C25" s="9"/>
      <c r="D25" s="9"/>
      <c r="E25" s="9"/>
      <c r="F25" s="9"/>
    </row>
    <row r="26" spans="1:12" x14ac:dyDescent="0.25">
      <c r="A26" s="30" t="str">
        <f>'RFI Log'!A30</f>
        <v>25</v>
      </c>
      <c r="B26" s="9"/>
      <c r="C26" s="9"/>
      <c r="D26" s="9"/>
      <c r="E26" s="9"/>
      <c r="F26" s="9"/>
    </row>
    <row r="27" spans="1:12" x14ac:dyDescent="0.25">
      <c r="A27" s="30" t="str">
        <f>'RFI Log'!A31</f>
        <v>26</v>
      </c>
      <c r="B27" s="9"/>
      <c r="C27" s="9"/>
      <c r="D27" s="9"/>
      <c r="E27" s="9"/>
      <c r="F27" s="9"/>
    </row>
    <row r="28" spans="1:12" x14ac:dyDescent="0.25">
      <c r="A28" s="30" t="str">
        <f>'RFI Log'!A32</f>
        <v>27</v>
      </c>
      <c r="B28" s="9"/>
      <c r="C28" s="9"/>
      <c r="D28" s="9"/>
      <c r="E28" s="9"/>
      <c r="F28" s="9"/>
    </row>
    <row r="29" spans="1:12" x14ac:dyDescent="0.25">
      <c r="A29" s="30" t="str">
        <f>'RFI Log'!A33</f>
        <v>28</v>
      </c>
      <c r="B29" s="9"/>
      <c r="C29" s="9"/>
      <c r="D29" s="9"/>
      <c r="E29" s="9"/>
      <c r="F29" s="9"/>
    </row>
    <row r="30" spans="1:12" x14ac:dyDescent="0.25">
      <c r="A30" s="30" t="str">
        <f>'RFI Log'!A34</f>
        <v>29</v>
      </c>
      <c r="B30" s="9"/>
      <c r="C30" s="9"/>
      <c r="D30" s="9"/>
      <c r="E30" s="9"/>
      <c r="F30" s="9"/>
    </row>
    <row r="31" spans="1:12" x14ac:dyDescent="0.25">
      <c r="A31" s="30" t="str">
        <f>'RFI Log'!A35</f>
        <v>30</v>
      </c>
      <c r="B31" s="9"/>
      <c r="C31" s="9"/>
      <c r="D31" s="9"/>
      <c r="E31" s="9"/>
      <c r="F31" s="9"/>
    </row>
    <row r="32" spans="1:12" x14ac:dyDescent="0.25">
      <c r="A32" s="30" t="str">
        <f>'RFI Log'!A36</f>
        <v>31</v>
      </c>
      <c r="B32" s="9"/>
      <c r="C32" s="9"/>
      <c r="D32" s="9"/>
      <c r="E32" s="9"/>
      <c r="F32" s="9"/>
    </row>
    <row r="33" spans="1:6" x14ac:dyDescent="0.25">
      <c r="A33" s="30" t="str">
        <f>'RFI Log'!A37</f>
        <v>32</v>
      </c>
      <c r="B33" s="9"/>
      <c r="C33" s="9"/>
      <c r="D33" s="9"/>
      <c r="E33" s="9"/>
      <c r="F33" s="9"/>
    </row>
    <row r="34" spans="1:6" x14ac:dyDescent="0.25">
      <c r="A34" s="30" t="str">
        <f>'RFI Log'!A38</f>
        <v>33</v>
      </c>
      <c r="B34" s="9"/>
      <c r="C34" s="9"/>
      <c r="D34" s="9"/>
      <c r="E34" s="9"/>
      <c r="F34" s="9"/>
    </row>
    <row r="35" spans="1:6" x14ac:dyDescent="0.25">
      <c r="A35" s="30" t="str">
        <f>'RFI Log'!A39</f>
        <v>34</v>
      </c>
      <c r="B35" s="9"/>
      <c r="C35" s="9"/>
      <c r="D35" s="9"/>
      <c r="E35" s="9"/>
      <c r="F35" s="9"/>
    </row>
    <row r="36" spans="1:6" x14ac:dyDescent="0.25">
      <c r="A36" s="30" t="str">
        <f>'RFI Log'!A40</f>
        <v>35</v>
      </c>
      <c r="B36" s="9"/>
      <c r="C36" s="9"/>
      <c r="D36" s="9"/>
      <c r="E36" s="9"/>
      <c r="F36" s="9"/>
    </row>
    <row r="37" spans="1:6" x14ac:dyDescent="0.25">
      <c r="A37" s="30" t="str">
        <f>'RFI Log'!A41</f>
        <v>36</v>
      </c>
      <c r="B37" s="9"/>
      <c r="C37" s="9"/>
      <c r="D37" s="9"/>
      <c r="E37" s="9"/>
      <c r="F37" s="9"/>
    </row>
    <row r="38" spans="1:6" x14ac:dyDescent="0.25">
      <c r="A38" s="30" t="str">
        <f>'RFI Log'!A42</f>
        <v>37</v>
      </c>
      <c r="B38" s="9"/>
      <c r="C38" s="9"/>
      <c r="D38" s="9"/>
      <c r="E38" s="9"/>
      <c r="F38" s="9"/>
    </row>
    <row r="39" spans="1:6" x14ac:dyDescent="0.25">
      <c r="A39" s="30" t="str">
        <f>'RFI Log'!A43</f>
        <v>38</v>
      </c>
      <c r="B39" s="9"/>
      <c r="C39" s="9"/>
      <c r="D39" s="9"/>
      <c r="E39" s="9"/>
      <c r="F39" s="9"/>
    </row>
    <row r="40" spans="1:6" x14ac:dyDescent="0.25">
      <c r="A40" s="30" t="str">
        <f>'RFI Log'!A44</f>
        <v>39</v>
      </c>
      <c r="B40" s="9"/>
      <c r="C40" s="9"/>
      <c r="D40" s="9"/>
      <c r="E40" s="9"/>
      <c r="F40" s="9"/>
    </row>
    <row r="41" spans="1:6" x14ac:dyDescent="0.25">
      <c r="A41" s="30" t="str">
        <f>'RFI Log'!A45</f>
        <v>40</v>
      </c>
      <c r="B41" s="9"/>
      <c r="C41" s="9"/>
      <c r="D41" s="9"/>
      <c r="E41" s="9"/>
      <c r="F41" s="9"/>
    </row>
    <row r="42" spans="1:6" x14ac:dyDescent="0.25">
      <c r="A42" s="30" t="str">
        <f>'RFI Log'!A46</f>
        <v>41</v>
      </c>
      <c r="B42" s="9"/>
      <c r="C42" s="9"/>
      <c r="D42" s="9"/>
      <c r="E42" s="9"/>
      <c r="F42" s="9"/>
    </row>
    <row r="43" spans="1:6" x14ac:dyDescent="0.25">
      <c r="A43" s="30" t="str">
        <f>'RFI Log'!A47</f>
        <v>42</v>
      </c>
      <c r="B43" s="9"/>
      <c r="C43" s="9"/>
      <c r="D43" s="9"/>
      <c r="E43" s="9"/>
      <c r="F43" s="9"/>
    </row>
    <row r="44" spans="1:6" x14ac:dyDescent="0.25">
      <c r="A44" s="30" t="str">
        <f>'RFI Log'!A48</f>
        <v>43</v>
      </c>
      <c r="B44" s="9"/>
      <c r="C44" s="9"/>
      <c r="D44" s="9"/>
      <c r="E44" s="9"/>
      <c r="F44" s="9"/>
    </row>
    <row r="45" spans="1:6" x14ac:dyDescent="0.25">
      <c r="A45" s="30" t="str">
        <f>'RFI Log'!A49</f>
        <v>44</v>
      </c>
      <c r="B45" s="9"/>
      <c r="C45" s="9"/>
      <c r="D45" s="9"/>
      <c r="E45" s="9"/>
      <c r="F45" s="9"/>
    </row>
    <row r="46" spans="1:6" x14ac:dyDescent="0.25">
      <c r="A46" s="30" t="str">
        <f>'RFI Log'!A50</f>
        <v>45</v>
      </c>
      <c r="B46" s="9"/>
      <c r="C46" s="9"/>
      <c r="D46" s="9"/>
      <c r="E46" s="9"/>
      <c r="F46" s="9"/>
    </row>
    <row r="47" spans="1:6" x14ac:dyDescent="0.25">
      <c r="A47" s="30" t="str">
        <f>'RFI Log'!A51</f>
        <v>46</v>
      </c>
      <c r="B47" s="9"/>
      <c r="C47" s="9"/>
      <c r="D47" s="9"/>
      <c r="E47" s="9"/>
      <c r="F47" s="9"/>
    </row>
    <row r="48" spans="1:6" x14ac:dyDescent="0.25">
      <c r="A48" s="30" t="str">
        <f>'RFI Log'!A52</f>
        <v>47</v>
      </c>
    </row>
    <row r="49" spans="1:1" x14ac:dyDescent="0.25">
      <c r="A49" s="30" t="str">
        <f>'RFI Log'!A53</f>
        <v>48</v>
      </c>
    </row>
    <row r="50" spans="1:1" x14ac:dyDescent="0.25">
      <c r="A50" s="30" t="str">
        <f>'RFI Log'!A54</f>
        <v>49</v>
      </c>
    </row>
    <row r="51" spans="1:1" x14ac:dyDescent="0.25">
      <c r="A51" s="30" t="str">
        <f>'RFI Log'!A55</f>
        <v>50</v>
      </c>
    </row>
    <row r="52" spans="1:1" x14ac:dyDescent="0.25">
      <c r="A52" s="30">
        <f>'RFI Log'!A56</f>
        <v>0</v>
      </c>
    </row>
    <row r="53" spans="1:1" x14ac:dyDescent="0.25">
      <c r="A53" s="30">
        <f>'RFI Log'!A57</f>
        <v>0</v>
      </c>
    </row>
    <row r="54" spans="1:1" x14ac:dyDescent="0.25">
      <c r="A54" s="30">
        <f>'RFI Log'!A58</f>
        <v>0</v>
      </c>
    </row>
    <row r="55" spans="1:1" x14ac:dyDescent="0.25">
      <c r="A55" s="30">
        <f>'RFI Log'!A59</f>
        <v>0</v>
      </c>
    </row>
    <row r="56" spans="1:1" x14ac:dyDescent="0.25">
      <c r="A56" s="30">
        <f>'RFI Log'!A60</f>
        <v>0</v>
      </c>
    </row>
    <row r="57" spans="1:1" x14ac:dyDescent="0.25">
      <c r="A57" s="30">
        <f>'RFI Log'!A61</f>
        <v>0</v>
      </c>
    </row>
    <row r="58" spans="1:1" x14ac:dyDescent="0.25">
      <c r="A58" s="30">
        <f>'RFI Log'!A62</f>
        <v>0</v>
      </c>
    </row>
    <row r="59" spans="1:1" x14ac:dyDescent="0.25">
      <c r="A59" s="30">
        <f>'RFI Log'!A63</f>
        <v>0</v>
      </c>
    </row>
    <row r="60" spans="1:1" x14ac:dyDescent="0.25">
      <c r="A60" s="30">
        <f>'RFI Log'!A64</f>
        <v>0</v>
      </c>
    </row>
    <row r="61" spans="1:1" x14ac:dyDescent="0.25">
      <c r="A61" s="30">
        <f>'RFI Log'!A65</f>
        <v>0</v>
      </c>
    </row>
    <row r="62" spans="1:1" x14ac:dyDescent="0.25">
      <c r="A62" s="30">
        <f>'RFI Log'!A66</f>
        <v>0</v>
      </c>
    </row>
    <row r="63" spans="1:1" x14ac:dyDescent="0.25">
      <c r="A63" s="30">
        <f>'RFI Log'!A67</f>
        <v>0</v>
      </c>
    </row>
    <row r="64" spans="1:1" x14ac:dyDescent="0.25">
      <c r="A64" s="30">
        <f>'RFI Log'!A68</f>
        <v>0</v>
      </c>
    </row>
    <row r="65" spans="1:1" x14ac:dyDescent="0.25">
      <c r="A65" s="30">
        <f>'RFI Log'!A69</f>
        <v>0</v>
      </c>
    </row>
    <row r="66" spans="1:1" x14ac:dyDescent="0.25">
      <c r="A66" s="30">
        <f>'RFI Log'!A70</f>
        <v>0</v>
      </c>
    </row>
    <row r="67" spans="1:1" x14ac:dyDescent="0.25">
      <c r="A67" s="30">
        <f>'RFI Log'!A71</f>
        <v>0</v>
      </c>
    </row>
    <row r="68" spans="1:1" x14ac:dyDescent="0.25">
      <c r="A68" s="30">
        <f>'RFI Log'!A72</f>
        <v>0</v>
      </c>
    </row>
    <row r="69" spans="1:1" x14ac:dyDescent="0.25">
      <c r="A69" s="30">
        <f>'RFI Log'!A73</f>
        <v>0</v>
      </c>
    </row>
    <row r="70" spans="1:1" x14ac:dyDescent="0.25">
      <c r="A70" s="30">
        <f>'RFI Log'!A74</f>
        <v>0</v>
      </c>
    </row>
    <row r="71" spans="1:1" x14ac:dyDescent="0.25">
      <c r="A71" s="30">
        <f>'RFI Log'!A75</f>
        <v>0</v>
      </c>
    </row>
    <row r="72" spans="1:1" x14ac:dyDescent="0.25">
      <c r="A72" s="30">
        <f>'RFI Log'!A76</f>
        <v>0</v>
      </c>
    </row>
    <row r="73" spans="1:1" x14ac:dyDescent="0.25">
      <c r="A73" s="30">
        <f>'RFI Log'!A77</f>
        <v>0</v>
      </c>
    </row>
    <row r="74" spans="1:1" x14ac:dyDescent="0.25">
      <c r="A74" s="30">
        <f>'RFI Log'!A78</f>
        <v>0</v>
      </c>
    </row>
    <row r="75" spans="1:1" x14ac:dyDescent="0.25">
      <c r="A75" s="30">
        <f>'RFI Log'!A79</f>
        <v>0</v>
      </c>
    </row>
    <row r="76" spans="1:1" x14ac:dyDescent="0.25">
      <c r="A76" s="30">
        <f>'RFI Log'!A80</f>
        <v>0</v>
      </c>
    </row>
    <row r="77" spans="1:1" x14ac:dyDescent="0.25">
      <c r="A77" s="30">
        <f>'RFI Log'!A81</f>
        <v>0</v>
      </c>
    </row>
    <row r="78" spans="1:1" x14ac:dyDescent="0.25">
      <c r="A78" s="30">
        <f>'RFI Log'!A82</f>
        <v>0</v>
      </c>
    </row>
    <row r="79" spans="1:1" x14ac:dyDescent="0.25">
      <c r="A79" s="30">
        <f>'RFI Log'!A83</f>
        <v>0</v>
      </c>
    </row>
    <row r="80" spans="1:1" x14ac:dyDescent="0.25">
      <c r="A80" s="30">
        <f>'RFI Log'!A84</f>
        <v>0</v>
      </c>
    </row>
    <row r="81" spans="1:1" x14ac:dyDescent="0.25">
      <c r="A81" s="30">
        <f>'RFI Log'!A85</f>
        <v>0</v>
      </c>
    </row>
    <row r="82" spans="1:1" x14ac:dyDescent="0.25">
      <c r="A82" s="30">
        <f>'RFI Log'!A86</f>
        <v>0</v>
      </c>
    </row>
    <row r="83" spans="1:1" x14ac:dyDescent="0.25">
      <c r="A83" s="30">
        <f>'RFI Log'!A87</f>
        <v>0</v>
      </c>
    </row>
    <row r="84" spans="1:1" x14ac:dyDescent="0.25">
      <c r="A84" s="30">
        <f>'RFI Log'!A88</f>
        <v>0</v>
      </c>
    </row>
    <row r="85" spans="1:1" x14ac:dyDescent="0.25">
      <c r="A85" s="30">
        <f>'RFI Log'!A89</f>
        <v>0</v>
      </c>
    </row>
    <row r="86" spans="1:1" x14ac:dyDescent="0.25">
      <c r="A86" s="30">
        <f>'RFI Log'!A90</f>
        <v>0</v>
      </c>
    </row>
    <row r="87" spans="1:1" x14ac:dyDescent="0.25">
      <c r="A87" s="30">
        <f>'RFI Log'!A91</f>
        <v>0</v>
      </c>
    </row>
    <row r="88" spans="1:1" x14ac:dyDescent="0.25">
      <c r="A88" s="30">
        <f>'RFI Log'!A92</f>
        <v>0</v>
      </c>
    </row>
    <row r="89" spans="1:1" x14ac:dyDescent="0.25">
      <c r="A89" s="30">
        <f>'RFI Log'!A93</f>
        <v>0</v>
      </c>
    </row>
    <row r="90" spans="1:1" x14ac:dyDescent="0.25">
      <c r="A90" s="30">
        <f>'RFI Log'!A94</f>
        <v>0</v>
      </c>
    </row>
    <row r="91" spans="1:1" x14ac:dyDescent="0.25">
      <c r="A91" s="30">
        <f>'RFI Log'!A95</f>
        <v>0</v>
      </c>
    </row>
    <row r="92" spans="1:1" x14ac:dyDescent="0.25">
      <c r="A92" s="30">
        <f>'RFI Log'!A96</f>
        <v>0</v>
      </c>
    </row>
    <row r="93" spans="1:1" x14ac:dyDescent="0.25">
      <c r="A93" s="30">
        <f>'RFI Log'!A97</f>
        <v>0</v>
      </c>
    </row>
    <row r="94" spans="1:1" x14ac:dyDescent="0.25">
      <c r="A94" s="30">
        <f>'RFI Log'!A98</f>
        <v>0</v>
      </c>
    </row>
    <row r="95" spans="1:1" x14ac:dyDescent="0.25">
      <c r="A95" s="30">
        <f>'RFI Log'!A99</f>
        <v>0</v>
      </c>
    </row>
    <row r="96" spans="1:1" x14ac:dyDescent="0.25">
      <c r="A96" s="30">
        <f>'RFI Log'!A100</f>
        <v>0</v>
      </c>
    </row>
    <row r="97" spans="1:1" x14ac:dyDescent="0.25">
      <c r="A97" s="30">
        <f>'RFI Log'!A101</f>
        <v>0</v>
      </c>
    </row>
    <row r="98" spans="1:1" x14ac:dyDescent="0.25">
      <c r="A98" s="30">
        <f>'RFI Log'!A102</f>
        <v>0</v>
      </c>
    </row>
    <row r="99" spans="1:1" x14ac:dyDescent="0.25">
      <c r="A99" s="30">
        <f>'RFI Log'!A103</f>
        <v>0</v>
      </c>
    </row>
    <row r="100" spans="1:1" x14ac:dyDescent="0.25">
      <c r="A100" s="30">
        <f>'RFI Log'!A104</f>
        <v>0</v>
      </c>
    </row>
  </sheetData>
  <sheetProtection sheet="1" objects="1" scenarios="1"/>
  <mergeCells count="24">
    <mergeCell ref="C4:I4"/>
    <mergeCell ref="K4:L4"/>
    <mergeCell ref="K9:L9"/>
    <mergeCell ref="K5:L5"/>
    <mergeCell ref="K24:L24"/>
    <mergeCell ref="D24:I24"/>
    <mergeCell ref="B16:L16"/>
    <mergeCell ref="B18:L18"/>
    <mergeCell ref="D22:I22"/>
    <mergeCell ref="K22:L22"/>
    <mergeCell ref="K8:L8"/>
    <mergeCell ref="K7:L7"/>
    <mergeCell ref="K6:L6"/>
    <mergeCell ref="F15:L15"/>
    <mergeCell ref="C5:I5"/>
    <mergeCell ref="C6:I6"/>
    <mergeCell ref="C14:I14"/>
    <mergeCell ref="K11:L11"/>
    <mergeCell ref="K10:L10"/>
    <mergeCell ref="C7:I7"/>
    <mergeCell ref="C9:I9"/>
    <mergeCell ref="C10:I10"/>
    <mergeCell ref="C8:I8"/>
    <mergeCell ref="C11:I11"/>
  </mergeCells>
  <phoneticPr fontId="3" type="noConversion"/>
  <conditionalFormatting sqref="C5:I5">
    <cfRule type="expression" dxfId="0" priority="1">
      <formula>IF(C5=" SI RFI Num",TRUE)</formula>
    </cfRule>
  </conditionalFormatting>
  <dataValidations count="1">
    <dataValidation type="list" allowBlank="1" showInputMessage="1" showErrorMessage="1" sqref="C5:I5">
      <formula1>$A:$A</formula1>
    </dataValidation>
  </dataValidations>
  <hyperlinks>
    <hyperlink ref="C10" r:id="rId1" display="moran@gmail.com"/>
  </hyperlinks>
  <pageMargins left="0.5" right="0.5" top="0.5" bottom="0.5" header="0.5" footer="0.5"/>
  <pageSetup scale="74" orientation="portrait" r:id="rId2"/>
  <headerFooter alignWithMargins="0">
    <oddFooter>&amp;LRequest for Information Form</oddFooter>
  </headerFooter>
  <drawing r:id="rId3"/>
  <legacy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RFI Log</vt:lpstr>
      <vt:lpstr>Form</vt:lpstr>
      <vt:lpstr>Log</vt:lpstr>
      <vt:lpstr>Form!Print_Area</vt:lpstr>
      <vt:lpstr>RFI_Num</vt:lpstr>
      <vt:lpstr>RFInum</vt:lpstr>
    </vt:vector>
  </TitlesOfParts>
  <Company>Siemens Building Technologies,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Mider, Jan Baker</dc:creator>
  <dc:description>3- RFI Workbook</dc:description>
  <cp:lastModifiedBy>Vorsten, John (RC-US BT FLD Z2 AUS)</cp:lastModifiedBy>
  <cp:lastPrinted>2018-03-15T15:50:52Z</cp:lastPrinted>
  <dcterms:created xsi:type="dcterms:W3CDTF">2009-04-14T12:12:22Z</dcterms:created>
  <dcterms:modified xsi:type="dcterms:W3CDTF">2018-04-27T21:44:38Z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419987356</vt:i4>
  </property>
  <property fmtid="{D5CDD505-2E9C-101B-9397-08002B2CF9AE}" pid="3" name="_NewReviewCycle">
    <vt:lpwstr/>
  </property>
  <property fmtid="{D5CDD505-2E9C-101B-9397-08002B2CF9AE}" pid="4" name="_EmailSubject">
    <vt:lpwstr>labor plan, and RFI workbook</vt:lpwstr>
  </property>
  <property fmtid="{D5CDD505-2E9C-101B-9397-08002B2CF9AE}" pid="5" name="_AuthorEmail">
    <vt:lpwstr>jerome.swedkowski@siemens.com</vt:lpwstr>
  </property>
  <property fmtid="{D5CDD505-2E9C-101B-9397-08002B2CF9AE}" pid="6" name="_AuthorEmailDisplayName">
    <vt:lpwstr>Swedkowski, Jerome</vt:lpwstr>
  </property>
  <property fmtid="{D5CDD505-2E9C-101B-9397-08002B2CF9AE}" pid="7" name="_PreviousAdHocReviewCycleID">
    <vt:i4>-1903678076</vt:i4>
  </property>
  <property fmtid="{D5CDD505-2E9C-101B-9397-08002B2CF9AE}" pid="8" name="_ReviewingToolsShownOnce">
    <vt:lpwstr/>
  </property>
  <property fmtid="{D5CDD505-2E9C-101B-9397-08002B2CF9AE}" pid="9" name="ContentTypeId">
    <vt:lpwstr>0x010100C883552BF422774581B4A699E7E37D32</vt:lpwstr>
  </property>
</Properties>
</file>