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조성준\Desktop\성준\"/>
    </mc:Choice>
  </mc:AlternateContent>
  <xr:revisionPtr revIDLastSave="0" documentId="13_ncr:1_{DE89FD60-4471-493D-B6DF-15C5A8A8E085}" xr6:coauthVersionLast="43" xr6:coauthVersionMax="43" xr10:uidLastSave="{00000000-0000-0000-0000-000000000000}"/>
  <bookViews>
    <workbookView xWindow="-120" yWindow="-120" windowWidth="29040" windowHeight="15840" tabRatio="954" xr2:uid="{00000000-000D-0000-FFFF-FFFF00000000}"/>
  </bookViews>
  <sheets>
    <sheet name="OA" sheetId="8" r:id="rId1"/>
    <sheet name="OA1" sheetId="9" r:id="rId2"/>
    <sheet name="OA2" sheetId="10" r:id="rId3"/>
    <sheet name="OA3" sheetId="11" r:id="rId4"/>
    <sheet name="OA4" sheetId="12" r:id="rId5"/>
    <sheet name="OA5" sheetId="13" r:id="rId6"/>
    <sheet name="OA6" sheetId="14" r:id="rId7"/>
    <sheet name="OA7" sheetId="15" r:id="rId8"/>
    <sheet name="OA8" sheetId="16" r:id="rId9"/>
    <sheet name="OA9" sheetId="17" r:id="rId10"/>
    <sheet name="OA10" sheetId="18" r:id="rId11"/>
    <sheet name="OA11" sheetId="19" r:id="rId12"/>
    <sheet name="OA12" sheetId="20" r:id="rId13"/>
    <sheet name="OA13" sheetId="21" r:id="rId14"/>
    <sheet name="OA14" sheetId="22" r:id="rId15"/>
    <sheet name="OA15" sheetId="23" r:id="rId16"/>
    <sheet name="OA16" sheetId="24" r:id="rId17"/>
    <sheet name="OA17" sheetId="25" r:id="rId18"/>
    <sheet name="OA18" sheetId="26" r:id="rId19"/>
    <sheet name="OA19" sheetId="27" r:id="rId20"/>
    <sheet name="OA20" sheetId="28" r:id="rId21"/>
    <sheet name="OA21" sheetId="29" r:id="rId22"/>
    <sheet name="OA22" sheetId="31" r:id="rId23"/>
    <sheet name="OA23" sheetId="32" r:id="rId24"/>
    <sheet name="OA24" sheetId="33" r:id="rId25"/>
    <sheet name="OA25" sheetId="34" r:id="rId26"/>
    <sheet name="OA26" sheetId="35" r:id="rId27"/>
    <sheet name="OA27" sheetId="36" r:id="rId28"/>
    <sheet name="OA28" sheetId="38" r:id="rId29"/>
    <sheet name="OA29" sheetId="37" r:id="rId30"/>
    <sheet name="OA30" sheetId="39" r:id="rId31"/>
    <sheet name="OA31" sheetId="40" r:id="rId32"/>
    <sheet name="OA32" sheetId="41" r:id="rId33"/>
    <sheet name="OA33" sheetId="42" r:id="rId34"/>
    <sheet name="OA34" sheetId="43" r:id="rId35"/>
    <sheet name="OA35" sheetId="44" r:id="rId36"/>
    <sheet name="OA36" sheetId="45" r:id="rId37"/>
    <sheet name="OA37" sheetId="46" r:id="rId38"/>
    <sheet name="OA38" sheetId="47" r:id="rId39"/>
    <sheet name="OA39" sheetId="48" r:id="rId40"/>
    <sheet name="OA40" sheetId="49" r:id="rId41"/>
    <sheet name="OA41" sheetId="50" r:id="rId42"/>
    <sheet name="OA42" sheetId="51" r:id="rId43"/>
    <sheet name="OA43" sheetId="52" r:id="rId44"/>
    <sheet name="OA44" sheetId="53" r:id="rId45"/>
    <sheet name="OA45" sheetId="54" r:id="rId46"/>
    <sheet name="OA46" sheetId="55" r:id="rId47"/>
    <sheet name="OA47" sheetId="57" r:id="rId48"/>
    <sheet name="OA48" sheetId="58" r:id="rId49"/>
    <sheet name="OA(H)" sheetId="90" r:id="rId50"/>
    <sheet name="OA1(H)" sheetId="91" r:id="rId51"/>
    <sheet name="OA2(H)" sheetId="92" r:id="rId52"/>
    <sheet name="OA4(H)" sheetId="94" r:id="rId53"/>
    <sheet name="OA5(H)" sheetId="95" r:id="rId54"/>
    <sheet name="OA6(H)" sheetId="96" r:id="rId55"/>
    <sheet name="OA7(H)" sheetId="97" r:id="rId56"/>
    <sheet name="OA8(H)" sheetId="98" r:id="rId57"/>
    <sheet name="OA9(H)" sheetId="99" r:id="rId58"/>
    <sheet name="OA10(H)" sheetId="100" r:id="rId59"/>
    <sheet name="OA11(H)" sheetId="101" r:id="rId60"/>
    <sheet name="OA12(H)" sheetId="102" r:id="rId61"/>
    <sheet name="OA15(H)" sheetId="105" r:id="rId62"/>
    <sheet name="OA16(H)" sheetId="106" r:id="rId63"/>
    <sheet name="OA17(H)" sheetId="107" r:id="rId64"/>
    <sheet name="OA18(H)" sheetId="108" r:id="rId65"/>
    <sheet name="OA19(H)" sheetId="109" r:id="rId66"/>
    <sheet name="OA20(H)" sheetId="110" r:id="rId67"/>
    <sheet name="OA21(H)" sheetId="111" r:id="rId68"/>
    <sheet name="OA22(H)" sheetId="112" r:id="rId69"/>
    <sheet name="OA24(H)" sheetId="114" r:id="rId70"/>
    <sheet name="OA26(H)" sheetId="116" r:id="rId71"/>
    <sheet name="OA27(H)" sheetId="117" r:id="rId72"/>
    <sheet name="OA28(H)" sheetId="118" r:id="rId73"/>
    <sheet name="OA29(H)" sheetId="119" r:id="rId74"/>
    <sheet name="OA30(H)" sheetId="120" r:id="rId75"/>
    <sheet name="OA31(H)" sheetId="121" r:id="rId76"/>
    <sheet name="OA32(H)" sheetId="122" r:id="rId77"/>
    <sheet name="OA33(H)" sheetId="123" r:id="rId78"/>
    <sheet name="OA34(H)" sheetId="124" r:id="rId79"/>
    <sheet name="OA35(H)" sheetId="125" r:id="rId80"/>
    <sheet name="OA36(H)" sheetId="126" r:id="rId81"/>
    <sheet name="OA37(H)" sheetId="127" r:id="rId82"/>
    <sheet name="OA39(H)" sheetId="129" r:id="rId83"/>
    <sheet name="OA40(H)" sheetId="130" r:id="rId84"/>
    <sheet name="OA41(H)" sheetId="131" r:id="rId85"/>
    <sheet name="OA42(H)" sheetId="132" r:id="rId86"/>
    <sheet name="OA44(H)" sheetId="134" r:id="rId87"/>
    <sheet name="OA45(H)" sheetId="135" r:id="rId88"/>
    <sheet name="OA46(H)" sheetId="136" r:id="rId89"/>
    <sheet name="OA47(H)" sheetId="137" r:id="rId90"/>
    <sheet name="OA48(H)" sheetId="138" r:id="rId91"/>
    <sheet name="OA23(H)" sheetId="142" r:id="rId92"/>
    <sheet name="OA43(H)" sheetId="143" r:id="rId93"/>
    <sheet name="OA13(H)" sheetId="144" r:id="rId94"/>
    <sheet name="OA38(H)" sheetId="145" r:id="rId95"/>
    <sheet name="OA25(H)" sheetId="146" r:id="rId96"/>
    <sheet name="OA14(H)" sheetId="147" r:id="rId97"/>
    <sheet name="OA3(H)" sheetId="149" r:id="rId98"/>
  </sheets>
  <definedNames>
    <definedName name="_xlnm._FilterDatabase" localSheetId="0" hidden="1">OA!$A$1:$BB$137</definedName>
    <definedName name="_xlnm._FilterDatabase" localSheetId="1" hidden="1">'OA1'!$A$1:$AY$34</definedName>
    <definedName name="_xlnm._FilterDatabase" localSheetId="10" hidden="1">'OA10'!$A$1:$AX$1</definedName>
    <definedName name="_xlnm._FilterDatabase" localSheetId="11" hidden="1">'OA11'!$A$1:$AX$12</definedName>
    <definedName name="_xlnm._FilterDatabase" localSheetId="12" hidden="1">'OA12'!$A$1:$AX$12</definedName>
    <definedName name="_xlnm._FilterDatabase" localSheetId="13" hidden="1">'OA13'!$A$1:$AX$39</definedName>
    <definedName name="_xlnm._FilterDatabase" localSheetId="14" hidden="1">'OA14'!$A$1:$AX$33</definedName>
    <definedName name="_xlnm._FilterDatabase" localSheetId="15" hidden="1">'OA15'!$A$1:$AX$14</definedName>
    <definedName name="_xlnm._FilterDatabase" localSheetId="16" hidden="1">'OA16'!$A$1:$AX$17</definedName>
    <definedName name="_xlnm._FilterDatabase" localSheetId="17" hidden="1">'OA17'!$A$1:$AX$8</definedName>
    <definedName name="_xlnm._FilterDatabase" localSheetId="18" hidden="1">'OA18'!$A$1:$AX$68</definedName>
    <definedName name="_xlnm._FilterDatabase" localSheetId="19" hidden="1">'OA19'!$A$1:$AW$27</definedName>
    <definedName name="_xlnm._FilterDatabase" localSheetId="2" hidden="1">'OA2'!$A$1:$AX$9</definedName>
    <definedName name="_xlnm._FilterDatabase" localSheetId="20" hidden="1">'OA20'!$A$1:$AX$46</definedName>
    <definedName name="_xlnm._FilterDatabase" localSheetId="21" hidden="1">'OA21'!$A$1:$AX$1</definedName>
    <definedName name="_xlnm._FilterDatabase" localSheetId="22" hidden="1">'OA22'!$A$1:$AX$12</definedName>
    <definedName name="_xlnm._FilterDatabase" localSheetId="23" hidden="1">'OA23'!$A$1:$AX$25</definedName>
    <definedName name="_xlnm._FilterDatabase" localSheetId="24" hidden="1">'OA24'!$A$1:$AX$22</definedName>
    <definedName name="_xlnm._FilterDatabase" localSheetId="25" hidden="1">'OA25'!$A$1:$AX$1</definedName>
    <definedName name="_xlnm._FilterDatabase" localSheetId="26" hidden="1">'OA26'!$A$1:$AX$11</definedName>
    <definedName name="_xlnm._FilterDatabase" localSheetId="27" hidden="1">'OA27'!$A$1:$AX$28</definedName>
    <definedName name="_xlnm._FilterDatabase" localSheetId="28" hidden="1">'OA28'!$A$1:$AX$36</definedName>
    <definedName name="_xlnm._FilterDatabase" localSheetId="29" hidden="1">'OA29'!$A$1:$AX$9</definedName>
    <definedName name="_xlnm._FilterDatabase" localSheetId="3" hidden="1">'OA3'!$A$1:$AX$11</definedName>
    <definedName name="_xlnm._FilterDatabase" localSheetId="30" hidden="1">'OA30'!$A$1:$AX$15</definedName>
    <definedName name="_xlnm._FilterDatabase" localSheetId="31" hidden="1">'OA31'!$A$1:$AX$30</definedName>
    <definedName name="_xlnm._FilterDatabase" localSheetId="32" hidden="1">'OA32'!$A$1:$AX$1</definedName>
    <definedName name="_xlnm._FilterDatabase" localSheetId="33" hidden="1">'OA33'!$A$1:$AX$12</definedName>
    <definedName name="_xlnm._FilterDatabase" localSheetId="34" hidden="1">'OA34'!$A$1:$AX$21</definedName>
    <definedName name="_xlnm._FilterDatabase" localSheetId="35" hidden="1">'OA35'!$A$1:$AX$12</definedName>
    <definedName name="_xlnm._FilterDatabase" localSheetId="36" hidden="1">'OA36'!$A$1:$AX$16</definedName>
    <definedName name="_xlnm._FilterDatabase" localSheetId="37" hidden="1">'OA37'!$A$1:$AX$1</definedName>
    <definedName name="_xlnm._FilterDatabase" localSheetId="38" hidden="1">'OA38'!$A$1:$AX$1</definedName>
    <definedName name="_xlnm._FilterDatabase" localSheetId="39" hidden="1">'OA39'!$A$1:$AX$16</definedName>
    <definedName name="_xlnm._FilterDatabase" localSheetId="4" hidden="1">'OA4'!$A$1:$AX$12</definedName>
    <definedName name="_xlnm._FilterDatabase" localSheetId="40" hidden="1">'OA40'!$A$1:$AX$25</definedName>
    <definedName name="_xlnm._FilterDatabase" localSheetId="41" hidden="1">'OA41'!$A$1:$AX$1</definedName>
    <definedName name="_xlnm._FilterDatabase" localSheetId="42" hidden="1">'OA42'!$A$1:$AX$1</definedName>
    <definedName name="_xlnm._FilterDatabase" localSheetId="43" hidden="1">'OA43'!$A$1:$AX$9</definedName>
    <definedName name="_xlnm._FilterDatabase" localSheetId="44" hidden="1">'OA44'!$A$1:$AX$9</definedName>
    <definedName name="_xlnm._FilterDatabase" localSheetId="45" hidden="1">'OA45'!$A$1:$AX$25</definedName>
    <definedName name="_xlnm._FilterDatabase" localSheetId="46" hidden="1">'OA46'!$F$1:$F$95</definedName>
    <definedName name="_xlnm._FilterDatabase" localSheetId="47" hidden="1">'OA47'!$A$1:$AW$1</definedName>
    <definedName name="_xlnm._FilterDatabase" localSheetId="48" hidden="1">'OA48'!$A$1:$AW$30</definedName>
    <definedName name="_xlnm._FilterDatabase" localSheetId="5" hidden="1">'OA5'!$A$1:$AX$12</definedName>
    <definedName name="_xlnm._FilterDatabase" localSheetId="6" hidden="1">'OA6'!$A$1:$AW$10</definedName>
    <definedName name="_xlnm._FilterDatabase" localSheetId="7" hidden="1">'OA7'!$A$1:$AX$18</definedName>
    <definedName name="_xlnm._FilterDatabase" localSheetId="8" hidden="1">'OA8'!$A$1:$AX$12</definedName>
    <definedName name="_xlnm._FilterDatabase" localSheetId="9" hidden="1">'OA9'!$A$1:$AX$9</definedName>
  </definedNames>
  <calcPr calcId="181029"/>
</workbook>
</file>

<file path=xl/calcChain.xml><?xml version="1.0" encoding="utf-8"?>
<calcChain xmlns="http://schemas.openxmlformats.org/spreadsheetml/2006/main">
  <c r="AW66" i="8" l="1"/>
  <c r="AW67" i="8"/>
  <c r="AW68" i="8"/>
  <c r="AW69" i="8"/>
  <c r="AW70" i="8"/>
  <c r="AR5" i="58" l="1"/>
  <c r="AS5" i="58" s="1"/>
  <c r="AT5" i="58"/>
  <c r="AR6" i="58"/>
  <c r="AT6" i="58" s="1"/>
  <c r="AR7" i="58"/>
  <c r="AT7" i="58" s="1"/>
  <c r="AR8" i="58"/>
  <c r="AS8" i="58" s="1"/>
  <c r="AR9" i="58"/>
  <c r="AS9" i="58" s="1"/>
  <c r="AT9" i="58"/>
  <c r="AR10" i="58"/>
  <c r="AS10" i="58" s="1"/>
  <c r="AR11" i="58"/>
  <c r="AT11" i="58" s="1"/>
  <c r="AR12" i="58"/>
  <c r="AT12" i="58" s="1"/>
  <c r="AR13" i="58"/>
  <c r="AS13" i="58" s="1"/>
  <c r="AT13" i="58"/>
  <c r="AR14" i="58"/>
  <c r="AT14" i="58" s="1"/>
  <c r="AR15" i="58"/>
  <c r="AT15" i="58" s="1"/>
  <c r="AR16" i="58"/>
  <c r="AS16" i="58" s="1"/>
  <c r="AR17" i="58"/>
  <c r="AT17" i="58" s="1"/>
  <c r="AR18" i="58"/>
  <c r="AS18" i="58" s="1"/>
  <c r="AR19" i="58"/>
  <c r="AS19" i="58"/>
  <c r="AT19" i="58"/>
  <c r="AR20" i="58"/>
  <c r="AS20" i="58"/>
  <c r="AT20" i="58"/>
  <c r="AR21" i="58"/>
  <c r="AS21" i="58" s="1"/>
  <c r="AR22" i="58"/>
  <c r="AS22" i="58"/>
  <c r="AT22" i="58"/>
  <c r="AR23" i="58"/>
  <c r="AT23" i="58" s="1"/>
  <c r="AS23" i="58"/>
  <c r="AR24" i="58"/>
  <c r="AS24" i="58" s="1"/>
  <c r="AR25" i="58"/>
  <c r="AS25" i="58" s="1"/>
  <c r="AR26" i="58"/>
  <c r="AS26" i="58" s="1"/>
  <c r="AR27" i="58"/>
  <c r="AT27" i="58" s="1"/>
  <c r="AR28" i="58"/>
  <c r="AT28" i="58" s="1"/>
  <c r="AS28" i="58"/>
  <c r="AR29" i="58"/>
  <c r="AS29" i="58" s="1"/>
  <c r="AT29" i="58"/>
  <c r="AR30" i="58"/>
  <c r="AT30" i="58" s="1"/>
  <c r="AR4" i="58"/>
  <c r="AT4" i="58" s="1"/>
  <c r="AR5" i="57"/>
  <c r="AS5" i="57"/>
  <c r="AT5" i="57"/>
  <c r="AR6" i="57"/>
  <c r="AT6" i="57" s="1"/>
  <c r="AS6" i="57"/>
  <c r="AR7" i="57"/>
  <c r="AT7" i="57" s="1"/>
  <c r="AR8" i="57"/>
  <c r="AS8" i="57"/>
  <c r="AT8" i="57"/>
  <c r="AR4" i="57"/>
  <c r="AT4" i="57" s="1"/>
  <c r="AR5" i="55"/>
  <c r="AS5" i="55" s="1"/>
  <c r="AR6" i="55"/>
  <c r="AT6" i="55" s="1"/>
  <c r="AR7" i="55"/>
  <c r="AT7" i="55" s="1"/>
  <c r="AS7" i="55"/>
  <c r="AR8" i="55"/>
  <c r="AS8" i="55" s="1"/>
  <c r="AR4" i="55"/>
  <c r="AT4" i="55" s="1"/>
  <c r="AR5" i="54"/>
  <c r="AS5" i="54" s="1"/>
  <c r="AR6" i="54"/>
  <c r="AS6" i="54" s="1"/>
  <c r="AT6" i="54"/>
  <c r="AR7" i="54"/>
  <c r="AT7" i="54" s="1"/>
  <c r="AS7" i="54"/>
  <c r="AR8" i="54"/>
  <c r="AT8" i="54" s="1"/>
  <c r="AR9" i="54"/>
  <c r="AT9" i="54" s="1"/>
  <c r="AR10" i="54"/>
  <c r="AS10" i="54" s="1"/>
  <c r="AR11" i="54"/>
  <c r="AS11" i="54" s="1"/>
  <c r="AR12" i="54"/>
  <c r="AT12" i="54" s="1"/>
  <c r="AS12" i="54"/>
  <c r="AR13" i="54"/>
  <c r="AT13" i="54" s="1"/>
  <c r="AR14" i="54"/>
  <c r="AS14" i="54" s="1"/>
  <c r="AR15" i="54"/>
  <c r="AT15" i="54" s="1"/>
  <c r="AS15" i="54"/>
  <c r="AR16" i="54"/>
  <c r="AT16" i="54" s="1"/>
  <c r="AR17" i="54"/>
  <c r="AT17" i="54" s="1"/>
  <c r="AR18" i="54"/>
  <c r="AS18" i="54" s="1"/>
  <c r="AR19" i="54"/>
  <c r="AS19" i="54" s="1"/>
  <c r="AR20" i="54"/>
  <c r="AT20" i="54" s="1"/>
  <c r="AR21" i="54"/>
  <c r="AS21" i="54" s="1"/>
  <c r="AT21" i="54"/>
  <c r="AR22" i="54"/>
  <c r="AS22" i="54" s="1"/>
  <c r="AT22" i="54"/>
  <c r="AR23" i="54"/>
  <c r="AT23" i="54" s="1"/>
  <c r="AR24" i="54"/>
  <c r="AT24" i="54" s="1"/>
  <c r="AR25" i="54"/>
  <c r="AT25" i="54" s="1"/>
  <c r="AR4" i="54"/>
  <c r="AS4" i="54" s="1"/>
  <c r="AR5" i="53"/>
  <c r="AS5" i="53" s="1"/>
  <c r="AR6" i="53"/>
  <c r="AT6" i="53" s="1"/>
  <c r="AR7" i="53"/>
  <c r="AT7" i="53" s="1"/>
  <c r="AS7" i="53"/>
  <c r="AR8" i="53"/>
  <c r="AS8" i="53" s="1"/>
  <c r="AR9" i="53"/>
  <c r="AS9" i="53" s="1"/>
  <c r="AR4" i="53"/>
  <c r="AT4" i="53" s="1"/>
  <c r="AR5" i="52"/>
  <c r="AS5" i="52" s="1"/>
  <c r="AT5" i="52"/>
  <c r="AR6" i="52"/>
  <c r="AS6" i="52" s="1"/>
  <c r="AR7" i="52"/>
  <c r="AT7" i="52" s="1"/>
  <c r="AR8" i="52"/>
  <c r="AS8" i="52" s="1"/>
  <c r="AR9" i="52"/>
  <c r="AS9" i="52" s="1"/>
  <c r="AR4" i="52"/>
  <c r="AT4" i="52" s="1"/>
  <c r="AR5" i="51"/>
  <c r="AS5" i="51" s="1"/>
  <c r="AR6" i="51"/>
  <c r="AT6" i="51" s="1"/>
  <c r="AS6" i="51"/>
  <c r="AR7" i="51"/>
  <c r="AT7" i="51" s="1"/>
  <c r="AS7" i="51"/>
  <c r="AR8" i="51"/>
  <c r="AS8" i="51"/>
  <c r="AT8" i="51"/>
  <c r="AT4" i="51"/>
  <c r="AR4" i="51"/>
  <c r="AS4" i="51" s="1"/>
  <c r="AR5" i="50"/>
  <c r="AT5" i="50" s="1"/>
  <c r="AS5" i="50"/>
  <c r="AR6" i="50"/>
  <c r="AS6" i="50" s="1"/>
  <c r="AR7" i="50"/>
  <c r="AT7" i="50" s="1"/>
  <c r="AR8" i="50"/>
  <c r="AS8" i="50" s="1"/>
  <c r="AR9" i="50"/>
  <c r="AT9" i="50" s="1"/>
  <c r="AS9" i="50"/>
  <c r="AT4" i="50"/>
  <c r="AS4" i="50"/>
  <c r="AR4" i="50"/>
  <c r="AR5" i="49"/>
  <c r="AS5" i="49" s="1"/>
  <c r="AT5" i="49"/>
  <c r="AR6" i="49"/>
  <c r="AS6" i="49" s="1"/>
  <c r="AR7" i="49"/>
  <c r="AT7" i="49" s="1"/>
  <c r="AR8" i="49"/>
  <c r="AS8" i="49" s="1"/>
  <c r="AT8" i="49"/>
  <c r="AR9" i="49"/>
  <c r="AS9" i="49"/>
  <c r="AT9" i="49"/>
  <c r="AR10" i="49"/>
  <c r="AS10" i="49" s="1"/>
  <c r="AR11" i="49"/>
  <c r="AT11" i="49" s="1"/>
  <c r="AR12" i="49"/>
  <c r="AT12" i="49" s="1"/>
  <c r="AR13" i="49"/>
  <c r="AS13" i="49" s="1"/>
  <c r="AR14" i="49"/>
  <c r="AS14" i="49" s="1"/>
  <c r="AR15" i="49"/>
  <c r="AT15" i="49" s="1"/>
  <c r="AR16" i="49"/>
  <c r="AT16" i="49" s="1"/>
  <c r="AR17" i="49"/>
  <c r="AS17" i="49" s="1"/>
  <c r="AR18" i="49"/>
  <c r="AS18" i="49" s="1"/>
  <c r="AR19" i="49"/>
  <c r="AT19" i="49" s="1"/>
  <c r="AR20" i="49"/>
  <c r="AS20" i="49" s="1"/>
  <c r="AR21" i="49"/>
  <c r="AS21" i="49" s="1"/>
  <c r="AR22" i="49"/>
  <c r="AS22" i="49" s="1"/>
  <c r="AR23" i="49"/>
  <c r="AT23" i="49" s="1"/>
  <c r="AS23" i="49"/>
  <c r="AR24" i="49"/>
  <c r="AS24" i="49" s="1"/>
  <c r="AR25" i="49"/>
  <c r="AS25" i="49" s="1"/>
  <c r="AT25" i="49"/>
  <c r="AR4" i="49"/>
  <c r="AS4" i="49" s="1"/>
  <c r="AR5" i="48"/>
  <c r="AS5" i="48" s="1"/>
  <c r="AR6" i="48"/>
  <c r="AS6" i="48" s="1"/>
  <c r="AR7" i="48"/>
  <c r="AT7" i="48" s="1"/>
  <c r="AR8" i="48"/>
  <c r="AT8" i="48" s="1"/>
  <c r="AR9" i="48"/>
  <c r="AS9" i="48" s="1"/>
  <c r="AR10" i="48"/>
  <c r="AS10" i="48" s="1"/>
  <c r="AR11" i="48"/>
  <c r="AS11" i="48" s="1"/>
  <c r="AR12" i="48"/>
  <c r="AS12" i="48" s="1"/>
  <c r="AT12" i="48"/>
  <c r="AR13" i="48"/>
  <c r="AS13" i="48" s="1"/>
  <c r="AR14" i="48"/>
  <c r="AS14" i="48" s="1"/>
  <c r="AR15" i="48"/>
  <c r="AT15" i="48" s="1"/>
  <c r="AR16" i="48"/>
  <c r="AT16" i="48" s="1"/>
  <c r="AR4" i="48"/>
  <c r="AT4" i="48" s="1"/>
  <c r="AR5" i="47"/>
  <c r="AS5" i="47" s="1"/>
  <c r="AT5" i="47"/>
  <c r="AR6" i="47"/>
  <c r="AS6" i="47" s="1"/>
  <c r="AR7" i="47"/>
  <c r="AT7" i="47" s="1"/>
  <c r="AR8" i="47"/>
  <c r="AS8" i="47"/>
  <c r="AT8" i="47"/>
  <c r="AR9" i="47"/>
  <c r="AT9" i="47" s="1"/>
  <c r="AS9" i="47"/>
  <c r="AR10" i="47"/>
  <c r="AS10" i="47" s="1"/>
  <c r="AR11" i="47"/>
  <c r="AT11" i="47" s="1"/>
  <c r="AS11" i="47"/>
  <c r="AR12" i="47"/>
  <c r="AS12" i="47"/>
  <c r="AT12" i="47"/>
  <c r="AR4" i="47"/>
  <c r="AT4" i="47" s="1"/>
  <c r="AR5" i="46"/>
  <c r="AS5" i="46" s="1"/>
  <c r="AT5" i="46"/>
  <c r="AR6" i="46"/>
  <c r="AT6" i="46" s="1"/>
  <c r="AS6" i="46"/>
  <c r="AR7" i="46"/>
  <c r="AT7" i="46" s="1"/>
  <c r="AS7" i="46"/>
  <c r="AR8" i="46"/>
  <c r="AS8" i="46"/>
  <c r="AT8" i="46"/>
  <c r="AR9" i="46"/>
  <c r="AS9" i="46" s="1"/>
  <c r="AR4" i="46"/>
  <c r="AT4" i="46" s="1"/>
  <c r="AR5" i="45"/>
  <c r="AS5" i="45" s="1"/>
  <c r="AT5" i="45"/>
  <c r="AR6" i="45"/>
  <c r="AS6" i="45" s="1"/>
  <c r="AR7" i="45"/>
  <c r="AT7" i="45" s="1"/>
  <c r="AR8" i="45"/>
  <c r="AT8" i="45" s="1"/>
  <c r="AS8" i="45"/>
  <c r="AR9" i="45"/>
  <c r="AT9" i="45" s="1"/>
  <c r="AS9" i="45"/>
  <c r="AR10" i="45"/>
  <c r="AS10" i="45" s="1"/>
  <c r="AR11" i="45"/>
  <c r="AS11" i="45" s="1"/>
  <c r="AR12" i="45"/>
  <c r="AS12" i="45" s="1"/>
  <c r="AR13" i="45"/>
  <c r="AS13" i="45" s="1"/>
  <c r="AR14" i="45"/>
  <c r="AS14" i="45" s="1"/>
  <c r="AR15" i="45"/>
  <c r="AT15" i="45" s="1"/>
  <c r="AR16" i="45"/>
  <c r="AT16" i="45" s="1"/>
  <c r="AR4" i="45"/>
  <c r="AS4" i="45" s="1"/>
  <c r="AR5" i="44"/>
  <c r="AS5" i="44" s="1"/>
  <c r="AR6" i="44"/>
  <c r="AS6" i="44" s="1"/>
  <c r="AR7" i="44"/>
  <c r="AT7" i="44" s="1"/>
  <c r="AS7" i="44"/>
  <c r="AR8" i="44"/>
  <c r="AS8" i="44" s="1"/>
  <c r="AR9" i="44"/>
  <c r="AS9" i="44" s="1"/>
  <c r="AR10" i="44"/>
  <c r="AS10" i="44" s="1"/>
  <c r="AR11" i="44"/>
  <c r="AT11" i="44" s="1"/>
  <c r="AR12" i="44"/>
  <c r="AS12" i="44" s="1"/>
  <c r="AR4" i="44"/>
  <c r="AT4" i="44" s="1"/>
  <c r="AR5" i="43"/>
  <c r="AT5" i="43" s="1"/>
  <c r="AS5" i="43"/>
  <c r="AR6" i="43"/>
  <c r="AT6" i="43" s="1"/>
  <c r="AR7" i="43"/>
  <c r="AT7" i="43" s="1"/>
  <c r="AR8" i="43"/>
  <c r="AS8" i="43" s="1"/>
  <c r="AR9" i="43"/>
  <c r="AS9" i="43" s="1"/>
  <c r="AR10" i="43"/>
  <c r="AS10" i="43" s="1"/>
  <c r="AR11" i="43"/>
  <c r="AS11" i="43" s="1"/>
  <c r="AR12" i="43"/>
  <c r="AS12" i="43" s="1"/>
  <c r="AR13" i="43"/>
  <c r="AS13" i="43" s="1"/>
  <c r="AR14" i="43"/>
  <c r="AT14" i="43" s="1"/>
  <c r="AS14" i="43"/>
  <c r="AR15" i="43"/>
  <c r="AT15" i="43" s="1"/>
  <c r="AR16" i="43"/>
  <c r="AT16" i="43" s="1"/>
  <c r="AR17" i="43"/>
  <c r="AS17" i="43" s="1"/>
  <c r="AR18" i="43"/>
  <c r="AS18" i="43" s="1"/>
  <c r="AR19" i="43"/>
  <c r="AT19" i="43" s="1"/>
  <c r="AR20" i="43"/>
  <c r="AT20" i="43" s="1"/>
  <c r="AR21" i="43"/>
  <c r="AS21" i="43" s="1"/>
  <c r="AT4" i="43"/>
  <c r="AR4" i="43"/>
  <c r="AS4" i="43" s="1"/>
  <c r="AR5" i="42"/>
  <c r="AT5" i="42" s="1"/>
  <c r="AS5" i="42"/>
  <c r="AR6" i="42"/>
  <c r="AT6" i="42" s="1"/>
  <c r="AR7" i="42"/>
  <c r="AT7" i="42" s="1"/>
  <c r="AR8" i="42"/>
  <c r="AS8" i="42" s="1"/>
  <c r="AT8" i="42"/>
  <c r="AR9" i="42"/>
  <c r="AS9" i="42" s="1"/>
  <c r="AR10" i="42"/>
  <c r="AS10" i="42" s="1"/>
  <c r="AR11" i="42"/>
  <c r="AT11" i="42" s="1"/>
  <c r="AR12" i="42"/>
  <c r="AT12" i="42" s="1"/>
  <c r="AS12" i="42"/>
  <c r="AR4" i="42"/>
  <c r="AT4" i="42" s="1"/>
  <c r="AR5" i="41"/>
  <c r="AS5" i="41" s="1"/>
  <c r="AR6" i="41"/>
  <c r="AS6" i="41" s="1"/>
  <c r="AR7" i="41"/>
  <c r="AT7" i="41" s="1"/>
  <c r="AR8" i="41"/>
  <c r="AS8" i="41" s="1"/>
  <c r="AR9" i="41"/>
  <c r="AT9" i="41" s="1"/>
  <c r="AS9" i="41"/>
  <c r="AR4" i="41"/>
  <c r="AT4" i="41" s="1"/>
  <c r="AR5" i="40"/>
  <c r="AS5" i="40" s="1"/>
  <c r="AR6" i="40"/>
  <c r="AS6" i="40" s="1"/>
  <c r="AR7" i="40"/>
  <c r="AT7" i="40" s="1"/>
  <c r="AR8" i="40"/>
  <c r="AS8" i="40" s="1"/>
  <c r="AR9" i="40"/>
  <c r="AS9" i="40" s="1"/>
  <c r="AR10" i="40"/>
  <c r="AS10" i="40" s="1"/>
  <c r="AR11" i="40"/>
  <c r="AS11" i="40" s="1"/>
  <c r="AR12" i="40"/>
  <c r="AS12" i="40" s="1"/>
  <c r="AR13" i="40"/>
  <c r="AS13" i="40"/>
  <c r="AT13" i="40"/>
  <c r="AR14" i="40"/>
  <c r="AT14" i="40" s="1"/>
  <c r="AR15" i="40"/>
  <c r="AT15" i="40" s="1"/>
  <c r="AR16" i="40"/>
  <c r="AS16" i="40" s="1"/>
  <c r="AR17" i="40"/>
  <c r="AS17" i="40" s="1"/>
  <c r="AT17" i="40"/>
  <c r="AR18" i="40"/>
  <c r="AS18" i="40" s="1"/>
  <c r="AR19" i="40"/>
  <c r="AS19" i="40" s="1"/>
  <c r="AR20" i="40"/>
  <c r="AS20" i="40"/>
  <c r="AT20" i="40"/>
  <c r="AR21" i="40"/>
  <c r="AS21" i="40" s="1"/>
  <c r="AT21" i="40"/>
  <c r="AR22" i="40"/>
  <c r="AT22" i="40" s="1"/>
  <c r="AR23" i="40"/>
  <c r="AT23" i="40" s="1"/>
  <c r="AS23" i="40"/>
  <c r="AR24" i="40"/>
  <c r="AS24" i="40" s="1"/>
  <c r="AT24" i="40"/>
  <c r="AR25" i="40"/>
  <c r="AS25" i="40" s="1"/>
  <c r="AT25" i="40"/>
  <c r="AR26" i="40"/>
  <c r="AS26" i="40" s="1"/>
  <c r="AR27" i="40"/>
  <c r="AS27" i="40" s="1"/>
  <c r="AR28" i="40"/>
  <c r="AS28" i="40" s="1"/>
  <c r="AR29" i="40"/>
  <c r="AT29" i="40" s="1"/>
  <c r="AS29" i="40"/>
  <c r="AR30" i="40"/>
  <c r="AT30" i="40" s="1"/>
  <c r="AR4" i="40"/>
  <c r="AS4" i="40" s="1"/>
  <c r="AR5" i="39"/>
  <c r="AS5" i="39" s="1"/>
  <c r="AT5" i="39"/>
  <c r="AR6" i="39"/>
  <c r="AS6" i="39" s="1"/>
  <c r="AR7" i="39"/>
  <c r="AT7" i="39" s="1"/>
  <c r="AR8" i="39"/>
  <c r="AT8" i="39" s="1"/>
  <c r="AS8" i="39"/>
  <c r="AR9" i="39"/>
  <c r="AT9" i="39" s="1"/>
  <c r="AR10" i="39"/>
  <c r="AS10" i="39" s="1"/>
  <c r="AR11" i="39"/>
  <c r="AT11" i="39" s="1"/>
  <c r="AR12" i="39"/>
  <c r="AS12" i="39" s="1"/>
  <c r="AR13" i="39"/>
  <c r="AS13" i="39" s="1"/>
  <c r="AR14" i="39"/>
  <c r="AS14" i="39" s="1"/>
  <c r="AR15" i="39"/>
  <c r="AT15" i="39" s="1"/>
  <c r="AS15" i="39"/>
  <c r="AR4" i="39"/>
  <c r="AS4" i="39" s="1"/>
  <c r="AR5" i="37"/>
  <c r="AS5" i="37" s="1"/>
  <c r="AR6" i="37"/>
  <c r="AT6" i="37" s="1"/>
  <c r="AR7" i="37"/>
  <c r="AT7" i="37" s="1"/>
  <c r="AR8" i="37"/>
  <c r="AT8" i="37" s="1"/>
  <c r="AR9" i="37"/>
  <c r="AS9" i="37" s="1"/>
  <c r="AR4" i="37"/>
  <c r="AS4" i="37" s="1"/>
  <c r="AR5" i="38"/>
  <c r="AS5" i="38" s="1"/>
  <c r="AR6" i="38"/>
  <c r="AT6" i="38" s="1"/>
  <c r="AR7" i="38"/>
  <c r="AT7" i="38" s="1"/>
  <c r="AR8" i="38"/>
  <c r="AS8" i="38" s="1"/>
  <c r="AR9" i="38"/>
  <c r="AS9" i="38" s="1"/>
  <c r="AR10" i="38"/>
  <c r="AS10" i="38" s="1"/>
  <c r="AR11" i="38"/>
  <c r="AT11" i="38" s="1"/>
  <c r="AS11" i="38"/>
  <c r="AR12" i="38"/>
  <c r="AS12" i="38"/>
  <c r="AT12" i="38"/>
  <c r="AR13" i="38"/>
  <c r="AT13" i="38" s="1"/>
  <c r="AR14" i="38"/>
  <c r="AT14" i="38" s="1"/>
  <c r="AR15" i="38"/>
  <c r="AT15" i="38" s="1"/>
  <c r="AR16" i="38"/>
  <c r="AS16" i="38" s="1"/>
  <c r="AT16" i="38"/>
  <c r="AR17" i="38"/>
  <c r="AS17" i="38" s="1"/>
  <c r="AR18" i="38"/>
  <c r="AS18" i="38" s="1"/>
  <c r="AR19" i="38"/>
  <c r="AS19" i="38" s="1"/>
  <c r="AR20" i="38"/>
  <c r="AS20" i="38" s="1"/>
  <c r="AT20" i="38"/>
  <c r="AR21" i="38"/>
  <c r="AS21" i="38"/>
  <c r="AT21" i="38"/>
  <c r="AR22" i="38"/>
  <c r="AT22" i="38" s="1"/>
  <c r="AR23" i="38"/>
  <c r="AT23" i="38" s="1"/>
  <c r="AS23" i="38"/>
  <c r="AR24" i="38"/>
  <c r="AS24" i="38" s="1"/>
  <c r="AR25" i="38"/>
  <c r="AS25" i="38" s="1"/>
  <c r="AR26" i="38"/>
  <c r="AS26" i="38" s="1"/>
  <c r="AR27" i="38"/>
  <c r="AS27" i="38" s="1"/>
  <c r="AR28" i="38"/>
  <c r="AS28" i="38" s="1"/>
  <c r="AR29" i="38"/>
  <c r="AS29" i="38" s="1"/>
  <c r="AR30" i="38"/>
  <c r="AT30" i="38" s="1"/>
  <c r="AR31" i="38"/>
  <c r="AT31" i="38" s="1"/>
  <c r="AR32" i="38"/>
  <c r="AT32" i="38" s="1"/>
  <c r="AS32" i="38"/>
  <c r="AR33" i="38"/>
  <c r="AS33" i="38" s="1"/>
  <c r="AR34" i="38"/>
  <c r="AS34" i="38" s="1"/>
  <c r="AR35" i="38"/>
  <c r="AT35" i="38" s="1"/>
  <c r="AR36" i="38"/>
  <c r="AT36" i="38" s="1"/>
  <c r="AR4" i="38"/>
  <c r="AS4" i="38" s="1"/>
  <c r="AR5" i="36"/>
  <c r="AT5" i="36" s="1"/>
  <c r="AS5" i="36"/>
  <c r="AR6" i="36"/>
  <c r="AT6" i="36" s="1"/>
  <c r="AR7" i="36"/>
  <c r="AT7" i="36" s="1"/>
  <c r="AR8" i="36"/>
  <c r="AT8" i="36" s="1"/>
  <c r="AR9" i="36"/>
  <c r="AS9" i="36" s="1"/>
  <c r="AR10" i="36"/>
  <c r="AS10" i="36" s="1"/>
  <c r="AR11" i="36"/>
  <c r="AT11" i="36" s="1"/>
  <c r="AS11" i="36"/>
  <c r="AR12" i="36"/>
  <c r="AT12" i="36" s="1"/>
  <c r="AS12" i="36"/>
  <c r="AR13" i="36"/>
  <c r="AT13" i="36" s="1"/>
  <c r="AS13" i="36"/>
  <c r="AR14" i="36"/>
  <c r="AT14" i="36" s="1"/>
  <c r="AR15" i="36"/>
  <c r="AT15" i="36" s="1"/>
  <c r="AR16" i="36"/>
  <c r="AS16" i="36" s="1"/>
  <c r="AR17" i="36"/>
  <c r="AS17" i="36" s="1"/>
  <c r="AR18" i="36"/>
  <c r="AS18" i="36" s="1"/>
  <c r="AR19" i="36"/>
  <c r="AS19" i="36" s="1"/>
  <c r="AR20" i="36"/>
  <c r="AS20" i="36" s="1"/>
  <c r="AR21" i="36"/>
  <c r="AS21" i="36" s="1"/>
  <c r="AR22" i="36"/>
  <c r="AT22" i="36" s="1"/>
  <c r="AR23" i="36"/>
  <c r="AT23" i="36" s="1"/>
  <c r="AR24" i="36"/>
  <c r="AS24" i="36" s="1"/>
  <c r="AR25" i="36"/>
  <c r="AS25" i="36" s="1"/>
  <c r="AR26" i="36"/>
  <c r="AS26" i="36" s="1"/>
  <c r="AR27" i="36"/>
  <c r="AT27" i="36" s="1"/>
  <c r="AR28" i="36"/>
  <c r="AS28" i="36" s="1"/>
  <c r="AT4" i="36"/>
  <c r="AR4" i="36"/>
  <c r="AS4" i="36" s="1"/>
  <c r="AR5" i="35"/>
  <c r="AS5" i="35" s="1"/>
  <c r="AR6" i="35"/>
  <c r="AS6" i="35" s="1"/>
  <c r="AT6" i="35"/>
  <c r="AR7" i="35"/>
  <c r="AT7" i="35" s="1"/>
  <c r="AR8" i="35"/>
  <c r="AS8" i="35" s="1"/>
  <c r="AR9" i="35"/>
  <c r="AT9" i="35" s="1"/>
  <c r="AR10" i="35"/>
  <c r="AS10" i="35" s="1"/>
  <c r="AR11" i="35"/>
  <c r="AS11" i="35" s="1"/>
  <c r="AT11" i="35"/>
  <c r="AR4" i="35"/>
  <c r="AS4" i="35" s="1"/>
  <c r="AR5" i="34"/>
  <c r="AS5" i="34" s="1"/>
  <c r="AR6" i="34"/>
  <c r="AS6" i="34" s="1"/>
  <c r="AR4" i="34"/>
  <c r="AT4" i="34" s="1"/>
  <c r="AR5" i="33"/>
  <c r="AS5" i="33" s="1"/>
  <c r="AR6" i="33"/>
  <c r="AS6" i="33" s="1"/>
  <c r="AR7" i="33"/>
  <c r="AT7" i="33" s="1"/>
  <c r="AR8" i="33"/>
  <c r="AS8" i="33" s="1"/>
  <c r="AT8" i="33"/>
  <c r="AR9" i="33"/>
  <c r="AS9" i="33"/>
  <c r="AT9" i="33"/>
  <c r="AR10" i="33"/>
  <c r="AS10" i="33" s="1"/>
  <c r="AR11" i="33"/>
  <c r="AT11" i="33" s="1"/>
  <c r="AR12" i="33"/>
  <c r="AT12" i="33" s="1"/>
  <c r="AR13" i="33"/>
  <c r="AS13" i="33" s="1"/>
  <c r="AR14" i="33"/>
  <c r="AS14" i="33" s="1"/>
  <c r="AR15" i="33"/>
  <c r="AT15" i="33" s="1"/>
  <c r="AR16" i="33"/>
  <c r="AT16" i="33" s="1"/>
  <c r="AS16" i="33"/>
  <c r="AR17" i="33"/>
  <c r="AS17" i="33" s="1"/>
  <c r="AT17" i="33"/>
  <c r="AR18" i="33"/>
  <c r="AS18" i="33" s="1"/>
  <c r="AR19" i="33"/>
  <c r="AT19" i="33" s="1"/>
  <c r="AR20" i="33"/>
  <c r="AS20" i="33" s="1"/>
  <c r="AR21" i="33"/>
  <c r="AS21" i="33" s="1"/>
  <c r="AR22" i="33"/>
  <c r="AS22" i="33" s="1"/>
  <c r="AR4" i="33"/>
  <c r="AS4" i="33" s="1"/>
  <c r="AR5" i="32"/>
  <c r="AS5" i="32" s="1"/>
  <c r="AR6" i="32"/>
  <c r="AS6" i="32" s="1"/>
  <c r="AT6" i="32"/>
  <c r="AR7" i="32"/>
  <c r="AT7" i="32" s="1"/>
  <c r="AR8" i="32"/>
  <c r="AT8" i="32" s="1"/>
  <c r="AR9" i="32"/>
  <c r="AS9" i="32" s="1"/>
  <c r="AR10" i="32"/>
  <c r="AS10" i="32" s="1"/>
  <c r="AR11" i="32"/>
  <c r="AS11" i="32" s="1"/>
  <c r="AR12" i="32"/>
  <c r="AS12" i="32" s="1"/>
  <c r="AR13" i="32"/>
  <c r="AS13" i="32" s="1"/>
  <c r="AR14" i="32"/>
  <c r="AS14" i="32" s="1"/>
  <c r="AT14" i="32"/>
  <c r="AR15" i="32"/>
  <c r="AT15" i="32" s="1"/>
  <c r="AR16" i="32"/>
  <c r="AS16" i="32" s="1"/>
  <c r="AR17" i="32"/>
  <c r="AS17" i="32" s="1"/>
  <c r="AR18" i="32"/>
  <c r="AS18" i="32" s="1"/>
  <c r="AR19" i="32"/>
  <c r="AS19" i="32" s="1"/>
  <c r="AR20" i="32"/>
  <c r="AS20" i="32" s="1"/>
  <c r="AR21" i="32"/>
  <c r="AS21" i="32" s="1"/>
  <c r="AR22" i="32"/>
  <c r="AS22" i="32" s="1"/>
  <c r="AR23" i="32"/>
  <c r="AT23" i="32" s="1"/>
  <c r="AS23" i="32"/>
  <c r="AR24" i="32"/>
  <c r="AS24" i="32" s="1"/>
  <c r="AT24" i="32"/>
  <c r="AR25" i="32"/>
  <c r="AS25" i="32" s="1"/>
  <c r="AR4" i="32"/>
  <c r="AS4" i="32" s="1"/>
  <c r="AR5" i="31"/>
  <c r="AS5" i="31" s="1"/>
  <c r="AR6" i="31"/>
  <c r="AS6" i="31" s="1"/>
  <c r="AR7" i="31"/>
  <c r="AT7" i="31" s="1"/>
  <c r="AR8" i="31"/>
  <c r="AS8" i="31" s="1"/>
  <c r="AR9" i="31"/>
  <c r="AT9" i="31" s="1"/>
  <c r="AR10" i="31"/>
  <c r="AS10" i="31" s="1"/>
  <c r="AR11" i="31"/>
  <c r="AT11" i="31" s="1"/>
  <c r="AR12" i="31"/>
  <c r="AS12" i="31" s="1"/>
  <c r="AR4" i="31"/>
  <c r="AT4" i="31" s="1"/>
  <c r="AR5" i="29"/>
  <c r="AS5" i="29" s="1"/>
  <c r="AT5" i="29"/>
  <c r="AR6" i="29"/>
  <c r="AT6" i="29" s="1"/>
  <c r="AS6" i="29"/>
  <c r="AR7" i="29"/>
  <c r="AT7" i="29" s="1"/>
  <c r="AS7" i="29"/>
  <c r="AR8" i="29"/>
  <c r="AS8" i="29"/>
  <c r="AT8" i="29"/>
  <c r="AR4" i="29"/>
  <c r="AS4" i="29" s="1"/>
  <c r="AR5" i="28"/>
  <c r="AS5" i="28" s="1"/>
  <c r="AR6" i="28"/>
  <c r="AT6" i="28" s="1"/>
  <c r="AR7" i="28"/>
  <c r="AT7" i="28" s="1"/>
  <c r="AS7" i="28"/>
  <c r="AR8" i="28"/>
  <c r="AS8" i="28" s="1"/>
  <c r="AR9" i="28"/>
  <c r="AT9" i="28" s="1"/>
  <c r="AS9" i="28"/>
  <c r="AR10" i="28"/>
  <c r="AS10" i="28" s="1"/>
  <c r="AR11" i="28"/>
  <c r="AS11" i="28" s="1"/>
  <c r="AR12" i="28"/>
  <c r="AT12" i="28" s="1"/>
  <c r="AR13" i="28"/>
  <c r="AS13" i="28" s="1"/>
  <c r="AR14" i="28"/>
  <c r="AT14" i="28" s="1"/>
  <c r="AR15" i="28"/>
  <c r="AT15" i="28" s="1"/>
  <c r="AR16" i="28"/>
  <c r="AT16" i="28" s="1"/>
  <c r="AS16" i="28"/>
  <c r="AR17" i="28"/>
  <c r="AT17" i="28" s="1"/>
  <c r="AS17" i="28"/>
  <c r="AR18" i="28"/>
  <c r="AS18" i="28" s="1"/>
  <c r="AR19" i="28"/>
  <c r="AS19" i="28" s="1"/>
  <c r="AT19" i="28"/>
  <c r="AR20" i="28"/>
  <c r="AS20" i="28" s="1"/>
  <c r="AR21" i="28"/>
  <c r="AS21" i="28" s="1"/>
  <c r="AR22" i="28"/>
  <c r="AS22" i="28" s="1"/>
  <c r="AR23" i="28"/>
  <c r="AT23" i="28" s="1"/>
  <c r="AR24" i="28"/>
  <c r="AT24" i="28" s="1"/>
  <c r="AR25" i="28"/>
  <c r="AS25" i="28" s="1"/>
  <c r="AT25" i="28"/>
  <c r="AR26" i="28"/>
  <c r="AS26" i="28" s="1"/>
  <c r="AR27" i="28"/>
  <c r="AS27" i="28" s="1"/>
  <c r="AT27" i="28"/>
  <c r="AR28" i="28"/>
  <c r="AS28" i="28" s="1"/>
  <c r="AR29" i="28"/>
  <c r="AS29" i="28" s="1"/>
  <c r="AR30" i="28"/>
  <c r="AS30" i="28" s="1"/>
  <c r="AR31" i="28"/>
  <c r="AT31" i="28" s="1"/>
  <c r="AR32" i="28"/>
  <c r="AS32" i="28" s="1"/>
  <c r="AT32" i="28"/>
  <c r="AR33" i="28"/>
  <c r="AS33" i="28" s="1"/>
  <c r="AR34" i="28"/>
  <c r="AS34" i="28" s="1"/>
  <c r="AR35" i="28"/>
  <c r="AS35" i="28" s="1"/>
  <c r="AR36" i="28"/>
  <c r="AS36" i="28"/>
  <c r="AT36" i="28"/>
  <c r="AR37" i="28"/>
  <c r="AS37" i="28" s="1"/>
  <c r="AT37" i="28"/>
  <c r="AR38" i="28"/>
  <c r="AS38" i="28" s="1"/>
  <c r="AR39" i="28"/>
  <c r="AT39" i="28" s="1"/>
  <c r="AR40" i="28"/>
  <c r="AS40" i="28" s="1"/>
  <c r="AR41" i="28"/>
  <c r="AS41" i="28" s="1"/>
  <c r="AT41" i="28"/>
  <c r="AR42" i="28"/>
  <c r="AS42" i="28" s="1"/>
  <c r="AR43" i="28"/>
  <c r="AS43" i="28" s="1"/>
  <c r="AT43" i="28"/>
  <c r="AR44" i="28"/>
  <c r="AS44" i="28" s="1"/>
  <c r="AR45" i="28"/>
  <c r="AS45" i="28" s="1"/>
  <c r="AT45" i="28"/>
  <c r="AR46" i="28"/>
  <c r="AS46" i="28" s="1"/>
  <c r="AR4" i="28"/>
  <c r="AT4" i="28" s="1"/>
  <c r="AR5" i="27"/>
  <c r="AS5" i="27" s="1"/>
  <c r="AR6" i="27"/>
  <c r="AT6" i="27" s="1"/>
  <c r="AR7" i="27"/>
  <c r="AT7" i="27" s="1"/>
  <c r="AR8" i="27"/>
  <c r="AS8" i="27" s="1"/>
  <c r="AR9" i="27"/>
  <c r="AT9" i="27" s="1"/>
  <c r="AR10" i="27"/>
  <c r="AS10" i="27" s="1"/>
  <c r="AR11" i="27"/>
  <c r="AS11" i="27" s="1"/>
  <c r="AR12" i="27"/>
  <c r="AT12" i="27" s="1"/>
  <c r="AR13" i="27"/>
  <c r="AS13" i="27" s="1"/>
  <c r="AR14" i="27"/>
  <c r="AT14" i="27" s="1"/>
  <c r="AR15" i="27"/>
  <c r="AT15" i="27" s="1"/>
  <c r="AR16" i="27"/>
  <c r="AT16" i="27" s="1"/>
  <c r="AS16" i="27"/>
  <c r="AR17" i="27"/>
  <c r="AT17" i="27" s="1"/>
  <c r="AS17" i="27"/>
  <c r="AR18" i="27"/>
  <c r="AS18" i="27" s="1"/>
  <c r="AR19" i="27"/>
  <c r="AS19" i="27" s="1"/>
  <c r="AR20" i="27"/>
  <c r="AS20" i="27" s="1"/>
  <c r="AR21" i="27"/>
  <c r="AS21" i="27" s="1"/>
  <c r="AR22" i="27"/>
  <c r="AS22" i="27" s="1"/>
  <c r="AR23" i="27"/>
  <c r="AT23" i="27" s="1"/>
  <c r="AR24" i="27"/>
  <c r="AT24" i="27" s="1"/>
  <c r="AR25" i="27"/>
  <c r="AS25" i="27" s="1"/>
  <c r="AT25" i="27"/>
  <c r="AR26" i="27"/>
  <c r="AS26" i="27" s="1"/>
  <c r="AR27" i="27"/>
  <c r="AS27" i="27" s="1"/>
  <c r="AT27" i="27"/>
  <c r="AT4" i="27"/>
  <c r="AR4" i="27"/>
  <c r="AS4" i="27" s="1"/>
  <c r="AR5" i="26"/>
  <c r="AS5" i="26" s="1"/>
  <c r="AR6" i="26"/>
  <c r="AT6" i="26" s="1"/>
  <c r="AR7" i="26"/>
  <c r="AT7" i="26" s="1"/>
  <c r="AR8" i="26"/>
  <c r="AS8" i="26" s="1"/>
  <c r="AR9" i="26"/>
  <c r="AS9" i="26" s="1"/>
  <c r="AR10" i="26"/>
  <c r="AS10" i="26" s="1"/>
  <c r="AR11" i="26"/>
  <c r="AT11" i="26" s="1"/>
  <c r="AR12" i="26"/>
  <c r="AS12" i="26" s="1"/>
  <c r="AR13" i="26"/>
  <c r="AS13" i="26" s="1"/>
  <c r="AR14" i="26"/>
  <c r="AT14" i="26" s="1"/>
  <c r="AR15" i="26"/>
  <c r="AT15" i="26" s="1"/>
  <c r="AR16" i="26"/>
  <c r="AT16" i="26" s="1"/>
  <c r="AR17" i="26"/>
  <c r="AS17" i="26" s="1"/>
  <c r="AR18" i="26"/>
  <c r="AS18" i="26" s="1"/>
  <c r="AR19" i="26"/>
  <c r="AT19" i="26" s="1"/>
  <c r="AS19" i="26"/>
  <c r="AR20" i="26"/>
  <c r="AT20" i="26" s="1"/>
  <c r="AR21" i="26"/>
  <c r="AT21" i="26" s="1"/>
  <c r="AS21" i="26"/>
  <c r="AR22" i="26"/>
  <c r="AT22" i="26" s="1"/>
  <c r="AR23" i="26"/>
  <c r="AT23" i="26" s="1"/>
  <c r="AS23" i="26"/>
  <c r="AR24" i="26"/>
  <c r="AT24" i="26" s="1"/>
  <c r="AR25" i="26"/>
  <c r="AS25" i="26" s="1"/>
  <c r="AR26" i="26"/>
  <c r="AS26" i="26" s="1"/>
  <c r="AR27" i="26"/>
  <c r="AS27" i="26"/>
  <c r="AT27" i="26"/>
  <c r="AR28" i="26"/>
  <c r="AT28" i="26" s="1"/>
  <c r="AS28" i="26"/>
  <c r="AR29" i="26"/>
  <c r="AT29" i="26" s="1"/>
  <c r="AR30" i="26"/>
  <c r="AT30" i="26" s="1"/>
  <c r="AR31" i="26"/>
  <c r="AT31" i="26" s="1"/>
  <c r="AS31" i="26"/>
  <c r="AR32" i="26"/>
  <c r="AS32" i="26" s="1"/>
  <c r="AR33" i="26"/>
  <c r="AS33" i="26" s="1"/>
  <c r="AR34" i="26"/>
  <c r="AS34" i="26" s="1"/>
  <c r="AR35" i="26"/>
  <c r="AS35" i="26" s="1"/>
  <c r="AR36" i="26"/>
  <c r="AS36" i="26" s="1"/>
  <c r="AR37" i="26"/>
  <c r="AS37" i="26" s="1"/>
  <c r="AR38" i="26"/>
  <c r="AT38" i="26" s="1"/>
  <c r="AR39" i="26"/>
  <c r="AT39" i="26" s="1"/>
  <c r="AR40" i="26"/>
  <c r="AS40" i="26" s="1"/>
  <c r="AR41" i="26"/>
  <c r="AS41" i="26" s="1"/>
  <c r="AR42" i="26"/>
  <c r="AS42" i="26" s="1"/>
  <c r="AR43" i="26"/>
  <c r="AT43" i="26" s="1"/>
  <c r="AS43" i="26"/>
  <c r="AR44" i="26"/>
  <c r="AS44" i="26" s="1"/>
  <c r="AR45" i="26"/>
  <c r="AS45" i="26" s="1"/>
  <c r="AR46" i="26"/>
  <c r="AT46" i="26" s="1"/>
  <c r="AR47" i="26"/>
  <c r="AT47" i="26" s="1"/>
  <c r="AR48" i="26"/>
  <c r="AT48" i="26" s="1"/>
  <c r="AR49" i="26"/>
  <c r="AS49" i="26" s="1"/>
  <c r="AR50" i="26"/>
  <c r="AS50" i="26" s="1"/>
  <c r="AR51" i="26"/>
  <c r="AT51" i="26" s="1"/>
  <c r="AS51" i="26"/>
  <c r="AR52" i="26"/>
  <c r="AT52" i="26" s="1"/>
  <c r="AR53" i="26"/>
  <c r="AT53" i="26" s="1"/>
  <c r="AR54" i="26"/>
  <c r="AT54" i="26" s="1"/>
  <c r="AR55" i="26"/>
  <c r="AT55" i="26" s="1"/>
  <c r="AR56" i="26"/>
  <c r="AS56" i="26" s="1"/>
  <c r="AR57" i="26"/>
  <c r="AS57" i="26" s="1"/>
  <c r="AR58" i="26"/>
  <c r="AS58" i="26" s="1"/>
  <c r="AR59" i="26"/>
  <c r="AS59" i="26" s="1"/>
  <c r="AR60" i="26"/>
  <c r="AS60" i="26" s="1"/>
  <c r="AR61" i="26"/>
  <c r="AT61" i="26" s="1"/>
  <c r="AS61" i="26"/>
  <c r="AR62" i="26"/>
  <c r="AT62" i="26" s="1"/>
  <c r="AR63" i="26"/>
  <c r="AT63" i="26" s="1"/>
  <c r="AR64" i="26"/>
  <c r="AS64" i="26" s="1"/>
  <c r="AR65" i="26"/>
  <c r="AS65" i="26" s="1"/>
  <c r="AR66" i="26"/>
  <c r="AS66" i="26" s="1"/>
  <c r="AR67" i="26"/>
  <c r="AS67" i="26" s="1"/>
  <c r="AR68" i="26"/>
  <c r="AS68" i="26" s="1"/>
  <c r="AR4" i="26"/>
  <c r="AT4" i="26" s="1"/>
  <c r="AR5" i="25"/>
  <c r="AS5" i="25" s="1"/>
  <c r="AT5" i="25"/>
  <c r="AR6" i="25"/>
  <c r="AT6" i="25" s="1"/>
  <c r="AR7" i="25"/>
  <c r="AT7" i="25" s="1"/>
  <c r="AR8" i="25"/>
  <c r="AS8" i="25" s="1"/>
  <c r="AR4" i="25"/>
  <c r="AT4" i="25" s="1"/>
  <c r="AR5" i="24"/>
  <c r="AS5" i="24" s="1"/>
  <c r="AT5" i="24"/>
  <c r="AR6" i="24"/>
  <c r="AS6" i="24" s="1"/>
  <c r="AR7" i="24"/>
  <c r="AT7" i="24" s="1"/>
  <c r="AS7" i="24"/>
  <c r="AR8" i="24"/>
  <c r="AS8" i="24" s="1"/>
  <c r="AR9" i="24"/>
  <c r="AT9" i="24" s="1"/>
  <c r="AR10" i="24"/>
  <c r="AS10" i="24" s="1"/>
  <c r="AR11" i="24"/>
  <c r="AT11" i="24" s="1"/>
  <c r="AR12" i="24"/>
  <c r="AT12" i="24" s="1"/>
  <c r="AR13" i="24"/>
  <c r="AS13" i="24" s="1"/>
  <c r="AR14" i="24"/>
  <c r="AS14" i="24" s="1"/>
  <c r="AR15" i="24"/>
  <c r="AT15" i="24" s="1"/>
  <c r="AR16" i="24"/>
  <c r="AS16" i="24" s="1"/>
  <c r="AR17" i="24"/>
  <c r="AS17" i="24" s="1"/>
  <c r="AR4" i="24"/>
  <c r="AS4" i="24" s="1"/>
  <c r="AR5" i="23"/>
  <c r="AS5" i="23" s="1"/>
  <c r="AR6" i="23"/>
  <c r="AS6" i="23" s="1"/>
  <c r="AR7" i="23"/>
  <c r="AT7" i="23" s="1"/>
  <c r="AR8" i="23"/>
  <c r="AS8" i="23" s="1"/>
  <c r="AR9" i="23"/>
  <c r="AS9" i="23" s="1"/>
  <c r="AR10" i="23"/>
  <c r="AS10" i="23" s="1"/>
  <c r="AR11" i="23"/>
  <c r="AS11" i="23" s="1"/>
  <c r="AR12" i="23"/>
  <c r="AT12" i="23" s="1"/>
  <c r="AS12" i="23"/>
  <c r="AR13" i="23"/>
  <c r="AS13" i="23" s="1"/>
  <c r="AR14" i="23"/>
  <c r="AT14" i="23" s="1"/>
  <c r="AS14" i="23"/>
  <c r="AR4" i="23"/>
  <c r="AS4" i="23" s="1"/>
  <c r="AR5" i="22"/>
  <c r="AS5" i="22" s="1"/>
  <c r="AR6" i="22"/>
  <c r="AS6" i="22" s="1"/>
  <c r="AR7" i="22"/>
  <c r="AT7" i="22" s="1"/>
  <c r="AR8" i="22"/>
  <c r="AT8" i="22" s="1"/>
  <c r="AS8" i="22"/>
  <c r="AR9" i="22"/>
  <c r="AS9" i="22" s="1"/>
  <c r="AT9" i="22"/>
  <c r="AR10" i="22"/>
  <c r="AS10" i="22" s="1"/>
  <c r="AR11" i="22"/>
  <c r="AS11" i="22" s="1"/>
  <c r="AT11" i="22"/>
  <c r="AR12" i="22"/>
  <c r="AS12" i="22" s="1"/>
  <c r="AR13" i="22"/>
  <c r="AS13" i="22" s="1"/>
  <c r="AT13" i="22"/>
  <c r="AR14" i="22"/>
  <c r="AT14" i="22" s="1"/>
  <c r="AS14" i="22"/>
  <c r="AR15" i="22"/>
  <c r="AT15" i="22" s="1"/>
  <c r="AR16" i="22"/>
  <c r="AS16" i="22" s="1"/>
  <c r="AR17" i="22"/>
  <c r="AS17" i="22"/>
  <c r="AT17" i="22"/>
  <c r="AR18" i="22"/>
  <c r="AS18" i="22" s="1"/>
  <c r="AR19" i="22"/>
  <c r="AS19" i="22" s="1"/>
  <c r="AR20" i="22"/>
  <c r="AT20" i="22" s="1"/>
  <c r="AR21" i="22"/>
  <c r="AS21" i="22" s="1"/>
  <c r="AR22" i="22"/>
  <c r="AS22" i="22" s="1"/>
  <c r="AR23" i="22"/>
  <c r="AT23" i="22" s="1"/>
  <c r="AR24" i="22"/>
  <c r="AT24" i="22" s="1"/>
  <c r="AR25" i="22"/>
  <c r="AS25" i="22" s="1"/>
  <c r="AR26" i="22"/>
  <c r="AS26" i="22" s="1"/>
  <c r="AR27" i="22"/>
  <c r="AS27" i="22" s="1"/>
  <c r="AR28" i="22"/>
  <c r="AS28" i="22" s="1"/>
  <c r="AR29" i="22"/>
  <c r="AS29" i="22" s="1"/>
  <c r="AR30" i="22"/>
  <c r="AS30" i="22"/>
  <c r="AT30" i="22"/>
  <c r="AR31" i="22"/>
  <c r="AT31" i="22" s="1"/>
  <c r="AR32" i="22"/>
  <c r="AS32" i="22" s="1"/>
  <c r="AR33" i="22"/>
  <c r="AS33" i="22" s="1"/>
  <c r="AR4" i="22"/>
  <c r="AT4" i="22" s="1"/>
  <c r="AR5" i="21"/>
  <c r="AT5" i="21" s="1"/>
  <c r="AR6" i="21"/>
  <c r="AS6" i="21" s="1"/>
  <c r="AR7" i="21"/>
  <c r="AT7" i="21" s="1"/>
  <c r="AS7" i="21"/>
  <c r="AR8" i="21"/>
  <c r="AT8" i="21" s="1"/>
  <c r="AR9" i="21"/>
  <c r="AS9" i="21" s="1"/>
  <c r="AR10" i="21"/>
  <c r="AS10" i="21" s="1"/>
  <c r="AR11" i="21"/>
  <c r="AS11" i="21" s="1"/>
  <c r="AR12" i="21"/>
  <c r="AT12" i="21" s="1"/>
  <c r="AS12" i="21"/>
  <c r="AR13" i="21"/>
  <c r="AS13" i="21" s="1"/>
  <c r="AR14" i="21"/>
  <c r="AS14" i="21" s="1"/>
  <c r="AR15" i="21"/>
  <c r="AT15" i="21" s="1"/>
  <c r="AR16" i="21"/>
  <c r="AT16" i="21" s="1"/>
  <c r="AS16" i="21"/>
  <c r="AR17" i="21"/>
  <c r="AS17" i="21" s="1"/>
  <c r="AT17" i="21"/>
  <c r="AR18" i="21"/>
  <c r="AS18" i="21" s="1"/>
  <c r="AR19" i="21"/>
  <c r="AS19" i="21" s="1"/>
  <c r="AR20" i="21"/>
  <c r="AS20" i="21" s="1"/>
  <c r="AR21" i="21"/>
  <c r="AS21" i="21" s="1"/>
  <c r="AR22" i="21"/>
  <c r="AS22" i="21" s="1"/>
  <c r="AR23" i="21"/>
  <c r="AT23" i="21" s="1"/>
  <c r="AR24" i="21"/>
  <c r="AT24" i="21" s="1"/>
  <c r="AR25" i="21"/>
  <c r="AS25" i="21"/>
  <c r="AT25" i="21"/>
  <c r="AR26" i="21"/>
  <c r="AS26" i="21" s="1"/>
  <c r="AR27" i="21"/>
  <c r="AS27" i="21" s="1"/>
  <c r="AR28" i="21"/>
  <c r="AS28" i="21" s="1"/>
  <c r="AT28" i="21"/>
  <c r="AR29" i="21"/>
  <c r="AS29" i="21" s="1"/>
  <c r="AT29" i="21"/>
  <c r="AR30" i="21"/>
  <c r="AS30" i="21" s="1"/>
  <c r="AR31" i="21"/>
  <c r="AT31" i="21" s="1"/>
  <c r="AS31" i="21"/>
  <c r="AR32" i="21"/>
  <c r="AT32" i="21" s="1"/>
  <c r="AR33" i="21"/>
  <c r="AS33" i="21"/>
  <c r="AT33" i="21"/>
  <c r="AR34" i="21"/>
  <c r="AS34" i="21" s="1"/>
  <c r="AR35" i="21"/>
  <c r="AS35" i="21" s="1"/>
  <c r="AR36" i="21"/>
  <c r="AS36" i="21" s="1"/>
  <c r="AR37" i="21"/>
  <c r="AT37" i="21" s="1"/>
  <c r="AS37" i="21"/>
  <c r="AR38" i="21"/>
  <c r="AS38" i="21" s="1"/>
  <c r="AR39" i="21"/>
  <c r="AT39" i="21" s="1"/>
  <c r="AR4" i="21"/>
  <c r="AT4" i="21" s="1"/>
  <c r="AR5" i="20"/>
  <c r="AS5" i="20" s="1"/>
  <c r="AR6" i="20"/>
  <c r="AS6" i="20" s="1"/>
  <c r="AR7" i="20"/>
  <c r="AT7" i="20" s="1"/>
  <c r="AS7" i="20"/>
  <c r="AR8" i="20"/>
  <c r="AS8" i="20" s="1"/>
  <c r="AR9" i="20"/>
  <c r="AS9" i="20" s="1"/>
  <c r="AR10" i="20"/>
  <c r="AS10" i="20" s="1"/>
  <c r="AR11" i="20"/>
  <c r="AT11" i="20" s="1"/>
  <c r="AS11" i="20"/>
  <c r="AR12" i="20"/>
  <c r="AS12" i="20" s="1"/>
  <c r="AR4" i="20"/>
  <c r="AS4" i="20" s="1"/>
  <c r="AR5" i="19"/>
  <c r="AS5" i="19" s="1"/>
  <c r="AR6" i="19"/>
  <c r="AT6" i="19" s="1"/>
  <c r="AR7" i="19"/>
  <c r="AT7" i="19" s="1"/>
  <c r="AR8" i="19"/>
  <c r="AS8" i="19" s="1"/>
  <c r="AT8" i="19"/>
  <c r="AR9" i="19"/>
  <c r="AS9" i="19" s="1"/>
  <c r="AR10" i="19"/>
  <c r="AS10" i="19" s="1"/>
  <c r="AR11" i="19"/>
  <c r="AS11" i="19" s="1"/>
  <c r="AR12" i="19"/>
  <c r="AS12" i="19" s="1"/>
  <c r="AT12" i="19"/>
  <c r="AR4" i="19"/>
  <c r="AS4" i="19" s="1"/>
  <c r="AR5" i="18"/>
  <c r="AS5" i="18" s="1"/>
  <c r="AT5" i="18"/>
  <c r="AR6" i="18"/>
  <c r="AS6" i="18" s="1"/>
  <c r="AT6" i="18"/>
  <c r="AR7" i="18"/>
  <c r="AT7" i="18" s="1"/>
  <c r="AR8" i="18"/>
  <c r="AS8" i="18" s="1"/>
  <c r="AR9" i="18"/>
  <c r="AS9" i="18" s="1"/>
  <c r="AR4" i="18"/>
  <c r="AS4" i="18" s="1"/>
  <c r="AR5" i="13"/>
  <c r="AS5" i="13" s="1"/>
  <c r="AR6" i="13"/>
  <c r="AT6" i="13" s="1"/>
  <c r="AR7" i="13"/>
  <c r="AT7" i="13" s="1"/>
  <c r="AR8" i="13"/>
  <c r="AT8" i="13" s="1"/>
  <c r="AS8" i="13"/>
  <c r="AR9" i="13"/>
  <c r="AS9" i="13" s="1"/>
  <c r="AR10" i="13"/>
  <c r="AS10" i="13" s="1"/>
  <c r="AR11" i="13"/>
  <c r="AS11" i="13" s="1"/>
  <c r="AR12" i="13"/>
  <c r="AT12" i="13" s="1"/>
  <c r="AR5" i="12"/>
  <c r="AS5" i="12" s="1"/>
  <c r="AR6" i="12"/>
  <c r="AT6" i="12" s="1"/>
  <c r="AR7" i="12"/>
  <c r="AT7" i="12" s="1"/>
  <c r="AR8" i="12"/>
  <c r="AT8" i="12" s="1"/>
  <c r="AR9" i="12"/>
  <c r="AS9" i="12" s="1"/>
  <c r="AR10" i="12"/>
  <c r="AS10" i="12" s="1"/>
  <c r="AR11" i="12"/>
  <c r="AT11" i="12" s="1"/>
  <c r="AS11" i="12"/>
  <c r="AR12" i="12"/>
  <c r="AT12" i="12" s="1"/>
  <c r="AR5" i="14"/>
  <c r="AS5" i="14" s="1"/>
  <c r="AT5" i="14"/>
  <c r="AR6" i="14"/>
  <c r="AT6" i="14" s="1"/>
  <c r="AR7" i="14"/>
  <c r="AT7" i="14" s="1"/>
  <c r="AR8" i="14"/>
  <c r="AS8" i="14" s="1"/>
  <c r="AR9" i="14"/>
  <c r="AS9" i="14" s="1"/>
  <c r="AR10" i="14"/>
  <c r="AS10" i="14" s="1"/>
  <c r="AR5" i="15"/>
  <c r="AS5" i="15"/>
  <c r="AT5" i="15"/>
  <c r="AR6" i="15"/>
  <c r="AT6" i="15" s="1"/>
  <c r="AS6" i="15"/>
  <c r="AR7" i="15"/>
  <c r="AT7" i="15" s="1"/>
  <c r="AR8" i="15"/>
  <c r="AS8" i="15" s="1"/>
  <c r="AR9" i="15"/>
  <c r="AS9" i="15" s="1"/>
  <c r="AR10" i="15"/>
  <c r="AS10" i="15" s="1"/>
  <c r="AR11" i="15"/>
  <c r="AT11" i="15" s="1"/>
  <c r="AS11" i="15"/>
  <c r="AR12" i="15"/>
  <c r="AS12" i="15" s="1"/>
  <c r="AR13" i="15"/>
  <c r="AS13" i="15" s="1"/>
  <c r="AR14" i="15"/>
  <c r="AT14" i="15" s="1"/>
  <c r="AR15" i="15"/>
  <c r="AT15" i="15" s="1"/>
  <c r="AR16" i="15"/>
  <c r="AT16" i="15" s="1"/>
  <c r="AS16" i="15"/>
  <c r="AR17" i="15"/>
  <c r="AS17" i="15" s="1"/>
  <c r="AR18" i="15"/>
  <c r="AS18" i="15" s="1"/>
  <c r="AR5" i="16"/>
  <c r="AS5" i="16" s="1"/>
  <c r="AR6" i="16"/>
  <c r="AS6" i="16" s="1"/>
  <c r="AR7" i="16"/>
  <c r="AT7" i="16" s="1"/>
  <c r="AR8" i="16"/>
  <c r="AT8" i="16" s="1"/>
  <c r="AS8" i="16"/>
  <c r="AR9" i="16"/>
  <c r="AS9" i="16" s="1"/>
  <c r="AR10" i="16"/>
  <c r="AS10" i="16" s="1"/>
  <c r="AR11" i="16"/>
  <c r="AS11" i="16" s="1"/>
  <c r="AR12" i="16"/>
  <c r="AT12" i="16" s="1"/>
  <c r="AR5" i="17"/>
  <c r="AT5" i="17" s="1"/>
  <c r="AS5" i="17"/>
  <c r="AR6" i="17"/>
  <c r="AT6" i="17" s="1"/>
  <c r="AR7" i="17"/>
  <c r="AT7" i="17" s="1"/>
  <c r="AR8" i="17"/>
  <c r="AT8" i="17" s="1"/>
  <c r="AR9" i="17"/>
  <c r="AS9" i="17"/>
  <c r="AT9" i="17"/>
  <c r="AR4" i="17"/>
  <c r="AS4" i="17" s="1"/>
  <c r="AR4" i="16"/>
  <c r="AS4" i="16" s="1"/>
  <c r="AR4" i="15"/>
  <c r="AS4" i="15" s="1"/>
  <c r="AR4" i="14"/>
  <c r="AS4" i="14" s="1"/>
  <c r="AR4" i="13"/>
  <c r="AS4" i="13" s="1"/>
  <c r="AR4" i="12"/>
  <c r="AS4" i="12" s="1"/>
  <c r="AR5" i="11"/>
  <c r="AS5" i="11" s="1"/>
  <c r="AR6" i="11"/>
  <c r="AS6" i="11" s="1"/>
  <c r="AR7" i="11"/>
  <c r="AS7" i="11" s="1"/>
  <c r="AR8" i="11"/>
  <c r="AS8" i="11" s="1"/>
  <c r="AR9" i="11"/>
  <c r="AS9" i="11" s="1"/>
  <c r="AR10" i="11"/>
  <c r="AT10" i="11" s="1"/>
  <c r="AS10" i="11"/>
  <c r="AR11" i="11"/>
  <c r="AS11" i="11" s="1"/>
  <c r="AR4" i="11"/>
  <c r="AS4" i="11" s="1"/>
  <c r="AR5" i="10"/>
  <c r="AS5" i="10" s="1"/>
  <c r="AR6" i="10"/>
  <c r="AS6" i="10"/>
  <c r="AT6" i="10"/>
  <c r="AR7" i="10"/>
  <c r="AT7" i="10" s="1"/>
  <c r="AS7" i="10"/>
  <c r="AR8" i="10"/>
  <c r="AS8" i="10" s="1"/>
  <c r="AR9" i="10"/>
  <c r="AS9" i="10"/>
  <c r="AT9" i="10"/>
  <c r="AR4" i="10"/>
  <c r="AS4" i="10" s="1"/>
  <c r="AR5" i="9"/>
  <c r="AS5" i="9" s="1"/>
  <c r="AR6" i="9"/>
  <c r="AT6" i="9" s="1"/>
  <c r="AR7" i="9"/>
  <c r="AT7" i="9" s="1"/>
  <c r="AR8" i="9"/>
  <c r="AS8" i="9" s="1"/>
  <c r="AR9" i="9"/>
  <c r="AS9" i="9" s="1"/>
  <c r="AR10" i="9"/>
  <c r="AS10" i="9" s="1"/>
  <c r="AR11" i="9"/>
  <c r="AS11" i="9" s="1"/>
  <c r="AR12" i="9"/>
  <c r="AS12" i="9" s="1"/>
  <c r="AR13" i="9"/>
  <c r="AS13" i="9" s="1"/>
  <c r="AR14" i="9"/>
  <c r="AT14" i="9" s="1"/>
  <c r="AR15" i="9"/>
  <c r="AT15" i="9" s="1"/>
  <c r="AR16" i="9"/>
  <c r="AT16" i="9" s="1"/>
  <c r="AR17" i="9"/>
  <c r="AS17" i="9" s="1"/>
  <c r="AR18" i="9"/>
  <c r="AS18" i="9" s="1"/>
  <c r="AR19" i="9"/>
  <c r="AT19" i="9" s="1"/>
  <c r="AR20" i="9"/>
  <c r="AS20" i="9" s="1"/>
  <c r="AR21" i="9"/>
  <c r="AS21" i="9" s="1"/>
  <c r="AR22" i="9"/>
  <c r="AT22" i="9" s="1"/>
  <c r="AR23" i="9"/>
  <c r="AT23" i="9" s="1"/>
  <c r="AR24" i="9"/>
  <c r="AS24" i="9" s="1"/>
  <c r="AT24" i="9"/>
  <c r="AR25" i="9"/>
  <c r="AS25" i="9" s="1"/>
  <c r="AR26" i="9"/>
  <c r="AS26" i="9" s="1"/>
  <c r="AR27" i="9"/>
  <c r="AT27" i="9" s="1"/>
  <c r="AR28" i="9"/>
  <c r="AS28" i="9" s="1"/>
  <c r="AR29" i="9"/>
  <c r="AS29" i="9" s="1"/>
  <c r="AR30" i="9"/>
  <c r="AT30" i="9" s="1"/>
  <c r="AR31" i="9"/>
  <c r="AT31" i="9" s="1"/>
  <c r="AR32" i="9"/>
  <c r="AS32" i="9" s="1"/>
  <c r="AT32" i="9"/>
  <c r="AR33" i="9"/>
  <c r="AS33" i="9" s="1"/>
  <c r="AR34" i="9"/>
  <c r="AS34" i="9" s="1"/>
  <c r="AR4" i="9"/>
  <c r="AS4" i="9" s="1"/>
  <c r="AS24" i="28" l="1"/>
  <c r="AS36" i="38"/>
  <c r="AT27" i="38"/>
  <c r="AT5" i="38"/>
  <c r="AT6" i="40"/>
  <c r="AT6" i="41"/>
  <c r="AS19" i="43"/>
  <c r="AT8" i="52"/>
  <c r="AS13" i="54"/>
  <c r="AS30" i="58"/>
  <c r="AS17" i="58"/>
  <c r="AS12" i="12"/>
  <c r="AS12" i="13"/>
  <c r="AT4" i="18"/>
  <c r="AT20" i="32"/>
  <c r="AT9" i="44"/>
  <c r="AT9" i="48"/>
  <c r="AT8" i="50"/>
  <c r="AS14" i="15"/>
  <c r="AT9" i="18"/>
  <c r="AT5" i="19"/>
  <c r="AT21" i="22"/>
  <c r="AT6" i="22"/>
  <c r="AT59" i="26"/>
  <c r="AT8" i="26"/>
  <c r="AS9" i="27"/>
  <c r="AT29" i="28"/>
  <c r="AS14" i="28"/>
  <c r="AS6" i="28"/>
  <c r="AT13" i="32"/>
  <c r="AT28" i="36"/>
  <c r="AS35" i="38"/>
  <c r="AT5" i="41"/>
  <c r="AS7" i="42"/>
  <c r="AS15" i="45"/>
  <c r="AS7" i="49"/>
  <c r="AS7" i="52"/>
  <c r="AS20" i="54"/>
  <c r="AT8" i="55"/>
  <c r="AS15" i="58"/>
  <c r="AT28" i="9"/>
  <c r="AS19" i="9"/>
  <c r="AT8" i="18"/>
  <c r="AS20" i="22"/>
  <c r="AT8" i="23"/>
  <c r="AS12" i="24"/>
  <c r="AS24" i="26"/>
  <c r="AS16" i="26"/>
  <c r="AT28" i="28"/>
  <c r="AT5" i="28"/>
  <c r="AT21" i="33"/>
  <c r="AS12" i="33"/>
  <c r="AT5" i="33"/>
  <c r="AS9" i="35"/>
  <c r="AS27" i="36"/>
  <c r="AS8" i="37"/>
  <c r="AS11" i="39"/>
  <c r="AT11" i="40"/>
  <c r="AT14" i="48"/>
  <c r="AS8" i="48"/>
  <c r="AS12" i="49"/>
  <c r="AS7" i="50"/>
  <c r="AS25" i="54"/>
  <c r="AS7" i="57"/>
  <c r="AT6" i="11"/>
  <c r="AS15" i="21"/>
  <c r="AT6" i="21"/>
  <c r="AS48" i="26"/>
  <c r="AS30" i="26"/>
  <c r="AS6" i="26"/>
  <c r="AS15" i="27"/>
  <c r="AS7" i="27"/>
  <c r="AT35" i="28"/>
  <c r="AS12" i="28"/>
  <c r="AS15" i="36"/>
  <c r="AS8" i="36"/>
  <c r="AS7" i="58"/>
  <c r="AS4" i="47"/>
  <c r="AT13" i="48"/>
  <c r="AS17" i="54"/>
  <c r="AS9" i="54"/>
  <c r="AS6" i="17"/>
  <c r="AT5" i="16"/>
  <c r="AT8" i="14"/>
  <c r="AS8" i="12"/>
  <c r="AS7" i="18"/>
  <c r="AT22" i="21"/>
  <c r="AS5" i="21"/>
  <c r="AT8" i="25"/>
  <c r="AS55" i="26"/>
  <c r="AT37" i="26"/>
  <c r="AS29" i="26"/>
  <c r="AT5" i="26"/>
  <c r="AS14" i="27"/>
  <c r="AT4" i="29"/>
  <c r="AT12" i="31"/>
  <c r="AT16" i="32"/>
  <c r="AT6" i="34"/>
  <c r="AS7" i="35"/>
  <c r="AS14" i="36"/>
  <c r="AT8" i="38"/>
  <c r="AS6" i="37"/>
  <c r="AS9" i="39"/>
  <c r="AT28" i="40"/>
  <c r="AT16" i="40"/>
  <c r="AT9" i="40"/>
  <c r="AT8" i="41"/>
  <c r="AS11" i="42"/>
  <c r="AT6" i="44"/>
  <c r="AT6" i="48"/>
  <c r="AT5" i="51"/>
  <c r="AS23" i="54"/>
  <c r="AS6" i="58"/>
  <c r="AS16" i="9"/>
  <c r="AT5" i="9"/>
  <c r="AT5" i="10"/>
  <c r="AT13" i="23"/>
  <c r="AT5" i="23"/>
  <c r="AS9" i="24"/>
  <c r="AS63" i="26"/>
  <c r="AT5" i="27"/>
  <c r="AS8" i="32"/>
  <c r="AS14" i="38"/>
  <c r="AT12" i="44"/>
  <c r="AS7" i="47"/>
  <c r="AS6" i="55"/>
  <c r="AS12" i="58"/>
  <c r="AS6" i="12"/>
  <c r="AT5" i="13"/>
  <c r="AT33" i="22"/>
  <c r="AS24" i="22"/>
  <c r="AT8" i="24"/>
  <c r="AS6" i="25"/>
  <c r="AS53" i="26"/>
  <c r="AT44" i="26"/>
  <c r="AS11" i="26"/>
  <c r="AS12" i="27"/>
  <c r="AT38" i="28"/>
  <c r="AT5" i="34"/>
  <c r="AS13" i="38"/>
  <c r="AT27" i="40"/>
  <c r="AS7" i="40"/>
  <c r="AS7" i="41"/>
  <c r="AS20" i="43"/>
  <c r="AS11" i="44"/>
  <c r="AT5" i="44"/>
  <c r="AT17" i="49"/>
  <c r="AT9" i="52"/>
  <c r="AT5" i="55"/>
  <c r="AS11" i="58"/>
  <c r="AT20" i="9"/>
  <c r="AS31" i="9"/>
  <c r="AS7" i="9"/>
  <c r="AS27" i="9"/>
  <c r="AS22" i="9"/>
  <c r="AS6" i="9"/>
  <c r="AT25" i="58"/>
  <c r="AT21" i="58"/>
  <c r="AS14" i="58"/>
  <c r="AT16" i="58"/>
  <c r="AS27" i="58"/>
  <c r="AT24" i="58"/>
  <c r="AT8" i="58"/>
  <c r="AS24" i="54"/>
  <c r="AS8" i="54"/>
  <c r="AT14" i="54"/>
  <c r="AT4" i="54"/>
  <c r="AT5" i="54"/>
  <c r="AS16" i="54"/>
  <c r="AT8" i="53"/>
  <c r="AS6" i="53"/>
  <c r="AT5" i="53"/>
  <c r="AT21" i="49"/>
  <c r="AS16" i="49"/>
  <c r="AS19" i="49"/>
  <c r="AT4" i="49"/>
  <c r="AS15" i="49"/>
  <c r="AS11" i="49"/>
  <c r="AT13" i="49"/>
  <c r="AT24" i="49"/>
  <c r="AT20" i="49"/>
  <c r="AS15" i="48"/>
  <c r="AS7" i="48"/>
  <c r="AT5" i="48"/>
  <c r="AS16" i="48"/>
  <c r="AT12" i="45"/>
  <c r="AT4" i="45"/>
  <c r="AT13" i="45"/>
  <c r="AT6" i="45"/>
  <c r="AS16" i="45"/>
  <c r="AT14" i="45"/>
  <c r="AT11" i="45"/>
  <c r="AS7" i="45"/>
  <c r="AT8" i="44"/>
  <c r="AS7" i="43"/>
  <c r="AT21" i="43"/>
  <c r="AT11" i="43"/>
  <c r="AS6" i="43"/>
  <c r="AS16" i="43"/>
  <c r="AT12" i="43"/>
  <c r="AT8" i="43"/>
  <c r="AS15" i="43"/>
  <c r="AT13" i="43"/>
  <c r="AS6" i="42"/>
  <c r="AT9" i="42"/>
  <c r="AS30" i="40"/>
  <c r="AS14" i="40"/>
  <c r="AT12" i="40"/>
  <c r="AT8" i="40"/>
  <c r="AT5" i="40"/>
  <c r="AT4" i="40"/>
  <c r="AS22" i="40"/>
  <c r="AT19" i="40"/>
  <c r="AS15" i="40"/>
  <c r="AT12" i="39"/>
  <c r="AT4" i="39"/>
  <c r="AT14" i="39"/>
  <c r="AS7" i="39"/>
  <c r="AT13" i="39"/>
  <c r="AT6" i="39"/>
  <c r="AS7" i="37"/>
  <c r="AT4" i="37"/>
  <c r="AT5" i="37"/>
  <c r="AS30" i="38"/>
  <c r="AT4" i="38"/>
  <c r="AS15" i="38"/>
  <c r="AS22" i="38"/>
  <c r="AT19" i="38"/>
  <c r="AS7" i="38"/>
  <c r="AT29" i="38"/>
  <c r="AT28" i="38"/>
  <c r="AT24" i="38"/>
  <c r="AS31" i="38"/>
  <c r="AS6" i="38"/>
  <c r="AS22" i="36"/>
  <c r="AT21" i="36"/>
  <c r="AS7" i="36"/>
  <c r="AT24" i="36"/>
  <c r="AT19" i="36"/>
  <c r="AS6" i="36"/>
  <c r="AT20" i="36"/>
  <c r="AT16" i="36"/>
  <c r="AS23" i="36"/>
  <c r="AT8" i="35"/>
  <c r="AT5" i="35"/>
  <c r="AT4" i="35"/>
  <c r="AS7" i="33"/>
  <c r="AS19" i="33"/>
  <c r="AT4" i="33"/>
  <c r="AS15" i="33"/>
  <c r="AS11" i="33"/>
  <c r="AT13" i="33"/>
  <c r="AT20" i="33"/>
  <c r="AT11" i="32"/>
  <c r="AS7" i="32"/>
  <c r="AT17" i="32"/>
  <c r="AT9" i="32"/>
  <c r="AT21" i="32"/>
  <c r="AT4" i="32"/>
  <c r="AT25" i="32"/>
  <c r="AT22" i="32"/>
  <c r="AT19" i="32"/>
  <c r="AT12" i="32"/>
  <c r="AS15" i="32"/>
  <c r="AT5" i="32"/>
  <c r="AS11" i="31"/>
  <c r="AS9" i="31"/>
  <c r="AT8" i="31"/>
  <c r="AT5" i="31"/>
  <c r="AS7" i="31"/>
  <c r="AT6" i="31"/>
  <c r="AT44" i="28"/>
  <c r="AT22" i="28"/>
  <c r="AT8" i="28"/>
  <c r="AS39" i="28"/>
  <c r="AT46" i="28"/>
  <c r="AS15" i="28"/>
  <c r="AS31" i="28"/>
  <c r="AT21" i="28"/>
  <c r="AT11" i="28"/>
  <c r="AT40" i="28"/>
  <c r="AT33" i="28"/>
  <c r="AT30" i="28"/>
  <c r="AT20" i="28"/>
  <c r="AS23" i="28"/>
  <c r="AT13" i="28"/>
  <c r="AS24" i="27"/>
  <c r="AT19" i="27"/>
  <c r="AS6" i="27"/>
  <c r="AT22" i="27"/>
  <c r="AT8" i="27"/>
  <c r="AT20" i="27"/>
  <c r="AS23" i="27"/>
  <c r="AT13" i="27"/>
  <c r="AT21" i="27"/>
  <c r="AT11" i="27"/>
  <c r="AS62" i="26"/>
  <c r="AS38" i="26"/>
  <c r="AS20" i="26"/>
  <c r="AS15" i="26"/>
  <c r="AT60" i="26"/>
  <c r="AT56" i="26"/>
  <c r="AS52" i="26"/>
  <c r="AT12" i="26"/>
  <c r="AT40" i="26"/>
  <c r="AT67" i="26"/>
  <c r="AT45" i="26"/>
  <c r="AT35" i="26"/>
  <c r="AT13" i="26"/>
  <c r="AS54" i="26"/>
  <c r="AS47" i="26"/>
  <c r="AS22" i="26"/>
  <c r="AT36" i="26"/>
  <c r="AT32" i="26"/>
  <c r="AT68" i="26"/>
  <c r="AT64" i="26"/>
  <c r="AS46" i="26"/>
  <c r="AS39" i="26"/>
  <c r="AS14" i="26"/>
  <c r="AS7" i="26"/>
  <c r="AS7" i="25"/>
  <c r="AT4" i="24"/>
  <c r="AT17" i="24"/>
  <c r="AT16" i="24"/>
  <c r="AS15" i="24"/>
  <c r="AS11" i="24"/>
  <c r="AT13" i="24"/>
  <c r="AS7" i="23"/>
  <c r="AT11" i="23"/>
  <c r="AT9" i="23"/>
  <c r="AT6" i="23"/>
  <c r="AT4" i="23"/>
  <c r="AT29" i="22"/>
  <c r="AT16" i="22"/>
  <c r="AS7" i="22"/>
  <c r="AT28" i="22"/>
  <c r="AS31" i="22"/>
  <c r="AS23" i="22"/>
  <c r="AT27" i="22"/>
  <c r="AT32" i="22"/>
  <c r="AT25" i="22"/>
  <c r="AT22" i="22"/>
  <c r="AT19" i="22"/>
  <c r="AT12" i="22"/>
  <c r="AS15" i="22"/>
  <c r="AT5" i="22"/>
  <c r="AT14" i="21"/>
  <c r="AT30" i="21"/>
  <c r="AT21" i="21"/>
  <c r="AT20" i="21"/>
  <c r="AT38" i="21"/>
  <c r="AS23" i="21"/>
  <c r="AS8" i="21"/>
  <c r="AT36" i="21"/>
  <c r="AS32" i="21"/>
  <c r="AT13" i="21"/>
  <c r="AT9" i="21"/>
  <c r="AS39" i="21"/>
  <c r="AS24" i="21"/>
  <c r="AT12" i="20"/>
  <c r="AT9" i="20"/>
  <c r="AT4" i="20"/>
  <c r="AT5" i="20"/>
  <c r="AT8" i="20"/>
  <c r="AT11" i="19"/>
  <c r="AS7" i="19"/>
  <c r="AT4" i="19"/>
  <c r="AS6" i="19"/>
  <c r="AS8" i="17"/>
  <c r="AS7" i="17"/>
  <c r="AT4" i="17"/>
  <c r="AS12" i="16"/>
  <c r="AS7" i="16"/>
  <c r="AT9" i="16"/>
  <c r="AT6" i="16"/>
  <c r="AT4" i="16"/>
  <c r="AT11" i="16"/>
  <c r="AS15" i="15"/>
  <c r="AT4" i="15"/>
  <c r="AT12" i="15"/>
  <c r="AT8" i="15"/>
  <c r="AS7" i="15"/>
  <c r="AT13" i="15"/>
  <c r="AS7" i="12"/>
  <c r="AT11" i="13"/>
  <c r="AS7" i="13"/>
  <c r="AT4" i="13"/>
  <c r="AS7" i="14"/>
  <c r="AT4" i="14"/>
  <c r="AS6" i="14"/>
  <c r="AS6" i="13"/>
  <c r="AT4" i="12"/>
  <c r="AT5" i="12"/>
  <c r="AT26" i="58"/>
  <c r="AT18" i="58"/>
  <c r="AT10" i="58"/>
  <c r="AS4" i="58"/>
  <c r="AS4" i="57"/>
  <c r="AS4" i="55"/>
  <c r="AT19" i="54"/>
  <c r="AT11" i="54"/>
  <c r="AT18" i="54"/>
  <c r="AT10" i="54"/>
  <c r="AT9" i="53"/>
  <c r="AS4" i="53"/>
  <c r="AT6" i="52"/>
  <c r="AS4" i="52"/>
  <c r="AT6" i="50"/>
  <c r="AT22" i="49"/>
  <c r="AT14" i="49"/>
  <c r="AT6" i="49"/>
  <c r="AT18" i="49"/>
  <c r="AT10" i="49"/>
  <c r="AT11" i="48"/>
  <c r="AT10" i="48"/>
  <c r="AS4" i="48"/>
  <c r="AT6" i="47"/>
  <c r="AT10" i="47"/>
  <c r="AT9" i="46"/>
  <c r="AS4" i="46"/>
  <c r="AT10" i="45"/>
  <c r="AT10" i="44"/>
  <c r="AS4" i="44"/>
  <c r="AT17" i="43"/>
  <c r="AT9" i="43"/>
  <c r="AT18" i="43"/>
  <c r="AT10" i="43"/>
  <c r="AT10" i="42"/>
  <c r="AS4" i="42"/>
  <c r="AS4" i="41"/>
  <c r="AT26" i="40"/>
  <c r="AT18" i="40"/>
  <c r="AT10" i="40"/>
  <c r="AT10" i="39"/>
  <c r="AT9" i="37"/>
  <c r="AT33" i="38"/>
  <c r="AT25" i="38"/>
  <c r="AT17" i="38"/>
  <c r="AT9" i="38"/>
  <c r="AT34" i="38"/>
  <c r="AT26" i="38"/>
  <c r="AT18" i="38"/>
  <c r="AT10" i="38"/>
  <c r="AT25" i="36"/>
  <c r="AT17" i="36"/>
  <c r="AT9" i="36"/>
  <c r="AT26" i="36"/>
  <c r="AT18" i="36"/>
  <c r="AT10" i="36"/>
  <c r="AT10" i="35"/>
  <c r="AS4" i="34"/>
  <c r="AT22" i="33"/>
  <c r="AT14" i="33"/>
  <c r="AT6" i="33"/>
  <c r="AT18" i="33"/>
  <c r="AT10" i="33"/>
  <c r="AT18" i="32"/>
  <c r="AT10" i="32"/>
  <c r="AT10" i="31"/>
  <c r="AS4" i="31"/>
  <c r="AT42" i="28"/>
  <c r="AT34" i="28"/>
  <c r="AT26" i="28"/>
  <c r="AT18" i="28"/>
  <c r="AT10" i="28"/>
  <c r="AS4" i="28"/>
  <c r="AT26" i="27"/>
  <c r="AT18" i="27"/>
  <c r="AT10" i="27"/>
  <c r="AT65" i="26"/>
  <c r="AT57" i="26"/>
  <c r="AT49" i="26"/>
  <c r="AT41" i="26"/>
  <c r="AT33" i="26"/>
  <c r="AT25" i="26"/>
  <c r="AT17" i="26"/>
  <c r="AT9" i="26"/>
  <c r="AT66" i="26"/>
  <c r="AT58" i="26"/>
  <c r="AT50" i="26"/>
  <c r="AT42" i="26"/>
  <c r="AT34" i="26"/>
  <c r="AT26" i="26"/>
  <c r="AT18" i="26"/>
  <c r="AT10" i="26"/>
  <c r="AS4" i="26"/>
  <c r="AS4" i="25"/>
  <c r="AT14" i="24"/>
  <c r="AT6" i="24"/>
  <c r="AT10" i="24"/>
  <c r="AT10" i="23"/>
  <c r="AT26" i="22"/>
  <c r="AT18" i="22"/>
  <c r="AT10" i="22"/>
  <c r="AS4" i="22"/>
  <c r="AT35" i="21"/>
  <c r="AT27" i="21"/>
  <c r="AT19" i="21"/>
  <c r="AT11" i="21"/>
  <c r="AT18" i="21"/>
  <c r="AT34" i="21"/>
  <c r="AT26" i="21"/>
  <c r="AT10" i="21"/>
  <c r="AS4" i="21"/>
  <c r="AT6" i="20"/>
  <c r="AT10" i="20"/>
  <c r="AT9" i="19"/>
  <c r="AT10" i="19"/>
  <c r="AT9" i="13"/>
  <c r="AT10" i="13"/>
  <c r="AT9" i="12"/>
  <c r="AT10" i="12"/>
  <c r="AT9" i="14"/>
  <c r="AT10" i="14"/>
  <c r="AT17" i="15"/>
  <c r="AT9" i="15"/>
  <c r="AT18" i="15"/>
  <c r="AT10" i="15"/>
  <c r="AT10" i="16"/>
  <c r="AT7" i="11"/>
  <c r="AT9" i="11"/>
  <c r="AT8" i="11"/>
  <c r="AT4" i="11"/>
  <c r="AT11" i="11"/>
  <c r="AT5" i="11"/>
  <c r="AT4" i="10"/>
  <c r="AT8" i="10"/>
  <c r="AT4" i="9"/>
  <c r="AS30" i="9"/>
  <c r="AT21" i="9"/>
  <c r="AT13" i="9"/>
  <c r="AS15" i="9"/>
  <c r="AT11" i="9"/>
  <c r="AT29" i="9"/>
  <c r="AS14" i="9"/>
  <c r="AT12" i="9"/>
  <c r="AT8" i="9"/>
  <c r="AS23" i="9"/>
  <c r="AT33" i="9"/>
  <c r="AT25" i="9"/>
  <c r="AT17" i="9"/>
  <c r="AT9" i="9"/>
  <c r="AT34" i="9"/>
  <c r="AT26" i="9"/>
  <c r="AT18" i="9"/>
  <c r="AT10" i="9"/>
  <c r="AW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X131" i="8" l="1"/>
  <c r="AY131" i="8"/>
  <c r="AY123" i="8"/>
  <c r="AX123" i="8"/>
  <c r="AX115" i="8"/>
  <c r="AY115" i="8"/>
  <c r="AY107" i="8"/>
  <c r="AX107" i="8"/>
  <c r="AX91" i="8"/>
  <c r="AY91" i="8"/>
  <c r="AY75" i="8"/>
  <c r="AX75" i="8"/>
  <c r="AX60" i="8"/>
  <c r="AY60" i="8"/>
  <c r="AY44" i="8"/>
  <c r="AX44" i="8"/>
  <c r="AX28" i="8"/>
  <c r="AY28" i="8"/>
  <c r="AY12" i="8"/>
  <c r="AX12" i="8"/>
  <c r="AY130" i="8"/>
  <c r="AX130" i="8"/>
  <c r="AX114" i="8"/>
  <c r="AY114" i="8"/>
  <c r="AX98" i="8"/>
  <c r="AY98" i="8"/>
  <c r="AX90" i="8"/>
  <c r="AY90" i="8"/>
  <c r="AY74" i="8"/>
  <c r="AX74" i="8"/>
  <c r="AX59" i="8"/>
  <c r="AY59" i="8"/>
  <c r="AY43" i="8"/>
  <c r="AX43" i="8"/>
  <c r="AY27" i="8"/>
  <c r="AX27" i="8"/>
  <c r="AY19" i="8"/>
  <c r="AX19" i="8"/>
  <c r="AX137" i="8"/>
  <c r="AY137" i="8"/>
  <c r="AX121" i="8"/>
  <c r="AY121" i="8"/>
  <c r="AY97" i="8"/>
  <c r="AX97" i="8"/>
  <c r="AX81" i="8"/>
  <c r="AY81" i="8"/>
  <c r="AY66" i="8"/>
  <c r="AX66" i="8"/>
  <c r="AX50" i="8"/>
  <c r="AY50" i="8"/>
  <c r="AX34" i="8"/>
  <c r="AY34" i="8"/>
  <c r="AX18" i="8"/>
  <c r="AY18" i="8"/>
  <c r="AX136" i="8"/>
  <c r="AY136" i="8"/>
  <c r="AX120" i="8"/>
  <c r="AY120" i="8"/>
  <c r="AX104" i="8"/>
  <c r="AY104" i="8"/>
  <c r="AX88" i="8"/>
  <c r="AY88" i="8"/>
  <c r="AX72" i="8"/>
  <c r="AY72" i="8"/>
  <c r="AX57" i="8"/>
  <c r="AY57" i="8"/>
  <c r="AX41" i="8"/>
  <c r="AY41" i="8"/>
  <c r="AX25" i="8"/>
  <c r="AY25" i="8"/>
  <c r="AX17" i="8"/>
  <c r="AY17" i="8"/>
  <c r="AX135" i="8"/>
  <c r="AY135" i="8"/>
  <c r="AX127" i="8"/>
  <c r="AY127" i="8"/>
  <c r="AX119" i="8"/>
  <c r="AY119" i="8"/>
  <c r="AX111" i="8"/>
  <c r="AY111" i="8"/>
  <c r="AX103" i="8"/>
  <c r="AY103" i="8"/>
  <c r="AX95" i="8"/>
  <c r="AY95" i="8"/>
  <c r="AX87" i="8"/>
  <c r="AY87" i="8"/>
  <c r="AX79" i="8"/>
  <c r="AY79" i="8"/>
  <c r="AX71" i="8"/>
  <c r="AY71" i="8"/>
  <c r="AX64" i="8"/>
  <c r="AY64" i="8"/>
  <c r="AX56" i="8"/>
  <c r="AY56" i="8"/>
  <c r="AX48" i="8"/>
  <c r="AY48" i="8"/>
  <c r="AX40" i="8"/>
  <c r="AY40" i="8"/>
  <c r="AX32" i="8"/>
  <c r="AY32" i="8"/>
  <c r="AX24" i="8"/>
  <c r="AY24" i="8"/>
  <c r="AX16" i="8"/>
  <c r="AY16" i="8"/>
  <c r="AX8" i="8"/>
  <c r="AY8" i="8"/>
  <c r="AX133" i="8"/>
  <c r="AY133" i="8"/>
  <c r="AY125" i="8"/>
  <c r="AX125" i="8"/>
  <c r="AX99" i="8"/>
  <c r="AY99" i="8"/>
  <c r="AX83" i="8"/>
  <c r="AY83" i="8"/>
  <c r="AX52" i="8"/>
  <c r="AY52" i="8"/>
  <c r="AX36" i="8"/>
  <c r="AY36" i="8"/>
  <c r="AX20" i="8"/>
  <c r="AY20" i="8"/>
  <c r="AX4" i="8"/>
  <c r="AY4" i="8"/>
  <c r="AX122" i="8"/>
  <c r="AY122" i="8"/>
  <c r="AY106" i="8"/>
  <c r="AX106" i="8"/>
  <c r="AX82" i="8"/>
  <c r="AY82" i="8"/>
  <c r="AX67" i="8"/>
  <c r="AY67" i="8"/>
  <c r="AY51" i="8"/>
  <c r="AX51" i="8"/>
  <c r="AX35" i="8"/>
  <c r="AY35" i="8"/>
  <c r="AY11" i="8"/>
  <c r="AX11" i="8"/>
  <c r="AX129" i="8"/>
  <c r="AY129" i="8"/>
  <c r="AX113" i="8"/>
  <c r="AY113" i="8"/>
  <c r="AY105" i="8"/>
  <c r="AX105" i="8"/>
  <c r="AX89" i="8"/>
  <c r="AY89" i="8"/>
  <c r="AY73" i="8"/>
  <c r="AX73" i="8"/>
  <c r="AX58" i="8"/>
  <c r="AY58" i="8"/>
  <c r="AX42" i="8"/>
  <c r="AY42" i="8"/>
  <c r="AX26" i="8"/>
  <c r="AY26" i="8"/>
  <c r="AX10" i="8"/>
  <c r="AY10" i="8"/>
  <c r="AX128" i="8"/>
  <c r="AY128" i="8"/>
  <c r="AX112" i="8"/>
  <c r="AY112" i="8"/>
  <c r="AX96" i="8"/>
  <c r="AY96" i="8"/>
  <c r="AX80" i="8"/>
  <c r="AY80" i="8"/>
  <c r="AX65" i="8"/>
  <c r="AY65" i="8"/>
  <c r="AX49" i="8"/>
  <c r="AY49" i="8"/>
  <c r="AX33" i="8"/>
  <c r="AY33" i="8"/>
  <c r="AX9" i="8"/>
  <c r="AY9" i="8"/>
  <c r="AY134" i="8"/>
  <c r="AX134" i="8"/>
  <c r="AY126" i="8"/>
  <c r="AX126" i="8"/>
  <c r="AY118" i="8"/>
  <c r="AX118" i="8"/>
  <c r="AY110" i="8"/>
  <c r="AX110" i="8"/>
  <c r="AY102" i="8"/>
  <c r="AX102" i="8"/>
  <c r="AY94" i="8"/>
  <c r="AX94" i="8"/>
  <c r="AY86" i="8"/>
  <c r="AX86" i="8"/>
  <c r="AY78" i="8"/>
  <c r="AX78" i="8"/>
  <c r="AY70" i="8"/>
  <c r="AX70" i="8"/>
  <c r="AY63" i="8"/>
  <c r="AX63" i="8"/>
  <c r="AY55" i="8"/>
  <c r="AX55" i="8"/>
  <c r="AY47" i="8"/>
  <c r="AX47" i="8"/>
  <c r="AY39" i="8"/>
  <c r="AX39" i="8"/>
  <c r="AY31" i="8"/>
  <c r="AX31" i="8"/>
  <c r="AY23" i="8"/>
  <c r="AX23" i="8"/>
  <c r="AY15" i="8"/>
  <c r="AX15" i="8"/>
  <c r="AY7" i="8"/>
  <c r="AX7" i="8"/>
  <c r="AX117" i="8"/>
  <c r="AY117" i="8"/>
  <c r="AY109" i="8"/>
  <c r="AX109" i="8"/>
  <c r="AX101" i="8"/>
  <c r="AY101" i="8"/>
  <c r="AX93" i="8"/>
  <c r="AY93" i="8"/>
  <c r="AX85" i="8"/>
  <c r="AY85" i="8"/>
  <c r="AX77" i="8"/>
  <c r="AY77" i="8"/>
  <c r="AX69" i="8"/>
  <c r="AY69" i="8"/>
  <c r="AX62" i="8"/>
  <c r="AY62" i="8"/>
  <c r="AX54" i="8"/>
  <c r="AY54" i="8"/>
  <c r="AX46" i="8"/>
  <c r="AY46" i="8"/>
  <c r="AY38" i="8"/>
  <c r="AX38" i="8"/>
  <c r="AX30" i="8"/>
  <c r="AY30" i="8"/>
  <c r="AX22" i="8"/>
  <c r="AY22" i="8"/>
  <c r="AX14" i="8"/>
  <c r="AY14" i="8"/>
  <c r="AX6" i="8"/>
  <c r="AY6" i="8"/>
  <c r="AX132" i="8"/>
  <c r="AY132" i="8"/>
  <c r="AX124" i="8"/>
  <c r="AY124" i="8"/>
  <c r="AX116" i="8"/>
  <c r="AY116" i="8"/>
  <c r="AY108" i="8"/>
  <c r="AX108" i="8"/>
  <c r="AX100" i="8"/>
  <c r="AY100" i="8"/>
  <c r="AX92" i="8"/>
  <c r="AY92" i="8"/>
  <c r="AX84" i="8"/>
  <c r="AY84" i="8"/>
  <c r="AX76" i="8"/>
  <c r="AY76" i="8"/>
  <c r="AY68" i="8"/>
  <c r="AX68" i="8"/>
  <c r="AX61" i="8"/>
  <c r="AY61" i="8"/>
  <c r="AY53" i="8"/>
  <c r="AX53" i="8"/>
  <c r="AX45" i="8"/>
  <c r="AY45" i="8"/>
  <c r="AY37" i="8"/>
  <c r="AX37" i="8"/>
  <c r="AX29" i="8"/>
  <c r="AY29" i="8"/>
  <c r="AY21" i="8"/>
  <c r="AX21" i="8"/>
  <c r="AY13" i="8"/>
  <c r="AX13" i="8"/>
  <c r="AX5" i="8"/>
  <c r="AY5" i="8"/>
  <c r="AU5" i="18"/>
  <c r="AW5" i="18"/>
  <c r="AU6" i="18"/>
  <c r="AW6" i="18"/>
  <c r="AU7" i="18"/>
  <c r="AW7" i="18"/>
  <c r="AU8" i="18"/>
  <c r="AW8" i="18"/>
  <c r="AU9" i="18"/>
  <c r="AW9" i="18"/>
  <c r="AU5" i="19"/>
  <c r="AW5" i="19"/>
  <c r="AU6" i="19"/>
  <c r="AW6" i="19"/>
  <c r="AU7" i="19"/>
  <c r="AW7" i="19"/>
  <c r="AU8" i="19"/>
  <c r="AW8" i="19"/>
  <c r="AU9" i="19"/>
  <c r="AW9" i="19"/>
  <c r="AU10" i="19"/>
  <c r="AW10" i="19"/>
  <c r="AU11" i="19"/>
  <c r="AW11" i="19"/>
  <c r="AU12" i="19"/>
  <c r="AW12" i="19"/>
  <c r="AU5" i="20"/>
  <c r="AW5" i="20"/>
  <c r="AU6" i="20"/>
  <c r="AW6" i="20"/>
  <c r="AU7" i="20"/>
  <c r="AW7" i="20"/>
  <c r="AU8" i="20"/>
  <c r="AW8" i="20"/>
  <c r="AU9" i="20"/>
  <c r="AW9" i="20"/>
  <c r="AU10" i="20"/>
  <c r="AW10" i="20"/>
  <c r="AU11" i="20"/>
  <c r="AW11" i="20"/>
  <c r="AU12" i="20"/>
  <c r="AW12" i="20"/>
  <c r="AU5" i="21"/>
  <c r="AW5" i="21"/>
  <c r="AU6" i="21"/>
  <c r="AW6" i="21"/>
  <c r="AU7" i="21"/>
  <c r="AW7" i="21"/>
  <c r="AU8" i="21"/>
  <c r="AW8" i="21"/>
  <c r="AU9" i="21"/>
  <c r="AW9" i="21"/>
  <c r="AU10" i="21"/>
  <c r="AW10" i="21"/>
  <c r="AU11" i="21"/>
  <c r="AW11" i="21"/>
  <c r="AU12" i="21"/>
  <c r="AW12" i="21"/>
  <c r="AU13" i="21"/>
  <c r="AW13" i="21"/>
  <c r="AU14" i="21"/>
  <c r="AW14" i="21"/>
  <c r="AU15" i="21"/>
  <c r="AW15" i="21"/>
  <c r="AU16" i="21"/>
  <c r="AW16" i="21"/>
  <c r="AU17" i="21"/>
  <c r="AW17" i="21"/>
  <c r="AU18" i="21"/>
  <c r="AW18" i="21"/>
  <c r="AU19" i="21"/>
  <c r="AW19" i="21"/>
  <c r="AU20" i="21"/>
  <c r="AW20" i="21"/>
  <c r="AU21" i="21"/>
  <c r="AW21" i="21"/>
  <c r="AU22" i="21"/>
  <c r="AW22" i="21"/>
  <c r="AU23" i="21"/>
  <c r="AW23" i="21"/>
  <c r="AU24" i="21"/>
  <c r="AW24" i="21"/>
  <c r="AU25" i="21"/>
  <c r="AW25" i="21"/>
  <c r="AU26" i="21"/>
  <c r="AW26" i="21"/>
  <c r="AU27" i="21"/>
  <c r="AW27" i="21"/>
  <c r="AU28" i="21"/>
  <c r="AW28" i="21"/>
  <c r="AU29" i="21"/>
  <c r="AW29" i="21"/>
  <c r="AU30" i="21"/>
  <c r="AW30" i="21"/>
  <c r="AU31" i="21"/>
  <c r="AW31" i="21"/>
  <c r="AU32" i="21"/>
  <c r="AW32" i="21"/>
  <c r="AU33" i="21"/>
  <c r="AW33" i="21"/>
  <c r="AU34" i="21"/>
  <c r="AW34" i="21"/>
  <c r="AU35" i="21"/>
  <c r="AW35" i="21"/>
  <c r="AU36" i="21"/>
  <c r="AW36" i="21"/>
  <c r="AU37" i="21"/>
  <c r="AW37" i="21"/>
  <c r="AU38" i="21"/>
  <c r="AW38" i="21"/>
  <c r="AU39" i="21"/>
  <c r="AW39" i="21"/>
  <c r="AU5" i="22"/>
  <c r="AW5" i="22"/>
  <c r="AU6" i="22"/>
  <c r="AW6" i="22"/>
  <c r="AU7" i="22"/>
  <c r="AW7" i="22"/>
  <c r="AU8" i="22"/>
  <c r="AW8" i="22"/>
  <c r="AU9" i="22"/>
  <c r="AW9" i="22"/>
  <c r="AU10" i="22"/>
  <c r="AW10" i="22"/>
  <c r="AU11" i="22"/>
  <c r="AW11" i="22"/>
  <c r="AU12" i="22"/>
  <c r="AW12" i="22"/>
  <c r="AU13" i="22"/>
  <c r="AW13" i="22"/>
  <c r="AU14" i="22"/>
  <c r="AW14" i="22"/>
  <c r="AU15" i="22"/>
  <c r="AW15" i="22"/>
  <c r="AU16" i="22"/>
  <c r="AW16" i="22"/>
  <c r="AU17" i="22"/>
  <c r="AW17" i="22"/>
  <c r="AU18" i="22"/>
  <c r="AW18" i="22"/>
  <c r="AU19" i="22"/>
  <c r="AW19" i="22"/>
  <c r="AU20" i="22"/>
  <c r="AW20" i="22"/>
  <c r="AU21" i="22"/>
  <c r="AW21" i="22"/>
  <c r="AU22" i="22"/>
  <c r="AW22" i="22"/>
  <c r="AU23" i="22"/>
  <c r="AW23" i="22"/>
  <c r="AU24" i="22"/>
  <c r="AW24" i="22"/>
  <c r="AU25" i="22"/>
  <c r="AW25" i="22"/>
  <c r="AU26" i="22"/>
  <c r="AW26" i="22"/>
  <c r="AU27" i="22"/>
  <c r="AW27" i="22"/>
  <c r="AU28" i="22"/>
  <c r="AW28" i="22"/>
  <c r="AU29" i="22"/>
  <c r="AW29" i="22"/>
  <c r="AU30" i="22"/>
  <c r="AW30" i="22"/>
  <c r="AU31" i="22"/>
  <c r="AW31" i="22"/>
  <c r="AU32" i="22"/>
  <c r="AW32" i="22"/>
  <c r="AU33" i="22"/>
  <c r="AW33" i="22"/>
  <c r="AU5" i="23"/>
  <c r="AW5" i="23"/>
  <c r="AU6" i="23"/>
  <c r="AW6" i="23"/>
  <c r="AU7" i="23"/>
  <c r="AW7" i="23"/>
  <c r="AU8" i="23"/>
  <c r="AW8" i="23"/>
  <c r="AU9" i="23"/>
  <c r="AW9" i="23"/>
  <c r="AU10" i="23"/>
  <c r="AW10" i="23"/>
  <c r="AU11" i="23"/>
  <c r="AW11" i="23"/>
  <c r="AU12" i="23"/>
  <c r="AW12" i="23"/>
  <c r="AU13" i="23"/>
  <c r="AW13" i="23"/>
  <c r="AU14" i="23"/>
  <c r="AW14" i="23"/>
  <c r="AU5" i="24"/>
  <c r="AW5" i="24"/>
  <c r="AU6" i="24"/>
  <c r="AW6" i="24"/>
  <c r="AU7" i="24"/>
  <c r="AW7" i="24"/>
  <c r="AU8" i="24"/>
  <c r="AW8" i="24"/>
  <c r="AU9" i="24"/>
  <c r="AW9" i="24"/>
  <c r="AU10" i="24"/>
  <c r="AW10" i="24"/>
  <c r="AU11" i="24"/>
  <c r="AW11" i="24"/>
  <c r="AU12" i="24"/>
  <c r="AW12" i="24"/>
  <c r="AU13" i="24"/>
  <c r="AW13" i="24"/>
  <c r="AU14" i="24"/>
  <c r="AW14" i="24"/>
  <c r="AU15" i="24"/>
  <c r="AW15" i="24"/>
  <c r="AU16" i="24"/>
  <c r="AW16" i="24"/>
  <c r="AU17" i="24"/>
  <c r="AW17" i="24"/>
  <c r="AU5" i="25"/>
  <c r="AW5" i="25"/>
  <c r="AU6" i="25"/>
  <c r="AW6" i="25"/>
  <c r="AU7" i="25"/>
  <c r="AW7" i="25"/>
  <c r="AU8" i="25"/>
  <c r="AW8" i="25"/>
  <c r="AU5" i="26"/>
  <c r="AW5" i="26"/>
  <c r="AU6" i="26"/>
  <c r="AW6" i="26"/>
  <c r="AU7" i="26"/>
  <c r="AW7" i="26"/>
  <c r="AU8" i="26"/>
  <c r="AW8" i="26"/>
  <c r="AU9" i="26"/>
  <c r="AW9" i="26"/>
  <c r="AU10" i="26"/>
  <c r="AW10" i="26"/>
  <c r="AU11" i="26"/>
  <c r="AW11" i="26"/>
  <c r="AU12" i="26"/>
  <c r="AW12" i="26"/>
  <c r="AU13" i="26"/>
  <c r="AW13" i="26"/>
  <c r="AU14" i="26"/>
  <c r="AW14" i="26"/>
  <c r="AU15" i="26"/>
  <c r="AW15" i="26"/>
  <c r="AU16" i="26"/>
  <c r="AW16" i="26"/>
  <c r="AU17" i="26"/>
  <c r="AW17" i="26"/>
  <c r="AU18" i="26"/>
  <c r="AW18" i="26"/>
  <c r="AU19" i="26"/>
  <c r="AW19" i="26"/>
  <c r="AU20" i="26"/>
  <c r="AW20" i="26"/>
  <c r="AU21" i="26"/>
  <c r="AW21" i="26"/>
  <c r="AU22" i="26"/>
  <c r="AW22" i="26"/>
  <c r="AU23" i="26"/>
  <c r="AW23" i="26"/>
  <c r="AU24" i="26"/>
  <c r="AW24" i="26"/>
  <c r="AU25" i="26"/>
  <c r="AW25" i="26"/>
  <c r="AU26" i="26"/>
  <c r="AW26" i="26"/>
  <c r="AU27" i="26"/>
  <c r="AW27" i="26"/>
  <c r="AU28" i="26"/>
  <c r="AW28" i="26"/>
  <c r="AU29" i="26"/>
  <c r="AW29" i="26"/>
  <c r="AU30" i="26"/>
  <c r="AW30" i="26"/>
  <c r="AU31" i="26"/>
  <c r="AW31" i="26"/>
  <c r="AU32" i="26"/>
  <c r="AW32" i="26"/>
  <c r="AU33" i="26"/>
  <c r="AW33" i="26"/>
  <c r="AU34" i="26"/>
  <c r="AW34" i="26"/>
  <c r="AU35" i="26"/>
  <c r="AW35" i="26"/>
  <c r="AU36" i="26"/>
  <c r="AW36" i="26"/>
  <c r="AU37" i="26"/>
  <c r="AW37" i="26"/>
  <c r="AU38" i="26"/>
  <c r="AW38" i="26"/>
  <c r="AU39" i="26"/>
  <c r="AW39" i="26"/>
  <c r="AU40" i="26"/>
  <c r="AW40" i="26"/>
  <c r="AU41" i="26"/>
  <c r="AW41" i="26"/>
  <c r="AU42" i="26"/>
  <c r="AW42" i="26"/>
  <c r="AU43" i="26"/>
  <c r="AW43" i="26"/>
  <c r="AU44" i="26"/>
  <c r="AW44" i="26"/>
  <c r="AU45" i="26"/>
  <c r="AW45" i="26"/>
  <c r="AU46" i="26"/>
  <c r="AW46" i="26"/>
  <c r="AU47" i="26"/>
  <c r="AW47" i="26"/>
  <c r="AU48" i="26"/>
  <c r="AW48" i="26"/>
  <c r="AU49" i="26"/>
  <c r="AW49" i="26"/>
  <c r="AU50" i="26"/>
  <c r="AW50" i="26"/>
  <c r="AU51" i="26"/>
  <c r="AW51" i="26"/>
  <c r="AU52" i="26"/>
  <c r="AW52" i="26"/>
  <c r="AU53" i="26"/>
  <c r="AW53" i="26"/>
  <c r="AU54" i="26"/>
  <c r="AW54" i="26"/>
  <c r="AU55" i="26"/>
  <c r="AW55" i="26"/>
  <c r="AU56" i="26"/>
  <c r="AW56" i="26"/>
  <c r="AU57" i="26"/>
  <c r="AW57" i="26"/>
  <c r="AU58" i="26"/>
  <c r="AW58" i="26"/>
  <c r="AU59" i="26"/>
  <c r="AW59" i="26"/>
  <c r="AU60" i="26"/>
  <c r="AW60" i="26"/>
  <c r="AU61" i="26"/>
  <c r="AW61" i="26"/>
  <c r="AU62" i="26"/>
  <c r="AW62" i="26"/>
  <c r="AU63" i="26"/>
  <c r="AW63" i="26"/>
  <c r="AU64" i="26"/>
  <c r="AW64" i="26"/>
  <c r="AU65" i="26"/>
  <c r="AW65" i="26"/>
  <c r="AU66" i="26"/>
  <c r="AW66" i="26"/>
  <c r="AU67" i="26"/>
  <c r="AW67" i="26"/>
  <c r="AU68" i="26"/>
  <c r="AW68" i="26"/>
  <c r="AU5" i="27"/>
  <c r="AW5" i="27"/>
  <c r="AU6" i="27"/>
  <c r="AW6" i="27"/>
  <c r="AU7" i="27"/>
  <c r="AW7" i="27"/>
  <c r="AU8" i="27"/>
  <c r="AW8" i="27"/>
  <c r="AU9" i="27"/>
  <c r="AW9" i="27"/>
  <c r="AU10" i="27"/>
  <c r="AW10" i="27"/>
  <c r="AU11" i="27"/>
  <c r="AW11" i="27"/>
  <c r="AU12" i="27"/>
  <c r="AW12" i="27"/>
  <c r="AU13" i="27"/>
  <c r="AW13" i="27"/>
  <c r="AU14" i="27"/>
  <c r="AW14" i="27"/>
  <c r="AU15" i="27"/>
  <c r="AW15" i="27"/>
  <c r="AU16" i="27"/>
  <c r="AW16" i="27"/>
  <c r="AU17" i="27"/>
  <c r="AW17" i="27"/>
  <c r="AU18" i="27"/>
  <c r="AW18" i="27"/>
  <c r="AU19" i="27"/>
  <c r="AW19" i="27"/>
  <c r="AU20" i="27"/>
  <c r="AW20" i="27"/>
  <c r="AU21" i="27"/>
  <c r="AW21" i="27"/>
  <c r="AU22" i="27"/>
  <c r="AW22" i="27"/>
  <c r="AU23" i="27"/>
  <c r="AW23" i="27"/>
  <c r="AU24" i="27"/>
  <c r="AW24" i="27"/>
  <c r="AU25" i="27"/>
  <c r="AW25" i="27"/>
  <c r="AU26" i="27"/>
  <c r="AW26" i="27"/>
  <c r="AU27" i="27"/>
  <c r="AW27" i="27"/>
  <c r="AU5" i="28"/>
  <c r="AW5" i="28"/>
  <c r="AU6" i="28"/>
  <c r="AW6" i="28"/>
  <c r="AU7" i="28"/>
  <c r="AW7" i="28"/>
  <c r="AU8" i="28"/>
  <c r="AW8" i="28"/>
  <c r="AU9" i="28"/>
  <c r="AW9" i="28"/>
  <c r="AU10" i="28"/>
  <c r="AW10" i="28"/>
  <c r="AU11" i="28"/>
  <c r="AW11" i="28"/>
  <c r="AU12" i="28"/>
  <c r="AW12" i="28"/>
  <c r="AU13" i="28"/>
  <c r="AW13" i="28"/>
  <c r="AU14" i="28"/>
  <c r="AW14" i="28"/>
  <c r="AU15" i="28"/>
  <c r="AW15" i="28"/>
  <c r="AU16" i="28"/>
  <c r="AW16" i="28"/>
  <c r="AU17" i="28"/>
  <c r="AW17" i="28"/>
  <c r="AU18" i="28"/>
  <c r="AW18" i="28"/>
  <c r="AU19" i="28"/>
  <c r="AW19" i="28"/>
  <c r="AU20" i="28"/>
  <c r="AW20" i="28"/>
  <c r="AU21" i="28"/>
  <c r="AW21" i="28"/>
  <c r="AU22" i="28"/>
  <c r="AW22" i="28"/>
  <c r="AU23" i="28"/>
  <c r="AW23" i="28"/>
  <c r="AU24" i="28"/>
  <c r="AW24" i="28"/>
  <c r="AU25" i="28"/>
  <c r="AW25" i="28"/>
  <c r="AU26" i="28"/>
  <c r="AW26" i="28"/>
  <c r="AU27" i="28"/>
  <c r="AW27" i="28"/>
  <c r="AU28" i="28"/>
  <c r="AW28" i="28"/>
  <c r="AU29" i="28"/>
  <c r="AW29" i="28"/>
  <c r="AU30" i="28"/>
  <c r="AW30" i="28"/>
  <c r="AU31" i="28"/>
  <c r="AW31" i="28"/>
  <c r="AU32" i="28"/>
  <c r="AW32" i="28"/>
  <c r="AU33" i="28"/>
  <c r="AW33" i="28"/>
  <c r="AU34" i="28"/>
  <c r="AW34" i="28"/>
  <c r="AU35" i="28"/>
  <c r="AW35" i="28"/>
  <c r="AU36" i="28"/>
  <c r="AW36" i="28"/>
  <c r="AU37" i="28"/>
  <c r="AW37" i="28"/>
  <c r="AU38" i="28"/>
  <c r="AW38" i="28"/>
  <c r="AU39" i="28"/>
  <c r="AW39" i="28"/>
  <c r="AU40" i="28"/>
  <c r="AW40" i="28"/>
  <c r="AU41" i="28"/>
  <c r="AW41" i="28"/>
  <c r="AU42" i="28"/>
  <c r="AW42" i="28"/>
  <c r="AU43" i="28"/>
  <c r="AW43" i="28"/>
  <c r="AU44" i="28"/>
  <c r="AW44" i="28"/>
  <c r="AU45" i="28"/>
  <c r="AW45" i="28"/>
  <c r="AU46" i="28"/>
  <c r="AW46" i="28"/>
  <c r="AU5" i="29"/>
  <c r="AW5" i="29"/>
  <c r="AU6" i="29"/>
  <c r="AW6" i="29"/>
  <c r="AU7" i="29"/>
  <c r="AW7" i="29"/>
  <c r="AU8" i="29"/>
  <c r="AW8" i="29"/>
  <c r="AU5" i="31"/>
  <c r="AW5" i="31"/>
  <c r="AU6" i="31"/>
  <c r="AW6" i="31"/>
  <c r="AU7" i="31"/>
  <c r="AW7" i="31"/>
  <c r="AU8" i="31"/>
  <c r="AW8" i="31"/>
  <c r="AU9" i="31"/>
  <c r="AW9" i="31"/>
  <c r="AU10" i="31"/>
  <c r="AW10" i="31"/>
  <c r="AU11" i="31"/>
  <c r="AW11" i="31"/>
  <c r="AU12" i="31"/>
  <c r="AW12" i="31"/>
  <c r="AU5" i="32"/>
  <c r="AW5" i="32"/>
  <c r="AU6" i="32"/>
  <c r="AW6" i="32"/>
  <c r="AU7" i="32"/>
  <c r="AW7" i="32"/>
  <c r="AU8" i="32"/>
  <c r="AW8" i="32"/>
  <c r="AU9" i="32"/>
  <c r="AW9" i="32"/>
  <c r="AU10" i="32"/>
  <c r="AW10" i="32"/>
  <c r="AU11" i="32"/>
  <c r="AW11" i="32"/>
  <c r="AU12" i="32"/>
  <c r="AW12" i="32"/>
  <c r="AU13" i="32"/>
  <c r="AW13" i="32"/>
  <c r="AU14" i="32"/>
  <c r="AW14" i="32"/>
  <c r="AU15" i="32"/>
  <c r="AW15" i="32"/>
  <c r="AU16" i="32"/>
  <c r="AW16" i="32"/>
  <c r="AU17" i="32"/>
  <c r="AW17" i="32"/>
  <c r="AU18" i="32"/>
  <c r="AW18" i="32"/>
  <c r="AU19" i="32"/>
  <c r="AW19" i="32"/>
  <c r="AU20" i="32"/>
  <c r="AW20" i="32"/>
  <c r="AU21" i="32"/>
  <c r="AW21" i="32"/>
  <c r="AU22" i="32"/>
  <c r="AW22" i="32"/>
  <c r="AU23" i="32"/>
  <c r="AW23" i="32"/>
  <c r="AU24" i="32"/>
  <c r="AW24" i="32"/>
  <c r="AU25" i="32"/>
  <c r="AW25" i="32"/>
  <c r="AU5" i="33"/>
  <c r="AW5" i="33"/>
  <c r="AU6" i="33"/>
  <c r="AW6" i="33"/>
  <c r="AU7" i="33"/>
  <c r="AW7" i="33"/>
  <c r="AU8" i="33"/>
  <c r="AW8" i="33"/>
  <c r="AU9" i="33"/>
  <c r="AW9" i="33"/>
  <c r="AU10" i="33"/>
  <c r="AW10" i="33"/>
  <c r="AU11" i="33"/>
  <c r="AW11" i="33"/>
  <c r="AU12" i="33"/>
  <c r="AW12" i="33"/>
  <c r="AU13" i="33"/>
  <c r="AW13" i="33"/>
  <c r="AU14" i="33"/>
  <c r="AW14" i="33"/>
  <c r="AU15" i="33"/>
  <c r="AW15" i="33"/>
  <c r="AU16" i="33"/>
  <c r="AW16" i="33"/>
  <c r="AU17" i="33"/>
  <c r="AW17" i="33"/>
  <c r="AU18" i="33"/>
  <c r="AW18" i="33"/>
  <c r="AU19" i="33"/>
  <c r="AW19" i="33"/>
  <c r="AU20" i="33"/>
  <c r="AW20" i="33"/>
  <c r="AU21" i="33"/>
  <c r="AW21" i="33"/>
  <c r="AU22" i="33"/>
  <c r="AW22" i="33"/>
  <c r="AU5" i="34"/>
  <c r="AW5" i="34"/>
  <c r="AU6" i="34"/>
  <c r="AW6" i="34"/>
  <c r="AU5" i="35"/>
  <c r="AW5" i="35"/>
  <c r="AU6" i="35"/>
  <c r="AW6" i="35"/>
  <c r="AU7" i="35"/>
  <c r="AW7" i="35"/>
  <c r="AU8" i="35"/>
  <c r="AW8" i="35"/>
  <c r="AU9" i="35"/>
  <c r="AW9" i="35"/>
  <c r="AU10" i="35"/>
  <c r="AW10" i="35"/>
  <c r="AU11" i="35"/>
  <c r="AW11" i="35"/>
  <c r="AU5" i="36"/>
  <c r="AW5" i="36"/>
  <c r="AU6" i="36"/>
  <c r="AW6" i="36"/>
  <c r="AU7" i="36"/>
  <c r="AW7" i="36"/>
  <c r="AU8" i="36"/>
  <c r="AW8" i="36"/>
  <c r="AU9" i="36"/>
  <c r="AW9" i="36"/>
  <c r="AU10" i="36"/>
  <c r="AW10" i="36"/>
  <c r="AU11" i="36"/>
  <c r="AW11" i="36"/>
  <c r="AU12" i="36"/>
  <c r="AW12" i="36"/>
  <c r="AU13" i="36"/>
  <c r="AW13" i="36"/>
  <c r="AU14" i="36"/>
  <c r="AW14" i="36"/>
  <c r="AU15" i="36"/>
  <c r="AW15" i="36"/>
  <c r="AU16" i="36"/>
  <c r="AW16" i="36"/>
  <c r="AU17" i="36"/>
  <c r="AW17" i="36"/>
  <c r="AU18" i="36"/>
  <c r="AW18" i="36"/>
  <c r="AU19" i="36"/>
  <c r="AW19" i="36"/>
  <c r="AU20" i="36"/>
  <c r="AW20" i="36"/>
  <c r="AU21" i="36"/>
  <c r="AW21" i="36"/>
  <c r="AU22" i="36"/>
  <c r="AW22" i="36"/>
  <c r="AU23" i="36"/>
  <c r="AW23" i="36"/>
  <c r="AU24" i="36"/>
  <c r="AW24" i="36"/>
  <c r="AU25" i="36"/>
  <c r="AW25" i="36"/>
  <c r="AU26" i="36"/>
  <c r="AW26" i="36"/>
  <c r="AU27" i="36"/>
  <c r="AW27" i="36"/>
  <c r="AU28" i="36"/>
  <c r="AW28" i="36"/>
  <c r="AU5" i="38"/>
  <c r="AW5" i="38"/>
  <c r="AU6" i="38"/>
  <c r="AW6" i="38"/>
  <c r="AU7" i="38"/>
  <c r="AW7" i="38"/>
  <c r="AU8" i="38"/>
  <c r="AW8" i="38"/>
  <c r="AU9" i="38"/>
  <c r="AW9" i="38"/>
  <c r="AU10" i="38"/>
  <c r="AW10" i="38"/>
  <c r="AU11" i="38"/>
  <c r="AW11" i="38"/>
  <c r="AU12" i="38"/>
  <c r="AW12" i="38"/>
  <c r="AU13" i="38"/>
  <c r="AW13" i="38"/>
  <c r="AU14" i="38"/>
  <c r="AW14" i="38"/>
  <c r="AU15" i="38"/>
  <c r="AW15" i="38"/>
  <c r="AU16" i="38"/>
  <c r="AW16" i="38"/>
  <c r="AU17" i="38"/>
  <c r="AW17" i="38"/>
  <c r="AU18" i="38"/>
  <c r="AW18" i="38"/>
  <c r="AU19" i="38"/>
  <c r="AW19" i="38"/>
  <c r="AU20" i="38"/>
  <c r="AW20" i="38"/>
  <c r="AU21" i="38"/>
  <c r="AW21" i="38"/>
  <c r="AU22" i="38"/>
  <c r="AW22" i="38"/>
  <c r="AU23" i="38"/>
  <c r="AW23" i="38"/>
  <c r="AU24" i="38"/>
  <c r="AW24" i="38"/>
  <c r="AU25" i="38"/>
  <c r="AW25" i="38"/>
  <c r="AU26" i="38"/>
  <c r="AW26" i="38"/>
  <c r="AU27" i="38"/>
  <c r="AW27" i="38"/>
  <c r="AU28" i="38"/>
  <c r="AW28" i="38"/>
  <c r="AU29" i="38"/>
  <c r="AW29" i="38"/>
  <c r="AU30" i="38"/>
  <c r="AW30" i="38"/>
  <c r="AU31" i="38"/>
  <c r="AW31" i="38"/>
  <c r="AU32" i="38"/>
  <c r="AW32" i="38"/>
  <c r="AU33" i="38"/>
  <c r="AW33" i="38"/>
  <c r="AU34" i="38"/>
  <c r="AW34" i="38"/>
  <c r="AU35" i="38"/>
  <c r="AW35" i="38"/>
  <c r="AU36" i="38"/>
  <c r="AW36" i="38"/>
  <c r="AU5" i="37"/>
  <c r="AW5" i="37"/>
  <c r="AU6" i="37"/>
  <c r="AW6" i="37"/>
  <c r="AU7" i="37"/>
  <c r="AW7" i="37"/>
  <c r="AU8" i="37"/>
  <c r="AW8" i="37"/>
  <c r="AU9" i="37"/>
  <c r="AW9" i="37"/>
  <c r="AU5" i="39"/>
  <c r="AW5" i="39"/>
  <c r="AU6" i="39"/>
  <c r="AW6" i="39"/>
  <c r="AU7" i="39"/>
  <c r="AW7" i="39"/>
  <c r="AU8" i="39"/>
  <c r="AW8" i="39"/>
  <c r="AU9" i="39"/>
  <c r="AW9" i="39"/>
  <c r="AU10" i="39"/>
  <c r="AW10" i="39"/>
  <c r="AU11" i="39"/>
  <c r="AW11" i="39"/>
  <c r="AU12" i="39"/>
  <c r="AW12" i="39"/>
  <c r="AU13" i="39"/>
  <c r="AW13" i="39"/>
  <c r="AU14" i="39"/>
  <c r="AW14" i="39"/>
  <c r="AU15" i="39"/>
  <c r="AW15" i="39"/>
  <c r="AU5" i="40"/>
  <c r="AW5" i="40"/>
  <c r="AU6" i="40"/>
  <c r="AW6" i="40"/>
  <c r="AU7" i="40"/>
  <c r="AW7" i="40"/>
  <c r="AU8" i="40"/>
  <c r="AW8" i="40"/>
  <c r="AU9" i="40"/>
  <c r="AW9" i="40"/>
  <c r="AU10" i="40"/>
  <c r="AW10" i="40"/>
  <c r="AU11" i="40"/>
  <c r="AW11" i="40"/>
  <c r="AU12" i="40"/>
  <c r="AW12" i="40"/>
  <c r="AU13" i="40"/>
  <c r="AW13" i="40"/>
  <c r="AU14" i="40"/>
  <c r="AW14" i="40"/>
  <c r="AU15" i="40"/>
  <c r="AW15" i="40"/>
  <c r="AU16" i="40"/>
  <c r="AW16" i="40"/>
  <c r="AU17" i="40"/>
  <c r="AW17" i="40"/>
  <c r="AU18" i="40"/>
  <c r="AW18" i="40"/>
  <c r="AU19" i="40"/>
  <c r="AW19" i="40"/>
  <c r="AU20" i="40"/>
  <c r="AW20" i="40"/>
  <c r="AU21" i="40"/>
  <c r="AW21" i="40"/>
  <c r="AU22" i="40"/>
  <c r="AW22" i="40"/>
  <c r="AU23" i="40"/>
  <c r="AW23" i="40"/>
  <c r="AU24" i="40"/>
  <c r="AW24" i="40"/>
  <c r="AU25" i="40"/>
  <c r="AW25" i="40"/>
  <c r="AU26" i="40"/>
  <c r="AW26" i="40"/>
  <c r="AU27" i="40"/>
  <c r="AW27" i="40"/>
  <c r="AU28" i="40"/>
  <c r="AW28" i="40"/>
  <c r="AU29" i="40"/>
  <c r="AW29" i="40"/>
  <c r="AU30" i="40"/>
  <c r="AW30" i="40"/>
  <c r="AU5" i="41"/>
  <c r="AW5" i="41"/>
  <c r="AU6" i="41"/>
  <c r="AW6" i="41"/>
  <c r="AU7" i="41"/>
  <c r="AW7" i="41"/>
  <c r="AU8" i="41"/>
  <c r="AW8" i="41"/>
  <c r="AU9" i="41"/>
  <c r="AW9" i="41"/>
  <c r="AU5" i="42"/>
  <c r="AW5" i="42"/>
  <c r="AU6" i="42"/>
  <c r="AW6" i="42"/>
  <c r="AU7" i="42"/>
  <c r="AW7" i="42"/>
  <c r="AU8" i="42"/>
  <c r="AW8" i="42"/>
  <c r="AU9" i="42"/>
  <c r="AW9" i="42"/>
  <c r="AU10" i="42"/>
  <c r="AW10" i="42"/>
  <c r="AU11" i="42"/>
  <c r="AW11" i="42"/>
  <c r="AU12" i="42"/>
  <c r="AW12" i="42"/>
  <c r="AU5" i="43"/>
  <c r="AW5" i="43"/>
  <c r="AU6" i="43"/>
  <c r="AW6" i="43"/>
  <c r="AU7" i="43"/>
  <c r="AW7" i="43"/>
  <c r="AU8" i="43"/>
  <c r="AW8" i="43"/>
  <c r="AU9" i="43"/>
  <c r="AW9" i="43"/>
  <c r="AU10" i="43"/>
  <c r="AW10" i="43"/>
  <c r="AU11" i="43"/>
  <c r="AW11" i="43"/>
  <c r="AU12" i="43"/>
  <c r="AW12" i="43"/>
  <c r="AU13" i="43"/>
  <c r="AW13" i="43"/>
  <c r="AU14" i="43"/>
  <c r="AW14" i="43"/>
  <c r="AU15" i="43"/>
  <c r="AW15" i="43"/>
  <c r="AU16" i="43"/>
  <c r="AW16" i="43"/>
  <c r="AU17" i="43"/>
  <c r="AW17" i="43"/>
  <c r="AU18" i="43"/>
  <c r="AW18" i="43"/>
  <c r="AU19" i="43"/>
  <c r="AW19" i="43"/>
  <c r="AU20" i="43"/>
  <c r="AW20" i="43"/>
  <c r="AU21" i="43"/>
  <c r="AW21" i="43"/>
  <c r="AU5" i="44"/>
  <c r="AW5" i="44"/>
  <c r="AU6" i="44"/>
  <c r="AW6" i="44"/>
  <c r="AU7" i="44"/>
  <c r="AW7" i="44"/>
  <c r="AU8" i="44"/>
  <c r="AW8" i="44"/>
  <c r="AU9" i="44"/>
  <c r="AW9" i="44"/>
  <c r="AU10" i="44"/>
  <c r="AW10" i="44"/>
  <c r="AU11" i="44"/>
  <c r="AW11" i="44"/>
  <c r="AU12" i="44"/>
  <c r="AW12" i="44"/>
  <c r="AU5" i="45"/>
  <c r="AW5" i="45"/>
  <c r="AU6" i="45"/>
  <c r="AW6" i="45"/>
  <c r="AU7" i="45"/>
  <c r="AW7" i="45"/>
  <c r="AU8" i="45"/>
  <c r="AW8" i="45"/>
  <c r="AU9" i="45"/>
  <c r="AW9" i="45"/>
  <c r="AU10" i="45"/>
  <c r="AW10" i="45"/>
  <c r="AU11" i="45"/>
  <c r="AW11" i="45"/>
  <c r="AU12" i="45"/>
  <c r="AW12" i="45"/>
  <c r="AU13" i="45"/>
  <c r="AW13" i="45"/>
  <c r="AU14" i="45"/>
  <c r="AW14" i="45"/>
  <c r="AU15" i="45"/>
  <c r="AW15" i="45"/>
  <c r="AU16" i="45"/>
  <c r="AW16" i="45"/>
  <c r="AU5" i="46"/>
  <c r="AW5" i="46"/>
  <c r="AU6" i="46"/>
  <c r="AW6" i="46"/>
  <c r="AU7" i="46"/>
  <c r="AW7" i="46"/>
  <c r="AU8" i="46"/>
  <c r="AW8" i="46"/>
  <c r="AU9" i="46"/>
  <c r="AW9" i="46"/>
  <c r="AW10" i="47"/>
  <c r="AU5" i="47"/>
  <c r="AW5" i="47"/>
  <c r="AU6" i="47"/>
  <c r="AW6" i="47"/>
  <c r="AU7" i="47"/>
  <c r="AW7" i="47"/>
  <c r="AU8" i="47"/>
  <c r="AW8" i="47"/>
  <c r="AU9" i="47"/>
  <c r="AW9" i="47"/>
  <c r="AU10" i="47"/>
  <c r="AU11" i="47"/>
  <c r="AW11" i="47"/>
  <c r="AU12" i="47"/>
  <c r="AW12" i="47"/>
  <c r="AU5" i="48"/>
  <c r="AW5" i="48"/>
  <c r="AU6" i="48"/>
  <c r="AW6" i="48"/>
  <c r="AU7" i="48"/>
  <c r="AW7" i="48"/>
  <c r="AU8" i="48"/>
  <c r="AW8" i="48"/>
  <c r="AU9" i="48"/>
  <c r="AW9" i="48"/>
  <c r="AU10" i="48"/>
  <c r="AW10" i="48"/>
  <c r="AU11" i="48"/>
  <c r="AW11" i="48"/>
  <c r="AU12" i="48"/>
  <c r="AW12" i="48"/>
  <c r="AU13" i="48"/>
  <c r="AW13" i="48"/>
  <c r="AU14" i="48"/>
  <c r="AW14" i="48"/>
  <c r="AU15" i="48"/>
  <c r="AW15" i="48"/>
  <c r="AU16" i="48"/>
  <c r="AW16" i="48"/>
  <c r="AU5" i="49"/>
  <c r="AW5" i="49"/>
  <c r="AU6" i="49"/>
  <c r="AW6" i="49"/>
  <c r="AU7" i="49"/>
  <c r="AW7" i="49"/>
  <c r="AU8" i="49"/>
  <c r="AW8" i="49"/>
  <c r="AU9" i="49"/>
  <c r="AW9" i="49"/>
  <c r="AU10" i="49"/>
  <c r="AW10" i="49"/>
  <c r="AU11" i="49"/>
  <c r="AW11" i="49"/>
  <c r="AU12" i="49"/>
  <c r="AW12" i="49"/>
  <c r="AU13" i="49"/>
  <c r="AW13" i="49"/>
  <c r="AU14" i="49"/>
  <c r="AW14" i="49"/>
  <c r="AU15" i="49"/>
  <c r="AW15" i="49"/>
  <c r="AU16" i="49"/>
  <c r="AW16" i="49"/>
  <c r="AU17" i="49"/>
  <c r="AW17" i="49"/>
  <c r="AU18" i="49"/>
  <c r="AW18" i="49"/>
  <c r="AU19" i="49"/>
  <c r="AW19" i="49"/>
  <c r="AU20" i="49"/>
  <c r="AW20" i="49"/>
  <c r="AU21" i="49"/>
  <c r="AW21" i="49"/>
  <c r="AU22" i="49"/>
  <c r="AW22" i="49"/>
  <c r="AU23" i="49"/>
  <c r="AW23" i="49"/>
  <c r="AU24" i="49"/>
  <c r="AW24" i="49"/>
  <c r="AU25" i="49"/>
  <c r="AW25" i="49"/>
  <c r="AU5" i="50"/>
  <c r="AW5" i="50"/>
  <c r="AU6" i="50"/>
  <c r="AW6" i="50"/>
  <c r="AU7" i="50"/>
  <c r="AW7" i="50"/>
  <c r="AU8" i="50"/>
  <c r="AW8" i="50"/>
  <c r="AU9" i="50"/>
  <c r="AW9" i="50"/>
  <c r="AU5" i="51"/>
  <c r="AW5" i="51"/>
  <c r="AU6" i="51"/>
  <c r="AW6" i="51"/>
  <c r="AU7" i="51"/>
  <c r="AW7" i="51"/>
  <c r="AU8" i="51"/>
  <c r="AW8" i="51"/>
  <c r="AU5" i="52"/>
  <c r="AW5" i="52"/>
  <c r="AU6" i="52"/>
  <c r="AW6" i="52"/>
  <c r="AU7" i="52"/>
  <c r="AW7" i="52"/>
  <c r="AU8" i="52"/>
  <c r="AW8" i="52"/>
  <c r="AU9" i="52"/>
  <c r="AW9" i="52"/>
  <c r="AU5" i="53"/>
  <c r="AW5" i="53"/>
  <c r="AU6" i="53"/>
  <c r="AW6" i="53"/>
  <c r="AU7" i="53"/>
  <c r="AW7" i="53"/>
  <c r="AU8" i="53"/>
  <c r="AW8" i="53"/>
  <c r="AU9" i="53"/>
  <c r="AW9" i="53"/>
  <c r="AU5" i="54"/>
  <c r="AW5" i="54"/>
  <c r="AU6" i="54"/>
  <c r="AW6" i="54"/>
  <c r="AU7" i="54"/>
  <c r="AW7" i="54"/>
  <c r="AU8" i="54"/>
  <c r="AW8" i="54"/>
  <c r="AU9" i="54"/>
  <c r="AW9" i="54"/>
  <c r="AU10" i="54"/>
  <c r="AW10" i="54"/>
  <c r="AU11" i="54"/>
  <c r="AW11" i="54"/>
  <c r="AU12" i="54"/>
  <c r="AW12" i="54"/>
  <c r="AU13" i="54"/>
  <c r="AW13" i="54"/>
  <c r="AU14" i="54"/>
  <c r="AW14" i="54"/>
  <c r="AU15" i="54"/>
  <c r="AW15" i="54"/>
  <c r="AU16" i="54"/>
  <c r="AW16" i="54"/>
  <c r="AU17" i="54"/>
  <c r="AW17" i="54"/>
  <c r="AU18" i="54"/>
  <c r="AW18" i="54"/>
  <c r="AU19" i="54"/>
  <c r="AW19" i="54"/>
  <c r="AU20" i="54"/>
  <c r="AW20" i="54"/>
  <c r="AU21" i="54"/>
  <c r="AW21" i="54"/>
  <c r="AU22" i="54"/>
  <c r="AW22" i="54"/>
  <c r="AU23" i="54"/>
  <c r="AW23" i="54"/>
  <c r="AU24" i="54"/>
  <c r="AW24" i="54"/>
  <c r="AU25" i="54"/>
  <c r="AW25" i="54"/>
  <c r="AU5" i="55"/>
  <c r="AW5" i="55"/>
  <c r="AU6" i="55"/>
  <c r="AW6" i="55"/>
  <c r="AU7" i="55"/>
  <c r="AW7" i="55"/>
  <c r="AU8" i="55"/>
  <c r="AW8" i="55"/>
  <c r="AU5" i="57"/>
  <c r="AW5" i="57"/>
  <c r="AU6" i="57"/>
  <c r="AW6" i="57"/>
  <c r="AU7" i="57"/>
  <c r="AW7" i="57"/>
  <c r="AU8" i="57"/>
  <c r="AW8" i="57"/>
  <c r="AU5" i="58"/>
  <c r="AW5" i="58"/>
  <c r="AU6" i="58"/>
  <c r="AW6" i="58"/>
  <c r="AU7" i="58"/>
  <c r="AW7" i="58"/>
  <c r="AU8" i="58"/>
  <c r="AW8" i="58"/>
  <c r="AU9" i="58"/>
  <c r="AW9" i="58"/>
  <c r="AU10" i="58"/>
  <c r="AW10" i="58"/>
  <c r="AU11" i="58"/>
  <c r="AW11" i="58"/>
  <c r="AU12" i="58"/>
  <c r="AW12" i="58"/>
  <c r="AU13" i="58"/>
  <c r="AW13" i="58"/>
  <c r="AU14" i="58"/>
  <c r="AW14" i="58"/>
  <c r="AU15" i="58"/>
  <c r="AW15" i="58"/>
  <c r="AU16" i="58"/>
  <c r="AW16" i="58"/>
  <c r="AU17" i="58"/>
  <c r="AW17" i="58"/>
  <c r="AU18" i="58"/>
  <c r="AW18" i="58"/>
  <c r="AU19" i="58"/>
  <c r="AW19" i="58"/>
  <c r="AU20" i="58"/>
  <c r="AW20" i="58"/>
  <c r="AU21" i="58"/>
  <c r="AW21" i="58"/>
  <c r="AU22" i="58"/>
  <c r="AW22" i="58"/>
  <c r="AU23" i="58"/>
  <c r="AW23" i="58"/>
  <c r="AU24" i="58"/>
  <c r="AW24" i="58"/>
  <c r="AU25" i="58"/>
  <c r="AW25" i="58"/>
  <c r="AU26" i="58"/>
  <c r="AW26" i="58"/>
  <c r="AU27" i="58"/>
  <c r="AW27" i="58"/>
  <c r="AU28" i="58"/>
  <c r="AW28" i="58"/>
  <c r="AU29" i="58"/>
  <c r="AW29" i="58"/>
  <c r="AU30" i="58"/>
  <c r="AW30" i="58"/>
  <c r="AW4" i="58"/>
  <c r="AU4" i="58"/>
  <c r="AW4" i="57"/>
  <c r="AU4" i="57"/>
  <c r="AW4" i="55"/>
  <c r="AU4" i="55"/>
  <c r="AW4" i="54"/>
  <c r="AU4" i="54"/>
  <c r="AW4" i="53"/>
  <c r="AU4" i="53"/>
  <c r="AW4" i="52"/>
  <c r="AU4" i="52"/>
  <c r="AW4" i="51"/>
  <c r="AU4" i="51"/>
  <c r="AW4" i="50"/>
  <c r="AU4" i="50"/>
  <c r="AW4" i="49"/>
  <c r="AU4" i="49"/>
  <c r="AW4" i="48"/>
  <c r="AU4" i="48"/>
  <c r="AW4" i="47"/>
  <c r="AU4" i="47"/>
  <c r="AW4" i="46"/>
  <c r="AU4" i="46"/>
  <c r="AW4" i="45"/>
  <c r="AU4" i="45"/>
  <c r="AW4" i="44"/>
  <c r="AU4" i="44"/>
  <c r="AW4" i="43"/>
  <c r="AU4" i="43"/>
  <c r="AW4" i="42"/>
  <c r="AU4" i="42"/>
  <c r="AW4" i="41"/>
  <c r="AU4" i="41"/>
  <c r="AW4" i="40"/>
  <c r="AU4" i="40"/>
  <c r="AW4" i="39"/>
  <c r="AU4" i="39"/>
  <c r="AW4" i="37"/>
  <c r="AU4" i="37"/>
  <c r="AW4" i="38"/>
  <c r="AU4" i="38"/>
  <c r="AW4" i="36"/>
  <c r="AU4" i="36"/>
  <c r="AW4" i="35"/>
  <c r="AU4" i="35"/>
  <c r="AW4" i="34"/>
  <c r="AU4" i="34"/>
  <c r="AW4" i="33"/>
  <c r="AU4" i="33"/>
  <c r="AW4" i="32"/>
  <c r="AU4" i="32"/>
  <c r="AW4" i="31"/>
  <c r="AU4" i="31"/>
  <c r="AW4" i="29"/>
  <c r="AU4" i="29"/>
  <c r="AW4" i="28"/>
  <c r="AU4" i="28"/>
  <c r="AW4" i="27"/>
  <c r="AU4" i="27"/>
  <c r="AW4" i="26"/>
  <c r="AU4" i="26"/>
  <c r="AW4" i="25"/>
  <c r="AU4" i="25"/>
  <c r="AW4" i="24"/>
  <c r="AU4" i="24"/>
  <c r="AW4" i="23"/>
  <c r="AU4" i="23"/>
  <c r="AW4" i="22"/>
  <c r="AU4" i="22"/>
  <c r="AW4" i="21"/>
  <c r="AU4" i="21"/>
  <c r="AW4" i="20"/>
  <c r="AU4" i="20"/>
  <c r="AW4" i="19"/>
  <c r="AU4" i="19"/>
  <c r="AW4" i="18"/>
  <c r="AU4" i="18"/>
  <c r="AU5" i="17"/>
  <c r="AW5" i="17"/>
  <c r="AU6" i="17"/>
  <c r="AW6" i="17"/>
  <c r="AU7" i="17"/>
  <c r="AW7" i="17"/>
  <c r="AU8" i="17"/>
  <c r="AW8" i="17"/>
  <c r="AU9" i="17"/>
  <c r="AW9" i="17"/>
  <c r="AW4" i="17"/>
  <c r="AU4" i="17"/>
  <c r="AU5" i="16"/>
  <c r="AW5" i="16"/>
  <c r="AU6" i="16"/>
  <c r="AW6" i="16"/>
  <c r="AU7" i="16"/>
  <c r="AW7" i="16"/>
  <c r="AU8" i="16"/>
  <c r="AW8" i="16"/>
  <c r="AU9" i="16"/>
  <c r="AW9" i="16"/>
  <c r="AU10" i="16"/>
  <c r="AW10" i="16"/>
  <c r="AU11" i="16"/>
  <c r="AW11" i="16"/>
  <c r="AU12" i="16"/>
  <c r="AW12" i="16"/>
  <c r="AW4" i="16"/>
  <c r="AU4" i="16"/>
  <c r="AU5" i="15"/>
  <c r="AW5" i="15"/>
  <c r="AU6" i="15"/>
  <c r="AW6" i="15"/>
  <c r="AU7" i="15"/>
  <c r="AW7" i="15"/>
  <c r="AU8" i="15"/>
  <c r="AW8" i="15"/>
  <c r="AU9" i="15"/>
  <c r="AW9" i="15"/>
  <c r="AU10" i="15"/>
  <c r="AW10" i="15"/>
  <c r="AU11" i="15"/>
  <c r="AW11" i="15"/>
  <c r="AU12" i="15"/>
  <c r="AW12" i="15"/>
  <c r="AU13" i="15"/>
  <c r="AW13" i="15"/>
  <c r="AU14" i="15"/>
  <c r="AW14" i="15"/>
  <c r="AU15" i="15"/>
  <c r="AW15" i="15"/>
  <c r="AU16" i="15"/>
  <c r="AW16" i="15"/>
  <c r="AU17" i="15"/>
  <c r="AW17" i="15"/>
  <c r="AU18" i="15"/>
  <c r="AW18" i="15"/>
  <c r="AW4" i="15"/>
  <c r="AU4" i="15"/>
  <c r="AU5" i="14"/>
  <c r="AW5" i="14"/>
  <c r="AU6" i="14"/>
  <c r="AW6" i="14"/>
  <c r="AU7" i="14"/>
  <c r="AW7" i="14"/>
  <c r="AU8" i="14"/>
  <c r="AW8" i="14"/>
  <c r="AU9" i="14"/>
  <c r="AW9" i="14"/>
  <c r="AU10" i="14"/>
  <c r="AW10" i="14"/>
  <c r="AW4" i="14"/>
  <c r="AU4" i="14"/>
  <c r="AU5" i="13"/>
  <c r="AW5" i="13"/>
  <c r="AU6" i="13"/>
  <c r="AW6" i="13"/>
  <c r="AU7" i="13"/>
  <c r="AW7" i="13"/>
  <c r="AU8" i="13"/>
  <c r="AW8" i="13"/>
  <c r="AU9" i="13"/>
  <c r="AW9" i="13"/>
  <c r="AU10" i="13"/>
  <c r="AW10" i="13"/>
  <c r="AU11" i="13"/>
  <c r="AW11" i="13"/>
  <c r="AU12" i="13"/>
  <c r="AW12" i="13"/>
  <c r="AW4" i="13"/>
  <c r="AU4" i="13"/>
  <c r="AU5" i="12"/>
  <c r="AW5" i="12"/>
  <c r="AU6" i="12"/>
  <c r="AW6" i="12"/>
  <c r="AU7" i="12"/>
  <c r="AW7" i="12"/>
  <c r="AU8" i="12"/>
  <c r="AW8" i="12"/>
  <c r="AU9" i="12"/>
  <c r="AW9" i="12"/>
  <c r="AU10" i="12"/>
  <c r="AW10" i="12"/>
  <c r="AU11" i="12"/>
  <c r="AW11" i="12"/>
  <c r="AU12" i="12"/>
  <c r="AW12" i="12"/>
  <c r="AW4" i="12"/>
  <c r="AU4" i="12"/>
  <c r="AU5" i="11"/>
  <c r="AW5" i="11"/>
  <c r="AU6" i="11"/>
  <c r="AW6" i="11"/>
  <c r="AU7" i="11"/>
  <c r="AW7" i="11"/>
  <c r="AU8" i="11"/>
  <c r="AW8" i="11"/>
  <c r="AU9" i="11"/>
  <c r="AW9" i="11"/>
  <c r="AU10" i="11"/>
  <c r="AW10" i="11"/>
  <c r="AU11" i="11"/>
  <c r="AW11" i="11"/>
  <c r="AW4" i="11"/>
  <c r="AU4" i="11"/>
  <c r="AU5" i="10"/>
  <c r="AW5" i="10"/>
  <c r="AU6" i="10"/>
  <c r="AW6" i="10"/>
  <c r="AU7" i="10"/>
  <c r="AW7" i="10"/>
  <c r="AU8" i="10"/>
  <c r="AW8" i="10"/>
  <c r="AU9" i="10"/>
  <c r="AW9" i="10"/>
  <c r="AW4" i="10"/>
  <c r="AU4" i="10"/>
  <c r="AU5" i="9"/>
  <c r="AW5" i="9"/>
  <c r="AU6" i="9"/>
  <c r="AW6" i="9"/>
  <c r="AU7" i="9"/>
  <c r="AW7" i="9"/>
  <c r="AU8" i="9"/>
  <c r="AW8" i="9"/>
  <c r="AU9" i="9"/>
  <c r="AW9" i="9"/>
  <c r="AU10" i="9"/>
  <c r="AW10" i="9"/>
  <c r="AU11" i="9"/>
  <c r="AW11" i="9"/>
  <c r="AU12" i="9"/>
  <c r="AW12" i="9"/>
  <c r="AU13" i="9"/>
  <c r="AW13" i="9"/>
  <c r="AU14" i="9"/>
  <c r="AW14" i="9"/>
  <c r="AU15" i="9"/>
  <c r="AW15" i="9"/>
  <c r="AU16" i="9"/>
  <c r="AW16" i="9"/>
  <c r="AU17" i="9"/>
  <c r="AW17" i="9"/>
  <c r="AU18" i="9"/>
  <c r="AW18" i="9"/>
  <c r="AU19" i="9"/>
  <c r="AW19" i="9"/>
  <c r="AU20" i="9"/>
  <c r="AW20" i="9"/>
  <c r="AU21" i="9"/>
  <c r="AW21" i="9"/>
  <c r="AU22" i="9"/>
  <c r="AW22" i="9"/>
  <c r="AU23" i="9"/>
  <c r="AW23" i="9"/>
  <c r="AU24" i="9"/>
  <c r="AW24" i="9"/>
  <c r="AU25" i="9"/>
  <c r="AW25" i="9"/>
  <c r="AU26" i="9"/>
  <c r="AW26" i="9"/>
  <c r="AU27" i="9"/>
  <c r="AW27" i="9"/>
  <c r="AU28" i="9"/>
  <c r="AW28" i="9"/>
  <c r="AU29" i="9"/>
  <c r="AW29" i="9"/>
  <c r="AU30" i="9"/>
  <c r="AW30" i="9"/>
  <c r="AU31" i="9"/>
  <c r="AW31" i="9"/>
  <c r="AU32" i="9"/>
  <c r="AW32" i="9"/>
  <c r="AU33" i="9"/>
  <c r="AW33" i="9"/>
  <c r="AU34" i="9"/>
  <c r="AW34" i="9"/>
  <c r="AW4" i="9"/>
  <c r="AU4" i="9"/>
  <c r="AZ5" i="8"/>
  <c r="BB5" i="8"/>
  <c r="AZ6" i="8"/>
  <c r="BB6" i="8"/>
  <c r="AZ7" i="8"/>
  <c r="BB7" i="8"/>
  <c r="AZ8" i="8"/>
  <c r="BB8" i="8"/>
  <c r="AZ9" i="8"/>
  <c r="BB9" i="8"/>
  <c r="AZ10" i="8"/>
  <c r="BB10" i="8"/>
  <c r="AZ11" i="8"/>
  <c r="BB11" i="8"/>
  <c r="AZ12" i="8"/>
  <c r="BB12" i="8"/>
  <c r="AZ13" i="8"/>
  <c r="BB13" i="8"/>
  <c r="AZ14" i="8"/>
  <c r="BB14" i="8"/>
  <c r="AZ15" i="8"/>
  <c r="BB15" i="8"/>
  <c r="AZ16" i="8"/>
  <c r="BB16" i="8"/>
  <c r="AZ17" i="8"/>
  <c r="BB17" i="8"/>
  <c r="AZ18" i="8"/>
  <c r="BB18" i="8"/>
  <c r="AZ19" i="8"/>
  <c r="BB19" i="8"/>
  <c r="AZ20" i="8"/>
  <c r="BB20" i="8"/>
  <c r="AZ21" i="8"/>
  <c r="BB21" i="8"/>
  <c r="AZ22" i="8"/>
  <c r="BB22" i="8"/>
  <c r="AZ23" i="8"/>
  <c r="BB23" i="8"/>
  <c r="AZ24" i="8"/>
  <c r="BB24" i="8"/>
  <c r="AZ25" i="8"/>
  <c r="BB25" i="8"/>
  <c r="AZ26" i="8"/>
  <c r="BB26" i="8"/>
  <c r="AZ27" i="8"/>
  <c r="BB27" i="8"/>
  <c r="AZ28" i="8"/>
  <c r="BB28" i="8"/>
  <c r="AZ29" i="8"/>
  <c r="BB29" i="8"/>
  <c r="AZ30" i="8"/>
  <c r="BB30" i="8"/>
  <c r="AZ31" i="8"/>
  <c r="BB31" i="8"/>
  <c r="AZ32" i="8"/>
  <c r="BB32" i="8"/>
  <c r="AZ33" i="8"/>
  <c r="BB33" i="8"/>
  <c r="AZ34" i="8"/>
  <c r="BB34" i="8"/>
  <c r="AZ35" i="8"/>
  <c r="BB35" i="8"/>
  <c r="AZ36" i="8"/>
  <c r="BB36" i="8"/>
  <c r="AZ37" i="8"/>
  <c r="BB37" i="8"/>
  <c r="AZ38" i="8"/>
  <c r="BB38" i="8"/>
  <c r="AZ39" i="8"/>
  <c r="BB39" i="8"/>
  <c r="AZ40" i="8"/>
  <c r="BB40" i="8"/>
  <c r="AZ41" i="8"/>
  <c r="BB41" i="8"/>
  <c r="AZ42" i="8"/>
  <c r="BB42" i="8"/>
  <c r="AZ43" i="8"/>
  <c r="BB43" i="8"/>
  <c r="AZ44" i="8"/>
  <c r="BB44" i="8"/>
  <c r="AZ45" i="8"/>
  <c r="BB45" i="8"/>
  <c r="AZ46" i="8"/>
  <c r="BB46" i="8"/>
  <c r="AZ47" i="8"/>
  <c r="BB47" i="8"/>
  <c r="AZ48" i="8"/>
  <c r="BB48" i="8"/>
  <c r="AZ49" i="8"/>
  <c r="BB49" i="8"/>
  <c r="AZ50" i="8"/>
  <c r="BB50" i="8"/>
  <c r="AZ51" i="8"/>
  <c r="BB51" i="8"/>
  <c r="AZ52" i="8"/>
  <c r="BB52" i="8"/>
  <c r="AZ53" i="8"/>
  <c r="BB53" i="8"/>
  <c r="AZ54" i="8"/>
  <c r="BB54" i="8"/>
  <c r="AZ55" i="8"/>
  <c r="BB55" i="8"/>
  <c r="AZ56" i="8"/>
  <c r="BB56" i="8"/>
  <c r="AZ57" i="8"/>
  <c r="BB57" i="8"/>
  <c r="AZ58" i="8"/>
  <c r="BB58" i="8"/>
  <c r="AZ59" i="8"/>
  <c r="BB59" i="8"/>
  <c r="AZ60" i="8"/>
  <c r="BB60" i="8"/>
  <c r="AZ61" i="8"/>
  <c r="BB61" i="8"/>
  <c r="AZ62" i="8"/>
  <c r="BB62" i="8"/>
  <c r="AZ63" i="8"/>
  <c r="BB63" i="8"/>
  <c r="AZ64" i="8"/>
  <c r="BB64" i="8"/>
  <c r="AZ65" i="8"/>
  <c r="BB65" i="8"/>
  <c r="AZ66" i="8"/>
  <c r="BB66" i="8"/>
  <c r="AZ67" i="8"/>
  <c r="BB67" i="8"/>
  <c r="AZ68" i="8"/>
  <c r="BB68" i="8"/>
  <c r="AZ69" i="8"/>
  <c r="BB69" i="8"/>
  <c r="AZ70" i="8"/>
  <c r="BB70" i="8"/>
  <c r="AZ71" i="8"/>
  <c r="BB71" i="8"/>
  <c r="AZ72" i="8"/>
  <c r="BB72" i="8"/>
  <c r="AZ73" i="8"/>
  <c r="BB73" i="8"/>
  <c r="AZ74" i="8"/>
  <c r="BB74" i="8"/>
  <c r="AZ75" i="8"/>
  <c r="BB75" i="8"/>
  <c r="AZ76" i="8"/>
  <c r="BB76" i="8"/>
  <c r="AZ77" i="8"/>
  <c r="BB77" i="8"/>
  <c r="AZ78" i="8"/>
  <c r="BB78" i="8"/>
  <c r="AZ79" i="8"/>
  <c r="BB79" i="8"/>
  <c r="AZ80" i="8"/>
  <c r="BB80" i="8"/>
  <c r="AZ81" i="8"/>
  <c r="BB81" i="8"/>
  <c r="AZ82" i="8"/>
  <c r="BB82" i="8"/>
  <c r="AZ83" i="8"/>
  <c r="BB83" i="8"/>
  <c r="AZ84" i="8"/>
  <c r="BB84" i="8"/>
  <c r="AZ85" i="8"/>
  <c r="BB85" i="8"/>
  <c r="AZ86" i="8"/>
  <c r="BB86" i="8"/>
  <c r="AZ87" i="8"/>
  <c r="BB87" i="8"/>
  <c r="AZ88" i="8"/>
  <c r="BB88" i="8"/>
  <c r="AZ89" i="8"/>
  <c r="BB89" i="8"/>
  <c r="AZ90" i="8"/>
  <c r="BB90" i="8"/>
  <c r="AZ91" i="8"/>
  <c r="BB91" i="8"/>
  <c r="AZ92" i="8"/>
  <c r="BB92" i="8"/>
  <c r="AZ93" i="8"/>
  <c r="BB93" i="8"/>
  <c r="AZ94" i="8"/>
  <c r="BB94" i="8"/>
  <c r="AZ95" i="8"/>
  <c r="BB95" i="8"/>
  <c r="AZ96" i="8"/>
  <c r="BB96" i="8"/>
  <c r="AZ97" i="8"/>
  <c r="BB97" i="8"/>
  <c r="AZ98" i="8"/>
  <c r="BB98" i="8"/>
  <c r="AZ99" i="8"/>
  <c r="BB99" i="8"/>
  <c r="AZ100" i="8"/>
  <c r="BB100" i="8"/>
  <c r="AZ101" i="8"/>
  <c r="BB101" i="8"/>
  <c r="AZ102" i="8"/>
  <c r="BB102" i="8"/>
  <c r="AZ103" i="8"/>
  <c r="BB103" i="8"/>
  <c r="AZ104" i="8"/>
  <c r="BB104" i="8"/>
  <c r="AZ105" i="8"/>
  <c r="BB105" i="8"/>
  <c r="AZ106" i="8"/>
  <c r="BB106" i="8"/>
  <c r="AZ107" i="8"/>
  <c r="BB107" i="8"/>
  <c r="AZ108" i="8"/>
  <c r="BB108" i="8"/>
  <c r="AZ109" i="8"/>
  <c r="BB109" i="8"/>
  <c r="AZ110" i="8"/>
  <c r="BB110" i="8"/>
  <c r="AZ111" i="8"/>
  <c r="BB111" i="8"/>
  <c r="AZ112" i="8"/>
  <c r="BB112" i="8"/>
  <c r="AZ113" i="8"/>
  <c r="BB113" i="8"/>
  <c r="AZ114" i="8"/>
  <c r="BB114" i="8"/>
  <c r="AZ115" i="8"/>
  <c r="BB115" i="8"/>
  <c r="AZ116" i="8"/>
  <c r="BB116" i="8"/>
  <c r="AZ117" i="8"/>
  <c r="BB117" i="8"/>
  <c r="AZ118" i="8"/>
  <c r="BB118" i="8"/>
  <c r="AZ119" i="8"/>
  <c r="BB119" i="8"/>
  <c r="AZ120" i="8"/>
  <c r="BB120" i="8"/>
  <c r="AZ121" i="8"/>
  <c r="BB121" i="8"/>
  <c r="AZ122" i="8"/>
  <c r="BB122" i="8"/>
  <c r="AZ123" i="8"/>
  <c r="BB123" i="8"/>
  <c r="AZ124" i="8"/>
  <c r="BB124" i="8"/>
  <c r="AZ125" i="8"/>
  <c r="BB125" i="8"/>
  <c r="AZ126" i="8"/>
  <c r="BB126" i="8"/>
  <c r="AZ127" i="8"/>
  <c r="BB127" i="8"/>
  <c r="AZ128" i="8"/>
  <c r="BB128" i="8"/>
  <c r="AZ129" i="8"/>
  <c r="BB129" i="8"/>
  <c r="AZ130" i="8"/>
  <c r="BB130" i="8"/>
  <c r="AZ131" i="8"/>
  <c r="BB131" i="8"/>
  <c r="AZ132" i="8"/>
  <c r="BB132" i="8"/>
  <c r="AZ133" i="8"/>
  <c r="BB133" i="8"/>
  <c r="AZ134" i="8"/>
  <c r="BB134" i="8"/>
  <c r="AZ135" i="8"/>
  <c r="BB135" i="8"/>
  <c r="AZ136" i="8"/>
  <c r="BB136" i="8"/>
  <c r="AZ137" i="8"/>
  <c r="BB137" i="8"/>
  <c r="BB4" i="8"/>
  <c r="AZ4" i="8"/>
  <c r="AO22" i="22" l="1"/>
  <c r="AO5" i="58" l="1"/>
  <c r="AO6" i="58"/>
  <c r="AO7" i="58"/>
  <c r="AO8" i="58"/>
  <c r="AO9" i="58"/>
  <c r="AO10" i="58"/>
  <c r="AO11" i="58"/>
  <c r="AO12" i="58"/>
  <c r="AO13" i="58"/>
  <c r="AO14" i="58"/>
  <c r="AO15" i="58"/>
  <c r="AO16" i="58"/>
  <c r="AO17" i="58"/>
  <c r="AO18" i="58"/>
  <c r="AO19" i="58"/>
  <c r="AO20" i="58"/>
  <c r="AO21" i="58"/>
  <c r="AO22" i="58"/>
  <c r="AO23" i="58"/>
  <c r="AO24" i="58"/>
  <c r="AO25" i="58"/>
  <c r="AO26" i="58"/>
  <c r="AO27" i="58"/>
  <c r="AO28" i="58"/>
  <c r="AO29" i="58"/>
  <c r="AO30" i="58"/>
  <c r="AO4" i="58"/>
  <c r="AO5" i="57"/>
  <c r="AO6" i="57"/>
  <c r="AO7" i="57"/>
  <c r="AO8" i="57"/>
  <c r="AO4" i="57"/>
  <c r="AO5" i="55"/>
  <c r="AO6" i="55"/>
  <c r="AO7" i="55"/>
  <c r="AO8" i="55"/>
  <c r="AO4" i="55"/>
  <c r="AO5" i="54"/>
  <c r="AO6" i="54"/>
  <c r="AO7" i="54"/>
  <c r="AO8" i="54"/>
  <c r="AO9" i="54"/>
  <c r="AO10" i="54"/>
  <c r="AO11" i="54"/>
  <c r="AO12" i="54"/>
  <c r="AO13" i="54"/>
  <c r="AO14" i="54"/>
  <c r="AO15" i="54"/>
  <c r="AO16" i="54"/>
  <c r="AO17" i="54"/>
  <c r="AO18" i="54"/>
  <c r="AO19" i="54"/>
  <c r="AO20" i="54"/>
  <c r="AO21" i="54"/>
  <c r="AO22" i="54"/>
  <c r="AO23" i="54"/>
  <c r="AO24" i="54"/>
  <c r="AO25" i="54"/>
  <c r="AO4" i="54"/>
  <c r="AO5" i="53"/>
  <c r="AO6" i="53"/>
  <c r="AO7" i="53"/>
  <c r="AO8" i="53"/>
  <c r="AO9" i="53"/>
  <c r="AO4" i="53"/>
  <c r="AO5" i="52"/>
  <c r="AO6" i="52"/>
  <c r="AO7" i="52"/>
  <c r="AO8" i="52"/>
  <c r="AO9" i="52"/>
  <c r="AO4" i="52"/>
  <c r="AO5" i="51"/>
  <c r="AO6" i="51"/>
  <c r="AO7" i="51"/>
  <c r="AO8" i="51"/>
  <c r="AO4" i="51"/>
  <c r="AO5" i="50"/>
  <c r="AO6" i="50"/>
  <c r="AO7" i="50"/>
  <c r="AO8" i="50"/>
  <c r="AO9" i="50"/>
  <c r="AO4" i="50"/>
  <c r="AO5" i="49"/>
  <c r="AO6" i="49"/>
  <c r="AO7" i="49"/>
  <c r="AO8" i="49"/>
  <c r="AO9" i="49"/>
  <c r="AO10" i="49"/>
  <c r="AO11" i="49"/>
  <c r="AO12" i="49"/>
  <c r="AO13" i="49"/>
  <c r="AO14" i="49"/>
  <c r="AO15" i="49"/>
  <c r="AO16" i="49"/>
  <c r="AO17" i="49"/>
  <c r="AO18" i="49"/>
  <c r="AO19" i="49"/>
  <c r="AO20" i="49"/>
  <c r="AO21" i="49"/>
  <c r="AO22" i="49"/>
  <c r="AO23" i="49"/>
  <c r="AO24" i="49"/>
  <c r="AO25" i="49"/>
  <c r="AO4" i="49"/>
  <c r="AO5" i="48"/>
  <c r="AO6" i="48"/>
  <c r="AO7" i="48"/>
  <c r="AO8" i="48"/>
  <c r="AO9" i="48"/>
  <c r="AO10" i="48"/>
  <c r="AO11" i="48"/>
  <c r="AO12" i="48"/>
  <c r="AO13" i="48"/>
  <c r="AO14" i="48"/>
  <c r="AO15" i="48"/>
  <c r="AO16" i="48"/>
  <c r="AO4" i="48"/>
  <c r="AO5" i="47"/>
  <c r="AO6" i="47"/>
  <c r="AO7" i="47"/>
  <c r="AO8" i="47"/>
  <c r="AO9" i="47"/>
  <c r="AO10" i="47"/>
  <c r="AO11" i="47"/>
  <c r="AO12" i="47"/>
  <c r="AO4" i="47"/>
  <c r="AO5" i="46"/>
  <c r="AO6" i="46"/>
  <c r="AO7" i="46"/>
  <c r="AO8" i="46"/>
  <c r="AO9" i="46"/>
  <c r="AO4" i="46"/>
  <c r="AO5" i="45"/>
  <c r="AO6" i="45"/>
  <c r="AO7" i="45"/>
  <c r="AO8" i="45"/>
  <c r="AO9" i="45"/>
  <c r="AO10" i="45"/>
  <c r="AO11" i="45"/>
  <c r="AO12" i="45"/>
  <c r="AO13" i="45"/>
  <c r="AO14" i="45"/>
  <c r="AO15" i="45"/>
  <c r="AO16" i="45"/>
  <c r="AO4" i="45"/>
  <c r="AO5" i="44"/>
  <c r="AO6" i="44"/>
  <c r="AO7" i="44"/>
  <c r="AO8" i="44"/>
  <c r="AO9" i="44"/>
  <c r="AO10" i="44"/>
  <c r="AO11" i="44"/>
  <c r="AO12" i="44"/>
  <c r="AO4" i="44"/>
  <c r="AO5" i="43"/>
  <c r="AO6" i="43"/>
  <c r="AO7" i="43"/>
  <c r="AO8" i="43"/>
  <c r="AO9" i="43"/>
  <c r="AO10" i="43"/>
  <c r="AO11" i="43"/>
  <c r="AO12" i="43"/>
  <c r="AO13" i="43"/>
  <c r="AO14" i="43"/>
  <c r="AO15" i="43"/>
  <c r="AO16" i="43"/>
  <c r="AO17" i="43"/>
  <c r="AO18" i="43"/>
  <c r="AO19" i="43"/>
  <c r="AO20" i="43"/>
  <c r="AO21" i="43"/>
  <c r="AO4" i="43"/>
  <c r="AO5" i="42"/>
  <c r="AO6" i="42"/>
  <c r="AO7" i="42"/>
  <c r="AO8" i="42"/>
  <c r="AO9" i="42"/>
  <c r="AO10" i="42"/>
  <c r="AO11" i="42"/>
  <c r="AO12" i="42"/>
  <c r="AO4" i="42"/>
  <c r="AO5" i="41"/>
  <c r="AO6" i="41"/>
  <c r="AO7" i="41"/>
  <c r="AO8" i="41"/>
  <c r="AO9" i="41"/>
  <c r="AO4" i="41"/>
  <c r="AO5" i="40"/>
  <c r="AO6" i="40"/>
  <c r="AO7" i="40"/>
  <c r="AO8" i="40"/>
  <c r="AO9" i="40"/>
  <c r="AO10" i="40"/>
  <c r="AO11" i="40"/>
  <c r="AO12" i="40"/>
  <c r="AO13" i="40"/>
  <c r="AO14" i="40"/>
  <c r="AO15" i="40"/>
  <c r="AO16" i="40"/>
  <c r="AO17" i="40"/>
  <c r="AO18" i="40"/>
  <c r="AO19" i="40"/>
  <c r="AO20" i="40"/>
  <c r="AO21" i="40"/>
  <c r="AO22" i="40"/>
  <c r="AO23" i="40"/>
  <c r="AO24" i="40"/>
  <c r="AO25" i="40"/>
  <c r="AO26" i="40"/>
  <c r="AO27" i="40"/>
  <c r="AO28" i="40"/>
  <c r="AO29" i="40"/>
  <c r="AO30" i="40"/>
  <c r="AO4" i="40"/>
  <c r="AO5" i="39"/>
  <c r="AO6" i="39"/>
  <c r="AO7" i="39"/>
  <c r="AO8" i="39"/>
  <c r="AO9" i="39"/>
  <c r="AO10" i="39"/>
  <c r="AO11" i="39"/>
  <c r="AO12" i="39"/>
  <c r="AO13" i="39"/>
  <c r="AO14" i="39"/>
  <c r="AO15" i="39"/>
  <c r="AO4" i="39"/>
  <c r="AO5" i="37"/>
  <c r="AO6" i="37"/>
  <c r="AO7" i="37"/>
  <c r="AO8" i="37"/>
  <c r="AO9" i="37"/>
  <c r="AO4" i="37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4" i="38"/>
  <c r="AO5" i="36"/>
  <c r="AO6" i="36"/>
  <c r="AO7" i="36"/>
  <c r="AO8" i="36"/>
  <c r="AO9" i="36"/>
  <c r="AO10" i="36"/>
  <c r="AO11" i="36"/>
  <c r="AO12" i="36"/>
  <c r="AO13" i="36"/>
  <c r="AO14" i="36"/>
  <c r="AO15" i="36"/>
  <c r="AO16" i="36"/>
  <c r="AO17" i="36"/>
  <c r="AO18" i="36"/>
  <c r="AO19" i="36"/>
  <c r="AO20" i="36"/>
  <c r="AO21" i="36"/>
  <c r="AO22" i="36"/>
  <c r="AO23" i="36"/>
  <c r="AO24" i="36"/>
  <c r="AO25" i="36"/>
  <c r="AO26" i="36"/>
  <c r="AO27" i="36"/>
  <c r="AO28" i="36"/>
  <c r="AO4" i="36"/>
  <c r="AO5" i="35"/>
  <c r="AO6" i="35"/>
  <c r="AO7" i="35"/>
  <c r="AO8" i="35"/>
  <c r="AO9" i="35"/>
  <c r="AO10" i="35"/>
  <c r="AO11" i="35"/>
  <c r="AO4" i="35"/>
  <c r="AO5" i="34"/>
  <c r="AO6" i="34"/>
  <c r="AO4" i="34"/>
  <c r="AO5" i="33"/>
  <c r="AO6" i="33"/>
  <c r="AO7" i="33"/>
  <c r="AO8" i="33"/>
  <c r="AO9" i="33"/>
  <c r="AO10" i="33"/>
  <c r="AO11" i="33"/>
  <c r="AO12" i="33"/>
  <c r="AO13" i="33"/>
  <c r="AO14" i="33"/>
  <c r="AO15" i="33"/>
  <c r="AO16" i="33"/>
  <c r="AO17" i="33"/>
  <c r="AO18" i="33"/>
  <c r="AO19" i="33"/>
  <c r="AO20" i="33"/>
  <c r="AO21" i="33"/>
  <c r="AO22" i="33"/>
  <c r="AO4" i="33"/>
  <c r="AO5" i="32"/>
  <c r="AO6" i="32"/>
  <c r="AO7" i="32"/>
  <c r="AO8" i="32"/>
  <c r="AO9" i="32"/>
  <c r="AO10" i="32"/>
  <c r="AO11" i="32"/>
  <c r="AO12" i="32"/>
  <c r="AO13" i="32"/>
  <c r="AO14" i="32"/>
  <c r="AO15" i="32"/>
  <c r="AO16" i="32"/>
  <c r="AO17" i="32"/>
  <c r="AO18" i="32"/>
  <c r="AO19" i="32"/>
  <c r="AO20" i="32"/>
  <c r="AO21" i="32"/>
  <c r="AO22" i="32"/>
  <c r="AO23" i="32"/>
  <c r="AO24" i="32"/>
  <c r="AO25" i="32"/>
  <c r="AO4" i="32"/>
  <c r="AO5" i="31"/>
  <c r="AO6" i="31"/>
  <c r="AO7" i="31"/>
  <c r="AO8" i="31"/>
  <c r="AO9" i="31"/>
  <c r="AO10" i="31"/>
  <c r="AO11" i="31"/>
  <c r="AO12" i="31"/>
  <c r="AO4" i="31"/>
  <c r="AO5" i="29"/>
  <c r="AO6" i="29"/>
  <c r="AO7" i="29"/>
  <c r="AO8" i="29"/>
  <c r="AO4" i="29"/>
  <c r="AO5" i="27"/>
  <c r="AO6" i="27"/>
  <c r="AO7" i="27"/>
  <c r="AO8" i="27"/>
  <c r="AO9" i="27"/>
  <c r="AO10" i="27"/>
  <c r="AO11" i="27"/>
  <c r="AO12" i="27"/>
  <c r="AO13" i="27"/>
  <c r="AO14" i="27"/>
  <c r="AO15" i="27"/>
  <c r="AO16" i="27"/>
  <c r="AO17" i="27"/>
  <c r="AO18" i="27"/>
  <c r="AO19" i="27"/>
  <c r="AO20" i="27"/>
  <c r="AO21" i="27"/>
  <c r="AO22" i="27"/>
  <c r="AO23" i="27"/>
  <c r="AO24" i="27"/>
  <c r="AO25" i="27"/>
  <c r="AO26" i="27"/>
  <c r="AO27" i="27"/>
  <c r="AO4" i="27"/>
  <c r="AO5" i="25"/>
  <c r="AO6" i="25"/>
  <c r="AO7" i="25"/>
  <c r="AO8" i="25"/>
  <c r="AO4" i="25"/>
  <c r="AO5" i="24" l="1"/>
  <c r="AO6" i="24"/>
  <c r="AO7" i="24"/>
  <c r="AO8" i="24"/>
  <c r="AO9" i="24"/>
  <c r="AO10" i="24"/>
  <c r="AO11" i="24"/>
  <c r="AO12" i="24"/>
  <c r="AO13" i="24"/>
  <c r="AO14" i="24"/>
  <c r="AO15" i="24"/>
  <c r="AO16" i="24"/>
  <c r="AO17" i="24"/>
  <c r="AO4" i="24"/>
  <c r="AO5" i="23"/>
  <c r="AO6" i="23"/>
  <c r="AO7" i="23"/>
  <c r="AO8" i="23"/>
  <c r="AO9" i="23"/>
  <c r="AO10" i="23"/>
  <c r="AO11" i="23"/>
  <c r="AO12" i="23"/>
  <c r="AO13" i="23"/>
  <c r="AO14" i="23"/>
  <c r="AO4" i="23"/>
  <c r="AO5" i="22"/>
  <c r="AO6" i="22"/>
  <c r="AO7" i="22"/>
  <c r="AO8" i="22"/>
  <c r="AO9" i="22"/>
  <c r="AO10" i="22"/>
  <c r="AO11" i="22"/>
  <c r="AO12" i="22"/>
  <c r="AO13" i="22"/>
  <c r="AO14" i="22"/>
  <c r="AO15" i="22"/>
  <c r="AO16" i="22"/>
  <c r="AO17" i="22"/>
  <c r="AO18" i="22"/>
  <c r="AO19" i="22"/>
  <c r="AO20" i="22"/>
  <c r="AO21" i="22"/>
  <c r="AO23" i="22"/>
  <c r="AO24" i="22"/>
  <c r="AO25" i="22"/>
  <c r="AO26" i="22"/>
  <c r="AO27" i="22"/>
  <c r="AO28" i="22"/>
  <c r="AO29" i="22"/>
  <c r="AO30" i="22"/>
  <c r="AO31" i="22"/>
  <c r="AO32" i="22"/>
  <c r="AO33" i="22"/>
  <c r="AO4" i="22"/>
  <c r="AO5" i="21"/>
  <c r="AO6" i="21"/>
  <c r="AO7" i="21"/>
  <c r="AO8" i="21"/>
  <c r="AO9" i="21"/>
  <c r="AO10" i="21"/>
  <c r="AO11" i="21"/>
  <c r="AO12" i="21"/>
  <c r="AO13" i="21"/>
  <c r="AO14" i="21"/>
  <c r="AO15" i="21"/>
  <c r="AO16" i="21"/>
  <c r="AO17" i="21"/>
  <c r="AO18" i="21"/>
  <c r="AO19" i="21"/>
  <c r="AO20" i="21"/>
  <c r="AO21" i="21"/>
  <c r="AO22" i="21"/>
  <c r="AO23" i="21"/>
  <c r="AO24" i="21"/>
  <c r="AO25" i="21"/>
  <c r="AO26" i="21"/>
  <c r="AO27" i="21"/>
  <c r="AO28" i="21"/>
  <c r="AO29" i="21"/>
  <c r="AO30" i="21"/>
  <c r="AO31" i="21"/>
  <c r="AO32" i="21"/>
  <c r="AO33" i="21"/>
  <c r="AO34" i="21"/>
  <c r="AO35" i="21"/>
  <c r="AO36" i="21"/>
  <c r="AO37" i="21"/>
  <c r="AO38" i="21"/>
  <c r="AO39" i="21"/>
  <c r="AO4" i="21"/>
  <c r="AO5" i="20"/>
  <c r="AO6" i="20"/>
  <c r="AO7" i="20"/>
  <c r="AO8" i="20"/>
  <c r="AO9" i="20"/>
  <c r="AO10" i="20"/>
  <c r="AO11" i="20"/>
  <c r="AO12" i="20"/>
  <c r="AO4" i="20"/>
  <c r="AO5" i="19"/>
  <c r="AO6" i="19"/>
  <c r="AO7" i="19"/>
  <c r="AO8" i="19"/>
  <c r="AO9" i="19"/>
  <c r="AO10" i="19"/>
  <c r="AO11" i="19"/>
  <c r="AO12" i="19"/>
  <c r="AO4" i="19"/>
  <c r="AO5" i="18"/>
  <c r="AO6" i="18"/>
  <c r="AO7" i="18"/>
  <c r="AO8" i="18"/>
  <c r="AO9" i="18"/>
  <c r="AO4" i="18"/>
  <c r="AO5" i="17"/>
  <c r="AO6" i="17"/>
  <c r="AO7" i="17"/>
  <c r="AO8" i="17"/>
  <c r="AO9" i="17"/>
  <c r="AO4" i="17"/>
  <c r="AO5" i="16"/>
  <c r="AO6" i="16"/>
  <c r="AO7" i="16"/>
  <c r="AO8" i="16"/>
  <c r="AO9" i="16"/>
  <c r="AO10" i="16"/>
  <c r="AO11" i="16"/>
  <c r="AO12" i="16"/>
  <c r="AO4" i="16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4" i="15"/>
  <c r="AO5" i="14"/>
  <c r="AO6" i="14"/>
  <c r="AO7" i="14"/>
  <c r="AO8" i="14"/>
  <c r="AO9" i="14"/>
  <c r="AO10" i="14"/>
  <c r="AO4" i="14"/>
  <c r="AO5" i="13"/>
  <c r="AO6" i="13"/>
  <c r="AO7" i="13"/>
  <c r="AO8" i="13"/>
  <c r="AO9" i="13"/>
  <c r="AO10" i="13"/>
  <c r="AO11" i="13"/>
  <c r="AO12" i="13"/>
  <c r="AO4" i="13"/>
  <c r="AO5" i="12"/>
  <c r="AO6" i="12"/>
  <c r="AO7" i="12"/>
  <c r="AO8" i="12"/>
  <c r="AO9" i="12"/>
  <c r="AO10" i="12"/>
  <c r="AO11" i="12"/>
  <c r="AO12" i="12"/>
  <c r="AO4" i="12"/>
  <c r="AO5" i="11"/>
  <c r="AO6" i="11"/>
  <c r="AO7" i="11"/>
  <c r="AO8" i="11"/>
  <c r="AO9" i="11"/>
  <c r="AO10" i="11"/>
  <c r="AO11" i="11"/>
  <c r="AO4" i="11"/>
  <c r="AO5" i="10"/>
  <c r="AO6" i="10"/>
  <c r="AO7" i="10"/>
  <c r="AO8" i="10"/>
  <c r="AO9" i="10"/>
  <c r="AO4" i="10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4" i="9"/>
  <c r="AO33" i="8" l="1"/>
  <c r="AO104" i="8"/>
  <c r="AO17" i="8"/>
  <c r="AD7" i="17" l="1"/>
  <c r="AD37" i="21" l="1"/>
  <c r="AD30" i="58"/>
  <c r="AD4" i="58"/>
  <c r="AD5" i="57"/>
  <c r="AD6" i="57"/>
  <c r="AD7" i="57"/>
  <c r="AD8" i="57"/>
  <c r="AD4" i="57"/>
  <c r="AD5" i="55"/>
  <c r="AD6" i="55"/>
  <c r="AD7" i="55"/>
  <c r="AD8" i="55"/>
  <c r="AD4" i="55"/>
  <c r="AD25" i="54"/>
  <c r="AD4" i="54"/>
  <c r="AD5" i="53"/>
  <c r="AD6" i="53"/>
  <c r="AD7" i="53"/>
  <c r="AD8" i="53"/>
  <c r="AD9" i="53"/>
  <c r="AD4" i="53"/>
  <c r="AD5" i="52"/>
  <c r="AD6" i="52"/>
  <c r="AD7" i="52"/>
  <c r="AD8" i="52"/>
  <c r="AD9" i="52"/>
  <c r="AD4" i="52"/>
  <c r="AD5" i="51"/>
  <c r="AD6" i="51"/>
  <c r="AD7" i="51"/>
  <c r="AD8" i="51"/>
  <c r="AD4" i="51"/>
  <c r="AD5" i="50"/>
  <c r="AD6" i="50"/>
  <c r="AD7" i="50"/>
  <c r="AD8" i="50"/>
  <c r="AD9" i="50"/>
  <c r="AD4" i="50"/>
  <c r="AD25" i="49"/>
  <c r="AD4" i="49"/>
  <c r="AD5" i="48"/>
  <c r="AD6" i="48"/>
  <c r="AD7" i="48"/>
  <c r="AD8" i="48"/>
  <c r="AD9" i="48"/>
  <c r="AD10" i="48"/>
  <c r="AD11" i="48"/>
  <c r="AD12" i="48"/>
  <c r="AD13" i="48"/>
  <c r="AD14" i="48"/>
  <c r="AD15" i="48"/>
  <c r="AD16" i="48"/>
  <c r="AD4" i="48"/>
  <c r="AD5" i="47"/>
  <c r="AD6" i="47"/>
  <c r="AD7" i="47"/>
  <c r="AD8" i="47"/>
  <c r="AD9" i="47"/>
  <c r="AD10" i="47"/>
  <c r="AD11" i="47"/>
  <c r="AD12" i="47"/>
  <c r="AD4" i="47"/>
  <c r="AD5" i="46"/>
  <c r="AD6" i="46"/>
  <c r="AD7" i="46"/>
  <c r="AD8" i="46"/>
  <c r="AD9" i="46"/>
  <c r="AD4" i="46"/>
  <c r="AD5" i="45"/>
  <c r="AD6" i="45"/>
  <c r="AD7" i="45"/>
  <c r="AD8" i="45"/>
  <c r="AD9" i="45"/>
  <c r="AD10" i="45"/>
  <c r="AD11" i="45"/>
  <c r="AD12" i="45"/>
  <c r="AD13" i="45"/>
  <c r="AD14" i="45"/>
  <c r="AD15" i="45"/>
  <c r="AD16" i="45"/>
  <c r="AD4" i="45"/>
  <c r="AD12" i="44"/>
  <c r="AD4" i="44"/>
  <c r="AD21" i="43"/>
  <c r="AD4" i="43"/>
  <c r="AD5" i="42"/>
  <c r="AD6" i="42"/>
  <c r="AD7" i="42"/>
  <c r="AD8" i="42"/>
  <c r="AD9" i="42"/>
  <c r="AD10" i="42"/>
  <c r="AD11" i="42"/>
  <c r="AD12" i="42"/>
  <c r="AD4" i="42"/>
  <c r="AD5" i="41"/>
  <c r="AD6" i="41"/>
  <c r="AD7" i="41"/>
  <c r="AD8" i="41"/>
  <c r="AD9" i="41"/>
  <c r="AD4" i="41"/>
  <c r="AD5" i="40"/>
  <c r="AD6" i="40"/>
  <c r="AD7" i="40"/>
  <c r="AD8" i="40"/>
  <c r="AD9" i="40"/>
  <c r="AD10" i="40"/>
  <c r="AD11" i="40"/>
  <c r="AD12" i="40"/>
  <c r="AD13" i="40"/>
  <c r="AD14" i="40"/>
  <c r="AD15" i="40"/>
  <c r="AD16" i="40"/>
  <c r="AD17" i="40"/>
  <c r="AD18" i="40"/>
  <c r="AD19" i="40"/>
  <c r="AD20" i="40"/>
  <c r="AD21" i="40"/>
  <c r="AD22" i="40"/>
  <c r="AD23" i="40"/>
  <c r="AD24" i="40"/>
  <c r="AD25" i="40"/>
  <c r="AD26" i="40"/>
  <c r="AD27" i="40"/>
  <c r="AD28" i="40"/>
  <c r="AD29" i="40"/>
  <c r="AD30" i="40"/>
  <c r="AD4" i="40"/>
  <c r="AD5" i="39"/>
  <c r="AD6" i="39"/>
  <c r="AD7" i="39"/>
  <c r="AD8" i="39"/>
  <c r="AD9" i="39"/>
  <c r="AD10" i="39"/>
  <c r="AD11" i="39"/>
  <c r="AD12" i="39"/>
  <c r="AD13" i="39"/>
  <c r="AD14" i="39"/>
  <c r="AD15" i="39"/>
  <c r="AD4" i="39"/>
  <c r="AD5" i="37"/>
  <c r="AD6" i="37"/>
  <c r="AD7" i="37"/>
  <c r="AD8" i="37"/>
  <c r="AD9" i="37"/>
  <c r="AD4" i="37"/>
  <c r="AD36" i="38"/>
  <c r="AD4" i="38"/>
  <c r="AD5" i="36"/>
  <c r="AD6" i="36"/>
  <c r="AD7" i="36"/>
  <c r="AD8" i="36"/>
  <c r="AD9" i="36"/>
  <c r="AD10" i="36"/>
  <c r="AD11" i="36"/>
  <c r="AD12" i="36"/>
  <c r="AD13" i="36"/>
  <c r="AD14" i="36"/>
  <c r="AD15" i="36"/>
  <c r="AD16" i="36"/>
  <c r="AD17" i="36"/>
  <c r="AD18" i="36"/>
  <c r="AD19" i="36"/>
  <c r="AD20" i="36"/>
  <c r="AD21" i="36"/>
  <c r="AD22" i="36"/>
  <c r="AD23" i="36"/>
  <c r="AD24" i="36"/>
  <c r="AD25" i="36"/>
  <c r="AD26" i="36"/>
  <c r="AD27" i="36"/>
  <c r="AD28" i="36"/>
  <c r="AD4" i="36"/>
  <c r="AD5" i="35"/>
  <c r="AD6" i="35"/>
  <c r="AD7" i="35"/>
  <c r="AD8" i="35"/>
  <c r="AD9" i="35"/>
  <c r="AD10" i="35"/>
  <c r="AD11" i="35"/>
  <c r="AD4" i="35"/>
  <c r="AD5" i="34" l="1"/>
  <c r="AD6" i="34"/>
  <c r="AD4" i="34"/>
  <c r="AD5" i="33"/>
  <c r="AD6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4" i="33"/>
  <c r="AD25" i="32"/>
  <c r="AD4" i="32"/>
  <c r="AD5" i="31"/>
  <c r="AD6" i="31"/>
  <c r="AD7" i="31"/>
  <c r="AD8" i="31"/>
  <c r="AD9" i="31"/>
  <c r="AD10" i="31"/>
  <c r="AD11" i="31"/>
  <c r="AD12" i="31"/>
  <c r="AD4" i="31"/>
  <c r="AD5" i="29"/>
  <c r="AD6" i="29"/>
  <c r="AD7" i="29"/>
  <c r="AD8" i="29"/>
  <c r="AD4" i="29"/>
  <c r="AD46" i="28"/>
  <c r="AD20" i="28"/>
  <c r="AO5" i="28"/>
  <c r="AO6" i="28"/>
  <c r="AO7" i="28"/>
  <c r="AO8" i="28"/>
  <c r="AO9" i="28"/>
  <c r="AO10" i="28"/>
  <c r="AO11" i="28"/>
  <c r="AO12" i="28"/>
  <c r="AO13" i="28"/>
  <c r="AO14" i="28"/>
  <c r="AO15" i="28"/>
  <c r="AO16" i="28"/>
  <c r="AO17" i="28"/>
  <c r="AO18" i="28"/>
  <c r="AO19" i="28"/>
  <c r="AO20" i="28"/>
  <c r="AO21" i="28"/>
  <c r="AO22" i="28"/>
  <c r="AO23" i="28"/>
  <c r="AO24" i="28"/>
  <c r="AO25" i="28"/>
  <c r="AO26" i="28"/>
  <c r="AO27" i="28"/>
  <c r="AO28" i="28"/>
  <c r="AO29" i="28"/>
  <c r="AO30" i="28"/>
  <c r="AO31" i="28"/>
  <c r="AO32" i="28"/>
  <c r="AO33" i="28"/>
  <c r="AO34" i="28"/>
  <c r="AO35" i="28"/>
  <c r="AO36" i="28"/>
  <c r="AO37" i="28"/>
  <c r="AO38" i="28"/>
  <c r="AO39" i="28"/>
  <c r="AO40" i="28"/>
  <c r="AO41" i="28"/>
  <c r="AO42" i="28"/>
  <c r="AO43" i="28"/>
  <c r="AO44" i="28"/>
  <c r="AO45" i="28"/>
  <c r="AO46" i="28"/>
  <c r="AO4" i="28"/>
  <c r="AD4" i="28"/>
  <c r="AD27" i="27"/>
  <c r="AD4" i="27"/>
  <c r="AD68" i="26"/>
  <c r="AD38" i="26"/>
  <c r="AD15" i="26"/>
  <c r="AO5" i="26"/>
  <c r="AO6" i="26"/>
  <c r="AO7" i="26"/>
  <c r="AO8" i="26"/>
  <c r="AO9" i="26"/>
  <c r="AO10" i="26"/>
  <c r="AO11" i="26"/>
  <c r="AO12" i="26"/>
  <c r="AO13" i="26"/>
  <c r="AO14" i="26"/>
  <c r="AO15" i="26"/>
  <c r="AO16" i="26"/>
  <c r="AO17" i="26"/>
  <c r="AO18" i="26"/>
  <c r="AO19" i="26"/>
  <c r="AO20" i="26"/>
  <c r="AO21" i="26"/>
  <c r="AO22" i="26"/>
  <c r="AO23" i="26"/>
  <c r="AO24" i="26"/>
  <c r="AO25" i="26"/>
  <c r="AO26" i="26"/>
  <c r="AO27" i="26"/>
  <c r="AO28" i="26"/>
  <c r="AO29" i="26"/>
  <c r="AO30" i="26"/>
  <c r="AO31" i="26"/>
  <c r="AO32" i="26"/>
  <c r="AO33" i="26"/>
  <c r="AO34" i="26"/>
  <c r="AO35" i="26"/>
  <c r="AO36" i="26"/>
  <c r="AO37" i="26"/>
  <c r="AO38" i="26"/>
  <c r="AO39" i="26"/>
  <c r="AO40" i="26"/>
  <c r="AO41" i="26"/>
  <c r="AO42" i="26"/>
  <c r="AO43" i="26"/>
  <c r="AO44" i="26"/>
  <c r="AO45" i="26"/>
  <c r="AO46" i="26"/>
  <c r="AO47" i="26"/>
  <c r="AO48" i="26"/>
  <c r="AO49" i="26"/>
  <c r="AO50" i="26"/>
  <c r="AO51" i="26"/>
  <c r="AO52" i="26"/>
  <c r="AO53" i="26"/>
  <c r="AO54" i="26"/>
  <c r="AO55" i="26"/>
  <c r="AO56" i="26"/>
  <c r="AO57" i="26"/>
  <c r="AO58" i="26"/>
  <c r="AO59" i="26"/>
  <c r="AO60" i="26"/>
  <c r="AO61" i="26"/>
  <c r="AO62" i="26"/>
  <c r="AO63" i="26"/>
  <c r="AO64" i="26"/>
  <c r="AO65" i="26"/>
  <c r="AO66" i="26"/>
  <c r="AO67" i="26"/>
  <c r="AO68" i="26"/>
  <c r="AO4" i="26"/>
  <c r="AD4" i="26"/>
  <c r="AD5" i="23"/>
  <c r="AD6" i="23"/>
  <c r="AD7" i="23"/>
  <c r="AD8" i="23"/>
  <c r="AD9" i="23"/>
  <c r="AD10" i="23"/>
  <c r="AD11" i="23"/>
  <c r="AD12" i="23"/>
  <c r="AD13" i="23"/>
  <c r="AD14" i="23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8" i="21"/>
  <c r="AD39" i="21"/>
  <c r="AD5" i="20"/>
  <c r="AD6" i="20"/>
  <c r="AD7" i="20"/>
  <c r="AD8" i="20"/>
  <c r="AD9" i="20"/>
  <c r="AD10" i="20"/>
  <c r="AD11" i="20"/>
  <c r="AD12" i="20"/>
  <c r="AD5" i="19"/>
  <c r="AD6" i="19"/>
  <c r="AD7" i="19"/>
  <c r="AD8" i="19"/>
  <c r="AD9" i="19"/>
  <c r="AD10" i="19"/>
  <c r="AD11" i="19"/>
  <c r="AD12" i="19"/>
  <c r="AD5" i="18"/>
  <c r="AD6" i="18"/>
  <c r="AD7" i="18"/>
  <c r="AD8" i="18"/>
  <c r="AD9" i="18"/>
  <c r="AD5" i="17"/>
  <c r="AD6" i="17"/>
  <c r="AD8" i="17"/>
  <c r="AD9" i="17"/>
  <c r="AD5" i="16"/>
  <c r="AD6" i="16"/>
  <c r="AD7" i="16"/>
  <c r="AD8" i="16"/>
  <c r="AD9" i="16"/>
  <c r="AD10" i="16"/>
  <c r="AD11" i="16"/>
  <c r="AD12" i="16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5" i="14"/>
  <c r="AD6" i="14"/>
  <c r="AD7" i="14"/>
  <c r="AD8" i="14"/>
  <c r="AD9" i="14"/>
  <c r="AD10" i="14"/>
  <c r="AD5" i="13"/>
  <c r="AD6" i="13"/>
  <c r="AD7" i="13"/>
  <c r="AD8" i="13"/>
  <c r="AD9" i="13"/>
  <c r="AD10" i="13"/>
  <c r="AD11" i="13"/>
  <c r="AD12" i="13"/>
  <c r="AD5" i="12"/>
  <c r="AD6" i="12"/>
  <c r="AD7" i="12"/>
  <c r="AD8" i="12"/>
  <c r="AD9" i="12"/>
  <c r="AD10" i="12"/>
  <c r="AD11" i="12"/>
  <c r="AD12" i="12"/>
  <c r="AD5" i="11"/>
  <c r="AD6" i="11"/>
  <c r="AD7" i="11"/>
  <c r="AD8" i="11"/>
  <c r="AD9" i="11"/>
  <c r="AD10" i="11"/>
  <c r="AD11" i="11"/>
  <c r="AD5" i="10"/>
  <c r="AD6" i="10"/>
  <c r="AD7" i="10"/>
  <c r="AD8" i="10"/>
  <c r="AD9" i="10"/>
  <c r="AD8" i="25" l="1"/>
  <c r="AD7" i="25"/>
  <c r="AD6" i="25"/>
  <c r="AD5" i="25"/>
  <c r="AD4" i="25"/>
  <c r="AD17" i="24"/>
  <c r="AD16" i="24"/>
  <c r="AD15" i="24"/>
  <c r="AD14" i="24"/>
  <c r="AD13" i="24"/>
  <c r="AD12" i="24"/>
  <c r="AD11" i="24"/>
  <c r="AD10" i="24"/>
  <c r="AD9" i="24"/>
  <c r="AD8" i="24"/>
  <c r="AD7" i="24"/>
  <c r="AD6" i="24"/>
  <c r="AD5" i="24"/>
  <c r="AD4" i="24"/>
  <c r="AD4" i="23"/>
  <c r="AD33" i="22"/>
  <c r="AD4" i="22"/>
  <c r="AD4" i="21"/>
  <c r="AD4" i="20"/>
  <c r="AD4" i="19"/>
  <c r="AD4" i="18"/>
  <c r="AD4" i="17"/>
  <c r="AD4" i="16"/>
  <c r="AD4" i="15"/>
  <c r="AD4" i="14"/>
  <c r="AD4" i="13"/>
  <c r="AD4" i="12"/>
  <c r="AD4" i="11"/>
  <c r="AD4" i="10"/>
  <c r="AD34" i="9"/>
  <c r="AD4" i="9"/>
  <c r="AD137" i="8"/>
  <c r="AD107" i="8"/>
  <c r="AD67" i="8"/>
  <c r="AD42" i="8"/>
  <c r="AD15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4" i="8"/>
  <c r="AD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D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8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9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B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E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30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AutoBVT</author>
  </authors>
  <commentList>
    <comment ref="AM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관기초형태:
1 : 시공받침각0
2 : 시공받침각90
3 : 시공받침각180
4 : 시공받침각360
5 : 모래기초없음
6 : USERTYPE</t>
        </r>
      </text>
    </comment>
  </commentList>
</comments>
</file>

<file path=xl/sharedStrings.xml><?xml version="1.0" encoding="utf-8"?>
<sst xmlns="http://schemas.openxmlformats.org/spreadsheetml/2006/main" count="10501" uniqueCount="1263">
  <si>
    <t>OP02</t>
  </si>
  <si>
    <t>Hscale</t>
  </si>
  <si>
    <t>Vscale</t>
  </si>
  <si>
    <t>CHAIN</t>
  </si>
  <si>
    <t>시작지반</t>
  </si>
  <si>
    <t>TYPE</t>
  </si>
  <si>
    <t>종단분할</t>
  </si>
  <si>
    <t>라인명</t>
  </si>
  <si>
    <t>관종</t>
  </si>
  <si>
    <t>맨홀INV</t>
  </si>
  <si>
    <t>유입라인</t>
  </si>
  <si>
    <t>A</t>
  </si>
  <si>
    <t>누가거리</t>
  </si>
  <si>
    <t>지반고</t>
  </si>
  <si>
    <t>관저고</t>
  </si>
  <si>
    <t>관경</t>
  </si>
  <si>
    <t>맨홀</t>
  </si>
  <si>
    <t>TEXT1</t>
  </si>
  <si>
    <t>TEXT2</t>
  </si>
  <si>
    <t>구간</t>
  </si>
  <si>
    <t>구배</t>
  </si>
  <si>
    <t>INV</t>
  </si>
  <si>
    <t>SIZE</t>
  </si>
  <si>
    <t>L지반</t>
  </si>
  <si>
    <t>R지반</t>
  </si>
  <si>
    <t>L포장</t>
  </si>
  <si>
    <t>R포장</t>
  </si>
  <si>
    <t>L건물</t>
  </si>
  <si>
    <t>R건물</t>
  </si>
  <si>
    <t>INV2</t>
  </si>
  <si>
    <t>DIA2</t>
  </si>
  <si>
    <t>지장물1</t>
  </si>
  <si>
    <t>지장물2</t>
  </si>
  <si>
    <t>지장물3</t>
  </si>
  <si>
    <t>지장물4</t>
  </si>
  <si>
    <t>X1</t>
  </si>
  <si>
    <t>Y1</t>
  </si>
  <si>
    <t>지하수위</t>
  </si>
  <si>
    <t>관리도로</t>
  </si>
  <si>
    <t>도로구배</t>
  </si>
  <si>
    <t>풍화암</t>
  </si>
  <si>
    <t>연  암</t>
  </si>
  <si>
    <t>관번호</t>
  </si>
  <si>
    <t>관  종</t>
  </si>
  <si>
    <t>각선면적</t>
  </si>
  <si>
    <t>유입유량</t>
  </si>
  <si>
    <t>측점</t>
  </si>
  <si>
    <t>TEXT</t>
  </si>
  <si>
    <t>BoxT1</t>
  </si>
  <si>
    <t>BoxT2</t>
  </si>
  <si>
    <t>BoxT3</t>
  </si>
  <si>
    <t>노면L</t>
  </si>
  <si>
    <t>노면R</t>
  </si>
  <si>
    <t>관기초</t>
  </si>
  <si>
    <t>맨홀INVERT</t>
  </si>
  <si>
    <t>P</t>
    <phoneticPr fontId="3" type="noConversion"/>
  </si>
  <si>
    <t>OP04</t>
    <phoneticPr fontId="3" type="noConversion"/>
  </si>
  <si>
    <t>PVC이중벽관</t>
    <phoneticPr fontId="3" type="noConversion"/>
  </si>
  <si>
    <t>OP03</t>
  </si>
  <si>
    <t>OP04</t>
  </si>
  <si>
    <t>GA02</t>
  </si>
  <si>
    <t>OP03</t>
    <phoneticPr fontId="3" type="noConversion"/>
  </si>
  <si>
    <t>GA02</t>
    <phoneticPr fontId="3" type="noConversion"/>
  </si>
  <si>
    <t>GA01</t>
  </si>
  <si>
    <t>GA01</t>
    <phoneticPr fontId="3" type="noConversion"/>
  </si>
  <si>
    <t>OP04</t>
    <phoneticPr fontId="3" type="noConversion"/>
  </si>
  <si>
    <t>GA04</t>
  </si>
  <si>
    <t>GA04</t>
    <phoneticPr fontId="3" type="noConversion"/>
  </si>
  <si>
    <t>OP02</t>
    <phoneticPr fontId="3" type="noConversion"/>
  </si>
  <si>
    <t>GA02</t>
    <phoneticPr fontId="3" type="noConversion"/>
  </si>
  <si>
    <t>GA02</t>
    <phoneticPr fontId="3" type="noConversion"/>
  </si>
  <si>
    <t>GA04</t>
    <phoneticPr fontId="3" type="noConversion"/>
  </si>
  <si>
    <t>GA02</t>
    <phoneticPr fontId="3" type="noConversion"/>
  </si>
  <si>
    <t>GA02</t>
    <phoneticPr fontId="3" type="noConversion"/>
  </si>
  <si>
    <t>GA03</t>
  </si>
  <si>
    <t>GA03</t>
    <phoneticPr fontId="3" type="noConversion"/>
  </si>
  <si>
    <t>m1-기존차집관로</t>
    <phoneticPr fontId="3" type="noConversion"/>
  </si>
  <si>
    <t>m1-OJ-A-005</t>
    <phoneticPr fontId="3" type="noConversion"/>
  </si>
  <si>
    <t>m1-OJ-A-004</t>
    <phoneticPr fontId="3" type="noConversion"/>
  </si>
  <si>
    <t>m1-OJ-A-003</t>
    <phoneticPr fontId="3" type="noConversion"/>
  </si>
  <si>
    <t>m1-OJ-A-002</t>
    <phoneticPr fontId="3" type="noConversion"/>
  </si>
  <si>
    <t>m1-OJ-A-001</t>
    <phoneticPr fontId="3" type="noConversion"/>
  </si>
  <si>
    <t>m1-OJ-A-006</t>
    <phoneticPr fontId="3" type="noConversion"/>
  </si>
  <si>
    <t>m1-OJ-A-007</t>
    <phoneticPr fontId="3" type="noConversion"/>
  </si>
  <si>
    <t>m1-OJ-A-009</t>
    <phoneticPr fontId="3" type="noConversion"/>
  </si>
  <si>
    <t>m1-OJ-A-012</t>
    <phoneticPr fontId="3" type="noConversion"/>
  </si>
  <si>
    <t>m1-OJ-A-013</t>
    <phoneticPr fontId="3" type="noConversion"/>
  </si>
  <si>
    <t>m1-OJ-A-016</t>
    <phoneticPr fontId="3" type="noConversion"/>
  </si>
  <si>
    <t>m1-OJ-A-017</t>
    <phoneticPr fontId="3" type="noConversion"/>
  </si>
  <si>
    <t>m1-OJ-A-018</t>
    <phoneticPr fontId="3" type="noConversion"/>
  </si>
  <si>
    <t>m1-OJ-A-019</t>
    <phoneticPr fontId="3" type="noConversion"/>
  </si>
  <si>
    <t>m1-OJ-A-020</t>
    <phoneticPr fontId="3" type="noConversion"/>
  </si>
  <si>
    <t>m1-OJ-A-021</t>
    <phoneticPr fontId="3" type="noConversion"/>
  </si>
  <si>
    <t>m1-OJ-A-022</t>
    <phoneticPr fontId="3" type="noConversion"/>
  </si>
  <si>
    <t>m1-OJ-A-023</t>
    <phoneticPr fontId="3" type="noConversion"/>
  </si>
  <si>
    <t>m1-OJ-A-025</t>
    <phoneticPr fontId="3" type="noConversion"/>
  </si>
  <si>
    <t>m1-OJ-A-026</t>
    <phoneticPr fontId="3" type="noConversion"/>
  </si>
  <si>
    <t>m1-OJ-A-028</t>
    <phoneticPr fontId="3" type="noConversion"/>
  </si>
  <si>
    <t>m1-OJ-A-031</t>
    <phoneticPr fontId="3" type="noConversion"/>
  </si>
  <si>
    <t>m1-OJ-A1-001</t>
  </si>
  <si>
    <t>m1-OJ-A1-002</t>
  </si>
  <si>
    <t>m1-OJ-A1-003</t>
  </si>
  <si>
    <t>m1-OJ-A1-004</t>
  </si>
  <si>
    <t>m1-OJ-A1-005</t>
  </si>
  <si>
    <t>m1-OJ-A1-006</t>
  </si>
  <si>
    <t>m1-OJ-A2-001</t>
    <phoneticPr fontId="3" type="noConversion"/>
  </si>
  <si>
    <t>m1-OJ-A3-001</t>
    <phoneticPr fontId="3" type="noConversion"/>
  </si>
  <si>
    <t>m1-OJ-A3-002</t>
    <phoneticPr fontId="3" type="noConversion"/>
  </si>
  <si>
    <t>OA4</t>
    <phoneticPr fontId="3" type="noConversion"/>
  </si>
  <si>
    <t>OA1</t>
    <phoneticPr fontId="3" type="noConversion"/>
  </si>
  <si>
    <t>OA</t>
    <phoneticPr fontId="3" type="noConversion"/>
  </si>
  <si>
    <t>OA2</t>
    <phoneticPr fontId="3" type="noConversion"/>
  </si>
  <si>
    <t>OA3</t>
    <phoneticPr fontId="3" type="noConversion"/>
  </si>
  <si>
    <t>OA5</t>
    <phoneticPr fontId="3" type="noConversion"/>
  </si>
  <si>
    <t>OA6</t>
    <phoneticPr fontId="3" type="noConversion"/>
  </si>
  <si>
    <t>OA7</t>
    <phoneticPr fontId="3" type="noConversion"/>
  </si>
  <si>
    <t>OA8</t>
    <phoneticPr fontId="3" type="noConversion"/>
  </si>
  <si>
    <t>OA9</t>
    <phoneticPr fontId="3" type="noConversion"/>
  </si>
  <si>
    <t>OA10</t>
    <phoneticPr fontId="3" type="noConversion"/>
  </si>
  <si>
    <t>OA11</t>
    <phoneticPr fontId="3" type="noConversion"/>
  </si>
  <si>
    <t>OA12</t>
    <phoneticPr fontId="3" type="noConversion"/>
  </si>
  <si>
    <t>OA13</t>
    <phoneticPr fontId="3" type="noConversion"/>
  </si>
  <si>
    <t>OA14</t>
    <phoneticPr fontId="3" type="noConversion"/>
  </si>
  <si>
    <t>OA15</t>
    <phoneticPr fontId="3" type="noConversion"/>
  </si>
  <si>
    <t>OA16</t>
    <phoneticPr fontId="3" type="noConversion"/>
  </si>
  <si>
    <t>OA17</t>
    <phoneticPr fontId="3" type="noConversion"/>
  </si>
  <si>
    <t>OA18</t>
    <phoneticPr fontId="3" type="noConversion"/>
  </si>
  <si>
    <t>OA19</t>
    <phoneticPr fontId="3" type="noConversion"/>
  </si>
  <si>
    <t>m1-OJ-A21-001</t>
    <phoneticPr fontId="3" type="noConversion"/>
  </si>
  <si>
    <t>m1-OJ-A4-001</t>
  </si>
  <si>
    <t>m1-OJ-A4-002</t>
  </si>
  <si>
    <t>m1-OJ-A20-001</t>
  </si>
  <si>
    <t>m1-OJ-A20-002</t>
  </si>
  <si>
    <t>m1-OJ-A20-003</t>
  </si>
  <si>
    <t>m1-OJ-A20-004</t>
  </si>
  <si>
    <t>m1-OJ-A20-005</t>
  </si>
  <si>
    <t>m1-OJ-A20-006</t>
  </si>
  <si>
    <t>m1-OJ-A20-007</t>
  </si>
  <si>
    <t>m1-OJ-A20-008</t>
  </si>
  <si>
    <t>m1-OJ-A20-009</t>
  </si>
  <si>
    <t>m1-OJ-A20-010</t>
  </si>
  <si>
    <t>m1-OJ-A20-011</t>
  </si>
  <si>
    <t>m1-OJ-A20-013</t>
  </si>
  <si>
    <t>m1-OJ-A18-012</t>
  </si>
  <si>
    <t>m1-OJ-A19-001</t>
  </si>
  <si>
    <t>m1-OJ-A19-002</t>
  </si>
  <si>
    <t>m1-OJ-A19-003</t>
  </si>
  <si>
    <t>m1-OJ-A19-004</t>
  </si>
  <si>
    <t>m1-OJ-A19-005</t>
  </si>
  <si>
    <t>m1-OJ-A18-013</t>
  </si>
  <si>
    <t>m1-OJ-A18-001</t>
  </si>
  <si>
    <t>m1-OJ-A18-002</t>
  </si>
  <si>
    <t>m1-OJ-A18-003</t>
  </si>
  <si>
    <t>m1-OJ-A18-004</t>
  </si>
  <si>
    <t>m1-OJ-A18-005</t>
  </si>
  <si>
    <t>m1-OJ-A18-006</t>
  </si>
  <si>
    <t>m1-OJ-A18-007</t>
  </si>
  <si>
    <t>m1-OJ-A18-008</t>
  </si>
  <si>
    <t>m1-OJ-A18-009</t>
  </si>
  <si>
    <t>m1-OJ-A18-010</t>
  </si>
  <si>
    <t>m1-OJ-A18-011</t>
  </si>
  <si>
    <t>m1-OJ-A18-014</t>
  </si>
  <si>
    <t>m1-OJ-A18-015</t>
  </si>
  <si>
    <t>m1-OJ-A18-016</t>
  </si>
  <si>
    <t>m1-OJ-A18-017</t>
  </si>
  <si>
    <t>m1-OJ-A18-018</t>
  </si>
  <si>
    <t>m1-OJ-A18-019</t>
  </si>
  <si>
    <t>m1-OJ-A18-020</t>
  </si>
  <si>
    <t>m1-OJ-A17-001</t>
  </si>
  <si>
    <t>m1-OJ-A16-003</t>
  </si>
  <si>
    <t>m1-OJ-A16-001</t>
  </si>
  <si>
    <t>m1-OJ-A16-002</t>
  </si>
  <si>
    <t>m1-OJ-A39-003</t>
  </si>
  <si>
    <t>m1-OJ-A15-001</t>
  </si>
  <si>
    <t>m1-OJ-A15-002</t>
  </si>
  <si>
    <t>m1-OJ-A14-001</t>
  </si>
  <si>
    <t>m1-OJ-A14-002</t>
  </si>
  <si>
    <t>m1-OJ-A14-003</t>
  </si>
  <si>
    <t>m1-OJ-A14-004</t>
  </si>
  <si>
    <t>m1-OJ-A14-005</t>
  </si>
  <si>
    <t>m1-OJ-A14-006</t>
  </si>
  <si>
    <t>m1-OJ-A14-007</t>
  </si>
  <si>
    <t>m1-OJ-A13-001</t>
  </si>
  <si>
    <t>m1-OJ-A13-002</t>
  </si>
  <si>
    <t>m1-OJ-A13-003</t>
  </si>
  <si>
    <t>m1-OJ-A13-004</t>
  </si>
  <si>
    <t>m1-OJ-A13-005</t>
  </si>
  <si>
    <t>m1-OJ-A12-001</t>
  </si>
  <si>
    <t>m1-OJ-A12-002</t>
  </si>
  <si>
    <t>m1-OJ-A12-003</t>
  </si>
  <si>
    <t>m1-OJ-A11-001</t>
  </si>
  <si>
    <t>m1-OJ-A11-002</t>
  </si>
  <si>
    <t>m1-OJ-A9-001</t>
  </si>
  <si>
    <t>m1-OJ-A7-003</t>
  </si>
  <si>
    <t>m1-OJ-A8-001</t>
  </si>
  <si>
    <t>m1-OJ-A8-002</t>
  </si>
  <si>
    <t>m1-OJ-A7-001</t>
  </si>
  <si>
    <t>m1-OJ-A7-002</t>
  </si>
  <si>
    <t>m1-OJ-A7-004</t>
  </si>
  <si>
    <t>m1-OJ-A6-001</t>
  </si>
  <si>
    <t>m1-OJ-A6-002</t>
  </si>
  <si>
    <t>m1-OJ-A5-001</t>
  </si>
  <si>
    <t>m1-OJ-A5-002</t>
  </si>
  <si>
    <t>m1-OJ-A22-001</t>
  </si>
  <si>
    <t>m1-OJ-A48-001</t>
  </si>
  <si>
    <t>m1-OJ-A48-002</t>
  </si>
  <si>
    <t>m1-OJ-A48-003</t>
  </si>
  <si>
    <t>m1-OJ-A48-004</t>
  </si>
  <si>
    <t>m1-OJ-A48-005</t>
  </si>
  <si>
    <t>m1-OJ-A48-006</t>
  </si>
  <si>
    <t>m1-OJ-A47-001</t>
  </si>
  <si>
    <t>m1-OJ-A46-001</t>
  </si>
  <si>
    <t>m1-OJ-A45-001</t>
  </si>
  <si>
    <t>m1-OJ-A45-002</t>
  </si>
  <si>
    <t>m1-OJ-A45-003</t>
  </si>
  <si>
    <t>m1-OJ-A45-004</t>
  </si>
  <si>
    <t>m1-OJ-A45-005</t>
  </si>
  <si>
    <t>m1-OJ-A45-006</t>
  </si>
  <si>
    <t>m1-OJ-A44-001</t>
  </si>
  <si>
    <t>m1-OJ-A44-002</t>
  </si>
  <si>
    <t>m1-OJ-A43-001</t>
  </si>
  <si>
    <t>m1-OJ-A42-001</t>
  </si>
  <si>
    <t>m1-OJ-A41-001</t>
  </si>
  <si>
    <t>m1-OJ-A40-001</t>
  </si>
  <si>
    <t>m1-OJ-A40-002</t>
  </si>
  <si>
    <t>m1-OJ-A40-003</t>
  </si>
  <si>
    <t>m1-OJ-A40-004</t>
  </si>
  <si>
    <t>m1-OJ-A40-005</t>
  </si>
  <si>
    <t>m1-OJ-A40-006</t>
  </si>
  <si>
    <t>m1-OJ-A39-001</t>
  </si>
  <si>
    <t>m1-OJ-A39-002</t>
  </si>
  <si>
    <t>m1-OJ-A39-004</t>
  </si>
  <si>
    <t>m1-OJ-A39-005</t>
  </si>
  <si>
    <t>m1-OJ-A38-001</t>
  </si>
  <si>
    <t>m1-OJ-A37-001</t>
  </si>
  <si>
    <t>m1-OJ-A36-001</t>
  </si>
  <si>
    <t>m1-OJ-A36-002</t>
  </si>
  <si>
    <t>m1-OJ-A36-003</t>
  </si>
  <si>
    <t>m1-OJ-A35-001</t>
  </si>
  <si>
    <t>m1-OJ-A35-002</t>
  </si>
  <si>
    <t>m1-OJ-A34-001</t>
  </si>
  <si>
    <t>m1-OJ-A34-002</t>
  </si>
  <si>
    <t>m1-OJ-A34-003</t>
  </si>
  <si>
    <t>m1-OJ-A34-004</t>
  </si>
  <si>
    <t>m1-OJ-A33-001</t>
  </si>
  <si>
    <t>m1-OJ-A33-002</t>
  </si>
  <si>
    <t>m1-OJ-A32-001</t>
  </si>
  <si>
    <t>m1-OJ-A31-001</t>
  </si>
  <si>
    <t>m1-OJ-A31-002</t>
  </si>
  <si>
    <t>m1-OJ-A31-003</t>
  </si>
  <si>
    <t>m1-OJ-A31-004</t>
  </si>
  <si>
    <t>m1-OJ-A31-005</t>
  </si>
  <si>
    <t>m1-OJ-A31-006</t>
  </si>
  <si>
    <t>m1-OJ-A31-007</t>
  </si>
  <si>
    <t>m1-OJ-A30-001</t>
  </si>
  <si>
    <t>m1-OJ-A30-002</t>
  </si>
  <si>
    <t>m1-OJ-A30-003</t>
  </si>
  <si>
    <t>m1-OJ-A29-001</t>
  </si>
  <si>
    <t>m1-OJ-A29-002</t>
  </si>
  <si>
    <t>m1-OJ-A28-001</t>
  </si>
  <si>
    <t>m1-OJ-A28-002</t>
  </si>
  <si>
    <t>m1-OJ-A28-003</t>
  </si>
  <si>
    <t>m1-OJ-A28-004</t>
  </si>
  <si>
    <t>m1-OJ-A28-005</t>
  </si>
  <si>
    <t>m1-OJ-A28-006</t>
  </si>
  <si>
    <t>m1-OJ-A28-007</t>
  </si>
  <si>
    <t>m1-OJ-A28-008</t>
  </si>
  <si>
    <t>m1-OJ-A28-010</t>
  </si>
  <si>
    <t>m1-OJ-A27-001</t>
  </si>
  <si>
    <t>m1-OJ-A27-002</t>
  </si>
  <si>
    <t>m1-OJ-A27-003</t>
  </si>
  <si>
    <t>m1-OJ-A27-004</t>
  </si>
  <si>
    <t>m1-OJ-A27-005</t>
  </si>
  <si>
    <t>m1-OJ-A27-006</t>
  </si>
  <si>
    <t>m1-OJ-A26-001</t>
  </si>
  <si>
    <t>m1-OJ-A26-002</t>
  </si>
  <si>
    <t>m1-OJ-A25-001</t>
  </si>
  <si>
    <t>m1-OJ-A24-001</t>
  </si>
  <si>
    <t>m1-OJ-A24-002</t>
  </si>
  <si>
    <t>m1-OJ-A24-003</t>
  </si>
  <si>
    <t>m1-OJ-A24-004</t>
  </si>
  <si>
    <t>m1-OJ-A24-005</t>
  </si>
  <si>
    <t>m1-OJ-A24-006</t>
  </si>
  <si>
    <t>m1-OJ-A23-001</t>
  </si>
  <si>
    <t>m1-OJ-A23-002</t>
  </si>
  <si>
    <t>m1-OJ-A23-003</t>
  </si>
  <si>
    <t>m1-OJ-A23-004</t>
  </si>
  <si>
    <t>m1-OJ-A23-005</t>
  </si>
  <si>
    <t>m1-OJ-A23-006</t>
  </si>
  <si>
    <t>OA21</t>
    <phoneticPr fontId="3" type="noConversion"/>
  </si>
  <si>
    <t>m1-OJ-A20-011</t>
    <phoneticPr fontId="3" type="noConversion"/>
  </si>
  <si>
    <t>OA22</t>
    <phoneticPr fontId="3" type="noConversion"/>
  </si>
  <si>
    <t>m1-OJ-A20-010</t>
    <phoneticPr fontId="3" type="noConversion"/>
  </si>
  <si>
    <t>OA23</t>
    <phoneticPr fontId="3" type="noConversion"/>
  </si>
  <si>
    <t>OA24</t>
    <phoneticPr fontId="3" type="noConversion"/>
  </si>
  <si>
    <t>OA25</t>
    <phoneticPr fontId="3" type="noConversion"/>
  </si>
  <si>
    <t>OA26</t>
    <phoneticPr fontId="3" type="noConversion"/>
  </si>
  <si>
    <t>m1-OJ-A20-007</t>
    <phoneticPr fontId="3" type="noConversion"/>
  </si>
  <si>
    <t>OA27</t>
    <phoneticPr fontId="3" type="noConversion"/>
  </si>
  <si>
    <t>m1-OJ-A18-011</t>
    <phoneticPr fontId="3" type="noConversion"/>
  </si>
  <si>
    <t>OA28</t>
    <phoneticPr fontId="3" type="noConversion"/>
  </si>
  <si>
    <t>m1-OJ-A18-010</t>
    <phoneticPr fontId="3" type="noConversion"/>
  </si>
  <si>
    <t>OA29</t>
    <phoneticPr fontId="3" type="noConversion"/>
  </si>
  <si>
    <t>m1-OJ-A28-006</t>
    <phoneticPr fontId="3" type="noConversion"/>
  </si>
  <si>
    <t>OA30</t>
    <phoneticPr fontId="3" type="noConversion"/>
  </si>
  <si>
    <t>OA31</t>
    <phoneticPr fontId="3" type="noConversion"/>
  </si>
  <si>
    <t>m1-OJ-A28-005</t>
    <phoneticPr fontId="3" type="noConversion"/>
  </si>
  <si>
    <t>OA32</t>
    <phoneticPr fontId="3" type="noConversion"/>
  </si>
  <si>
    <t>m1-OJ-A31-006</t>
    <phoneticPr fontId="3" type="noConversion"/>
  </si>
  <si>
    <t>OA33</t>
    <phoneticPr fontId="3" type="noConversion"/>
  </si>
  <si>
    <t>m1-OJ-A31-003</t>
    <phoneticPr fontId="3" type="noConversion"/>
  </si>
  <si>
    <t>OA34</t>
    <phoneticPr fontId="3" type="noConversion"/>
  </si>
  <si>
    <t>m1-OJ-A18-008</t>
    <phoneticPr fontId="3" type="noConversion"/>
  </si>
  <si>
    <t>m1-OJ-A34-004</t>
    <phoneticPr fontId="3" type="noConversion"/>
  </si>
  <si>
    <t>OA35</t>
    <phoneticPr fontId="3" type="noConversion"/>
  </si>
  <si>
    <t>OA36</t>
    <phoneticPr fontId="3" type="noConversion"/>
  </si>
  <si>
    <t>m1-OJ-A18-006</t>
    <phoneticPr fontId="3" type="noConversion"/>
  </si>
  <si>
    <t>OA37</t>
    <phoneticPr fontId="3" type="noConversion"/>
  </si>
  <si>
    <t>m1-OJ-A36-003</t>
    <phoneticPr fontId="3" type="noConversion"/>
  </si>
  <si>
    <t>OA38</t>
    <phoneticPr fontId="3" type="noConversion"/>
  </si>
  <si>
    <t>m1-OJ-A36-002</t>
    <phoneticPr fontId="3" type="noConversion"/>
  </si>
  <si>
    <t>OA39</t>
    <phoneticPr fontId="3" type="noConversion"/>
  </si>
  <si>
    <t>m1-OJ-A-027</t>
    <phoneticPr fontId="3" type="noConversion"/>
  </si>
  <si>
    <t>P</t>
    <phoneticPr fontId="3" type="noConversion"/>
  </si>
  <si>
    <t>OA40</t>
    <phoneticPr fontId="3" type="noConversion"/>
  </si>
  <si>
    <t>OA41</t>
    <phoneticPr fontId="3" type="noConversion"/>
  </si>
  <si>
    <t>m1-OJ-A40-005</t>
    <phoneticPr fontId="3" type="noConversion"/>
  </si>
  <si>
    <t>OA42</t>
    <phoneticPr fontId="3" type="noConversion"/>
  </si>
  <si>
    <t>OA43</t>
    <phoneticPr fontId="3" type="noConversion"/>
  </si>
  <si>
    <t>m1-OJ-A43-002</t>
    <phoneticPr fontId="3" type="noConversion"/>
  </si>
  <si>
    <t>m1-OJ-A40-003</t>
    <phoneticPr fontId="3" type="noConversion"/>
  </si>
  <si>
    <t>OA45</t>
    <phoneticPr fontId="3" type="noConversion"/>
  </si>
  <si>
    <t>m1-OJ-A-026</t>
    <phoneticPr fontId="3" type="noConversion"/>
  </si>
  <si>
    <t>OA46</t>
    <phoneticPr fontId="3" type="noConversion"/>
  </si>
  <si>
    <t>m1-OJ-A45-005</t>
    <phoneticPr fontId="3" type="noConversion"/>
  </si>
  <si>
    <t>OA47</t>
    <phoneticPr fontId="3" type="noConversion"/>
  </si>
  <si>
    <t>m1-OJ-A45-003</t>
    <phoneticPr fontId="3" type="noConversion"/>
  </si>
  <si>
    <t>OA48</t>
    <phoneticPr fontId="3" type="noConversion"/>
  </si>
  <si>
    <t>m1-OJ-A-025</t>
    <phoneticPr fontId="3" type="noConversion"/>
  </si>
  <si>
    <t>3+10.30</t>
  </si>
  <si>
    <t>3+13.40</t>
  </si>
  <si>
    <t>3+14.20</t>
  </si>
  <si>
    <t>2+13.70</t>
  </si>
  <si>
    <t>4+8.80</t>
  </si>
  <si>
    <t>가스관</t>
  </si>
  <si>
    <t>한전관</t>
  </si>
  <si>
    <t>3+7.80</t>
  </si>
  <si>
    <t>3+8.10</t>
  </si>
  <si>
    <t>3+7.70</t>
  </si>
  <si>
    <t>8+18.90</t>
  </si>
  <si>
    <t>9+13.00</t>
  </si>
  <si>
    <t>11+6.90</t>
  </si>
  <si>
    <t>11+7.40</t>
  </si>
  <si>
    <t>14+17.10</t>
  </si>
  <si>
    <t>19+13.70</t>
  </si>
  <si>
    <t>상수관</t>
  </si>
  <si>
    <t>통신관</t>
  </si>
  <si>
    <t>7+11.90</t>
  </si>
  <si>
    <t>7+13.40</t>
  </si>
  <si>
    <t>7+14.70</t>
  </si>
  <si>
    <t>7+13.90</t>
  </si>
  <si>
    <t>7+14.30</t>
  </si>
  <si>
    <t>8+16.90</t>
  </si>
  <si>
    <t>15+10.90</t>
  </si>
  <si>
    <t>15+18.40</t>
  </si>
  <si>
    <t>19+19.60</t>
  </si>
  <si>
    <t>20+6.10</t>
  </si>
  <si>
    <t>20+17.90</t>
  </si>
  <si>
    <t>21+2.20</t>
  </si>
  <si>
    <t>23+10.30</t>
  </si>
  <si>
    <t>22+15.10</t>
  </si>
  <si>
    <t>21+1.30</t>
  </si>
  <si>
    <t>21+1.70</t>
  </si>
  <si>
    <t>23+13.50</t>
  </si>
  <si>
    <t>25+2.80</t>
  </si>
  <si>
    <t>25+18.10</t>
  </si>
  <si>
    <t>26+2.20</t>
  </si>
  <si>
    <t>26+2.50</t>
  </si>
  <si>
    <t>34+2.50</t>
  </si>
  <si>
    <t>34+19.30</t>
  </si>
  <si>
    <t>36+11.60</t>
  </si>
  <si>
    <t>39+14.30</t>
  </si>
  <si>
    <t>40+14.50</t>
  </si>
  <si>
    <t>40+3.10</t>
  </si>
  <si>
    <t>41+1.90</t>
  </si>
  <si>
    <t>41+0.20</t>
  </si>
  <si>
    <t>45+19.00</t>
  </si>
  <si>
    <t>46+4.40</t>
  </si>
  <si>
    <t>47+4.00</t>
  </si>
  <si>
    <t>50+13.80</t>
  </si>
  <si>
    <t>51+12.40</t>
  </si>
  <si>
    <t>52+0.30</t>
  </si>
  <si>
    <t>51+4.60</t>
  </si>
  <si>
    <t>52+14.80</t>
  </si>
  <si>
    <t>52+16.20</t>
  </si>
  <si>
    <t>56+0.00</t>
  </si>
  <si>
    <t>56+1.50</t>
  </si>
  <si>
    <t>55+19.60</t>
  </si>
  <si>
    <t>55+19.80</t>
  </si>
  <si>
    <t>61+18.30</t>
  </si>
  <si>
    <t>62+4.40</t>
  </si>
  <si>
    <t>62+4.50</t>
  </si>
  <si>
    <t>65+11.20</t>
  </si>
  <si>
    <t>66+14.70</t>
  </si>
  <si>
    <t>66+16.70</t>
  </si>
  <si>
    <t>65+7.00</t>
  </si>
  <si>
    <t>65+12.00</t>
  </si>
  <si>
    <t>65+13.90</t>
  </si>
  <si>
    <t>66+18.90</t>
  </si>
  <si>
    <t>65+12.30</t>
  </si>
  <si>
    <t>65+13.10</t>
  </si>
  <si>
    <t>66+19.90</t>
  </si>
  <si>
    <t>67+0.10</t>
  </si>
  <si>
    <t>65+10.80</t>
  </si>
  <si>
    <t>66+15.50</t>
  </si>
  <si>
    <t>67+1.50</t>
  </si>
  <si>
    <t>70+8.80</t>
  </si>
  <si>
    <t>70+13.00</t>
  </si>
  <si>
    <t>76+2.60</t>
  </si>
  <si>
    <t>76+0.10</t>
  </si>
  <si>
    <t>78+19.70</t>
  </si>
  <si>
    <t>76+5.50</t>
  </si>
  <si>
    <t>76+5.80</t>
  </si>
  <si>
    <t>78+17.50</t>
  </si>
  <si>
    <t>79+0.50</t>
  </si>
  <si>
    <t>77+13.00</t>
  </si>
  <si>
    <t>77+15.30</t>
  </si>
  <si>
    <t>79+1.90</t>
  </si>
  <si>
    <t>79+6.60</t>
  </si>
  <si>
    <t>82+6.20</t>
  </si>
  <si>
    <t>82+5.50</t>
  </si>
  <si>
    <t>80+11.70</t>
  </si>
  <si>
    <t>80+14.60</t>
  </si>
  <si>
    <t>82+2.90</t>
  </si>
  <si>
    <t>82+14.20</t>
  </si>
  <si>
    <t>82+15.40</t>
  </si>
  <si>
    <t>84+0.60</t>
  </si>
  <si>
    <t>88+19.30</t>
  </si>
  <si>
    <t>89+3.20</t>
  </si>
  <si>
    <t>89+4.40</t>
  </si>
  <si>
    <t>87+3.00</t>
  </si>
  <si>
    <t>87+0.80</t>
  </si>
  <si>
    <t>3+8.90</t>
  </si>
  <si>
    <t>3+3.10</t>
  </si>
  <si>
    <t>3+6.30</t>
  </si>
  <si>
    <t>3+7.10</t>
  </si>
  <si>
    <t>4+12.00</t>
  </si>
  <si>
    <t>5+4.10</t>
  </si>
  <si>
    <t>5+8.60</t>
  </si>
  <si>
    <t>5+9.40</t>
  </si>
  <si>
    <t>2+2.00</t>
  </si>
  <si>
    <t>4+19.20</t>
  </si>
  <si>
    <t>1+4.20</t>
  </si>
  <si>
    <t>1+13.10</t>
  </si>
  <si>
    <t>3+18.70</t>
  </si>
  <si>
    <t>3+17.20</t>
  </si>
  <si>
    <t>3+17.40</t>
  </si>
  <si>
    <t>2+6.70</t>
  </si>
  <si>
    <t>3+3.80</t>
  </si>
  <si>
    <t>3+19.00</t>
  </si>
  <si>
    <t>4+8.10</t>
  </si>
  <si>
    <t>4+9.30</t>
  </si>
  <si>
    <t>4+16.30</t>
  </si>
  <si>
    <t>4+16.50</t>
  </si>
  <si>
    <t>6+12.60</t>
  </si>
  <si>
    <t>4+13.00</t>
  </si>
  <si>
    <t>6+7.40</t>
  </si>
  <si>
    <t>9+4.70</t>
  </si>
  <si>
    <t>8+8.10</t>
  </si>
  <si>
    <t>9+3.60</t>
  </si>
  <si>
    <t>9+3.70</t>
  </si>
  <si>
    <t>7+3.60</t>
  </si>
  <si>
    <t>8+4.10</t>
  </si>
  <si>
    <t>5+9.10</t>
  </si>
  <si>
    <t>2+18.00</t>
  </si>
  <si>
    <t>2+18.20</t>
  </si>
  <si>
    <t>0+11.00</t>
  </si>
  <si>
    <t>2+14.20</t>
  </si>
  <si>
    <t>0+13.10</t>
  </si>
  <si>
    <t>3+2.20</t>
  </si>
  <si>
    <t>0+8.70</t>
  </si>
  <si>
    <t>1+16.40</t>
  </si>
  <si>
    <t>2+18.50</t>
  </si>
  <si>
    <t>3+3.60</t>
  </si>
  <si>
    <t>2+7.30</t>
  </si>
  <si>
    <t>2+7.40</t>
  </si>
  <si>
    <t>5+0.90</t>
  </si>
  <si>
    <t>0+9.90</t>
  </si>
  <si>
    <t>4+0.20</t>
  </si>
  <si>
    <t>4+14.70</t>
  </si>
  <si>
    <t>4+14.80</t>
  </si>
  <si>
    <t>합류관</t>
  </si>
  <si>
    <t>2+8.20</t>
  </si>
  <si>
    <t>1+16.10</t>
  </si>
  <si>
    <t>2+12.90</t>
  </si>
  <si>
    <t>2+15.10</t>
  </si>
  <si>
    <t>3+12.00</t>
  </si>
  <si>
    <t>4+1.10</t>
  </si>
  <si>
    <t>4+7.70</t>
  </si>
  <si>
    <t>7+17.30</t>
  </si>
  <si>
    <t>6+15.10</t>
  </si>
  <si>
    <t>6+17.10</t>
  </si>
  <si>
    <t>7+18.40</t>
  </si>
  <si>
    <t>8+1.80</t>
  </si>
  <si>
    <t>8+3.30</t>
  </si>
  <si>
    <t>8+3.00</t>
  </si>
  <si>
    <t>8+3.10</t>
  </si>
  <si>
    <t>8+4.60</t>
  </si>
  <si>
    <t>8+13.50</t>
  </si>
  <si>
    <t>1+18.20</t>
  </si>
  <si>
    <t>3+4.00</t>
  </si>
  <si>
    <t>5+18.20</t>
  </si>
  <si>
    <t>6+2.50</t>
  </si>
  <si>
    <t>5+16.90</t>
  </si>
  <si>
    <t>10+16.40</t>
  </si>
  <si>
    <t>10+16.00</t>
  </si>
  <si>
    <t>10+12.80</t>
  </si>
  <si>
    <t>14+12.30</t>
  </si>
  <si>
    <t>15+3.30</t>
  </si>
  <si>
    <t>16+5.20</t>
  </si>
  <si>
    <t>15+17.60</t>
  </si>
  <si>
    <t>15+17.30</t>
  </si>
  <si>
    <t>16+1.40</t>
  </si>
  <si>
    <t>1+14.80</t>
  </si>
  <si>
    <t>6+18.80</t>
  </si>
  <si>
    <t>6+19.10</t>
  </si>
  <si>
    <t>6+17.00</t>
  </si>
  <si>
    <t>1+2.10</t>
  </si>
  <si>
    <t>1+9.10</t>
  </si>
  <si>
    <t>1+11.90</t>
  </si>
  <si>
    <t>1+16.70</t>
  </si>
  <si>
    <t>4+3.10</t>
  </si>
  <si>
    <t>4+1.20</t>
  </si>
  <si>
    <t>4+2.40</t>
  </si>
  <si>
    <t>4+6.50</t>
  </si>
  <si>
    <t>4+7.00</t>
  </si>
  <si>
    <t>1+16.20</t>
  </si>
  <si>
    <t>1+17.50</t>
  </si>
  <si>
    <t>0+5.00</t>
  </si>
  <si>
    <t>9+0.70</t>
  </si>
  <si>
    <t>8+18.60</t>
  </si>
  <si>
    <t>8+19.80</t>
  </si>
  <si>
    <t>8+19.90</t>
  </si>
  <si>
    <t>13+18.10</t>
  </si>
  <si>
    <t>20+1.00</t>
  </si>
  <si>
    <t>20+2.70</t>
  </si>
  <si>
    <t>26+6.20</t>
  </si>
  <si>
    <t>37+13.10</t>
  </si>
  <si>
    <t>37+12.90</t>
  </si>
  <si>
    <t>37+19.40</t>
  </si>
  <si>
    <t>37+17.40</t>
  </si>
  <si>
    <t>37+18.50</t>
  </si>
  <si>
    <t>37+16.10</t>
  </si>
  <si>
    <t>43+6.20</t>
  </si>
  <si>
    <t>43+6.60</t>
  </si>
  <si>
    <t>43+8.70</t>
  </si>
  <si>
    <t>43+14.10</t>
  </si>
  <si>
    <t>43+7.90</t>
  </si>
  <si>
    <t>43+13.20</t>
  </si>
  <si>
    <t>하수관</t>
  </si>
  <si>
    <t>0+19.30</t>
  </si>
  <si>
    <t>2+0.00</t>
  </si>
  <si>
    <t>2+16.10</t>
  </si>
  <si>
    <t>2+19.70</t>
  </si>
  <si>
    <t>5+10.30</t>
  </si>
  <si>
    <t>5+12.30</t>
  </si>
  <si>
    <t>9+0.50</t>
  </si>
  <si>
    <t>9+2.00</t>
  </si>
  <si>
    <t>8+18.40</t>
  </si>
  <si>
    <t>9+2.90</t>
  </si>
  <si>
    <t>10+9.60</t>
  </si>
  <si>
    <t>10+1.00</t>
  </si>
  <si>
    <t>12+4.10</t>
  </si>
  <si>
    <t>13+14.90</t>
  </si>
  <si>
    <t>14+18.80</t>
  </si>
  <si>
    <t>18+12.40</t>
  </si>
  <si>
    <t>15+3.20</t>
  </si>
  <si>
    <t>18+10.80</t>
  </si>
  <si>
    <t>18+11.20</t>
  </si>
  <si>
    <t>18+11.80</t>
  </si>
  <si>
    <t>15+18.50</t>
  </si>
  <si>
    <t>18+9.00</t>
  </si>
  <si>
    <t>18+9.40</t>
  </si>
  <si>
    <t>18+9.70</t>
  </si>
  <si>
    <t>0+19.70</t>
  </si>
  <si>
    <t>1+5.60</t>
  </si>
  <si>
    <t>1+3.40</t>
  </si>
  <si>
    <t>10+13.60</t>
  </si>
  <si>
    <t>11+12.90</t>
  </si>
  <si>
    <t>12+8.60</t>
  </si>
  <si>
    <t>10+13.70</t>
  </si>
  <si>
    <t>13+0.90</t>
  </si>
  <si>
    <t>13+2.20</t>
  </si>
  <si>
    <t>13+18.40</t>
  </si>
  <si>
    <t>16+12.80</t>
  </si>
  <si>
    <t>14+2.90</t>
  </si>
  <si>
    <t>14+10.80</t>
  </si>
  <si>
    <t>17+2.90</t>
  </si>
  <si>
    <t>17+5.10</t>
  </si>
  <si>
    <t>16+16.90</t>
  </si>
  <si>
    <t>16+19.30</t>
  </si>
  <si>
    <t>18+10.20</t>
  </si>
  <si>
    <t>20+4.90</t>
  </si>
  <si>
    <t>20+6.40</t>
  </si>
  <si>
    <t>20+2.60</t>
  </si>
  <si>
    <t>20+3.90</t>
  </si>
  <si>
    <t>23+8.20</t>
  </si>
  <si>
    <t>21+2.00</t>
  </si>
  <si>
    <t>21+19.00</t>
  </si>
  <si>
    <t>20+9.20</t>
  </si>
  <si>
    <t>25+5.20</t>
  </si>
  <si>
    <t>26+7.50</t>
  </si>
  <si>
    <t>23+13.10</t>
  </si>
  <si>
    <t>24+19.40</t>
  </si>
  <si>
    <t>26+3.30</t>
  </si>
  <si>
    <t>23+12.70</t>
  </si>
  <si>
    <t>29+16.90</t>
  </si>
  <si>
    <t>29+14.90</t>
  </si>
  <si>
    <t>29+15.70</t>
  </si>
  <si>
    <t>29+16.00</t>
  </si>
  <si>
    <t>29+12.90</t>
  </si>
  <si>
    <t>29+13.00</t>
  </si>
  <si>
    <t>29+13.80</t>
  </si>
  <si>
    <t>29+14.40</t>
  </si>
  <si>
    <t>3+8.30</t>
  </si>
  <si>
    <t>0+6.80</t>
  </si>
  <si>
    <t>1+0.10</t>
  </si>
  <si>
    <t>1+15.50</t>
  </si>
  <si>
    <t>2+6.60</t>
  </si>
  <si>
    <t>2+10.10</t>
  </si>
  <si>
    <t>4+17.00</t>
  </si>
  <si>
    <t>4+18.20</t>
  </si>
  <si>
    <t>2+13.10</t>
  </si>
  <si>
    <t>1+9.20</t>
  </si>
  <si>
    <t>6+6.10</t>
  </si>
  <si>
    <t>8+5.90</t>
  </si>
  <si>
    <t>10+5.70</t>
  </si>
  <si>
    <t>13+13.00</t>
  </si>
  <si>
    <t>15+17.10</t>
  </si>
  <si>
    <t>15+8.40</t>
  </si>
  <si>
    <t>3+3.00</t>
  </si>
  <si>
    <t>2+16.60</t>
  </si>
  <si>
    <t>3+0.80</t>
  </si>
  <si>
    <t>5+12.40</t>
  </si>
  <si>
    <t>3+19.90</t>
  </si>
  <si>
    <t>5+15.90</t>
  </si>
  <si>
    <t>7+9.80</t>
  </si>
  <si>
    <t>7+11.50</t>
  </si>
  <si>
    <t>5+14.40</t>
  </si>
  <si>
    <t>8+13.00</t>
  </si>
  <si>
    <t>8+4.20</t>
  </si>
  <si>
    <t>9+0.40</t>
  </si>
  <si>
    <t>11+14.20</t>
  </si>
  <si>
    <t>10+1.80</t>
  </si>
  <si>
    <t>1+12.80</t>
  </si>
  <si>
    <t>1+14.60</t>
  </si>
  <si>
    <t>1+14.00</t>
  </si>
  <si>
    <t>0+15.20</t>
  </si>
  <si>
    <t>1+18.90</t>
  </si>
  <si>
    <t>3+0.90</t>
  </si>
  <si>
    <t>3+14.60</t>
  </si>
  <si>
    <t>4+5.80</t>
  </si>
  <si>
    <t>4+10.60</t>
  </si>
  <si>
    <t>3+1.30</t>
  </si>
  <si>
    <t>3+10.40</t>
  </si>
  <si>
    <t>3+4.30</t>
  </si>
  <si>
    <t>3+4.60</t>
  </si>
  <si>
    <t>3+7.20</t>
  </si>
  <si>
    <t>3+9.50</t>
  </si>
  <si>
    <t>5+13.80</t>
  </si>
  <si>
    <t>10+7.60</t>
  </si>
  <si>
    <t>10+4.70</t>
  </si>
  <si>
    <t>10+5.80</t>
  </si>
  <si>
    <t>10+4.30</t>
  </si>
  <si>
    <t>3+16.00</t>
  </si>
  <si>
    <t>5+0.00</t>
  </si>
  <si>
    <t>5+17.60</t>
  </si>
  <si>
    <t>4+1.40</t>
  </si>
  <si>
    <t>6+12.00</t>
  </si>
  <si>
    <t>6+0.90</t>
  </si>
  <si>
    <t>10+8.30</t>
  </si>
  <si>
    <t>7+16.40</t>
  </si>
  <si>
    <t>8+6.20</t>
  </si>
  <si>
    <t>10+13.10</t>
  </si>
  <si>
    <t>10+14.80</t>
  </si>
  <si>
    <t>10+11.10</t>
  </si>
  <si>
    <t>10+18.30</t>
  </si>
  <si>
    <t>14+5.20</t>
  </si>
  <si>
    <t>13+5.80</t>
  </si>
  <si>
    <t>14+8.80</t>
  </si>
  <si>
    <t>14+11.00</t>
  </si>
  <si>
    <t>14+14.40</t>
  </si>
  <si>
    <t>21+13.60</t>
  </si>
  <si>
    <t>21+8.30</t>
  </si>
  <si>
    <t>21+10.40</t>
  </si>
  <si>
    <t>21+6.30</t>
  </si>
  <si>
    <t>0+15.70</t>
  </si>
  <si>
    <t>0+18.90</t>
  </si>
  <si>
    <t>2+14.10</t>
  </si>
  <si>
    <t>2+16.20</t>
  </si>
  <si>
    <t>2+11.70</t>
  </si>
  <si>
    <t>2+19.80</t>
  </si>
  <si>
    <t>2+17.60</t>
  </si>
  <si>
    <t>1+4.10</t>
  </si>
  <si>
    <t>1+15.20</t>
  </si>
  <si>
    <t>2+15.60</t>
  </si>
  <si>
    <t>3+15.30</t>
  </si>
  <si>
    <t>4+8.90</t>
  </si>
  <si>
    <t>8+17.30</t>
  </si>
  <si>
    <t>8+17.20</t>
  </si>
  <si>
    <t>7+9.10</t>
  </si>
  <si>
    <t>8+0.10</t>
  </si>
  <si>
    <t>8+1.00</t>
  </si>
  <si>
    <t>2+13.00</t>
  </si>
  <si>
    <t>9+9.30</t>
  </si>
  <si>
    <t>9+10.70</t>
  </si>
  <si>
    <t>9+14.10</t>
  </si>
  <si>
    <t>12+7.10</t>
  </si>
  <si>
    <t>9+7.50</t>
  </si>
  <si>
    <t>11+6.40</t>
  </si>
  <si>
    <t>12+6.70</t>
  </si>
  <si>
    <t>12+11.90</t>
  </si>
  <si>
    <t>12+8.90</t>
  </si>
  <si>
    <t>12+12.80</t>
  </si>
  <si>
    <t>14+9.70</t>
  </si>
  <si>
    <t>13+6.70</t>
  </si>
  <si>
    <t>14+0.10</t>
  </si>
  <si>
    <t>12+9.40</t>
  </si>
  <si>
    <t>18+6.40</t>
  </si>
  <si>
    <t>18+7.30</t>
  </si>
  <si>
    <t>17+0.20</t>
  </si>
  <si>
    <t>17+11.30</t>
  </si>
  <si>
    <t>17+11.80</t>
  </si>
  <si>
    <t>18+6.80</t>
  </si>
  <si>
    <t>3+13.50</t>
  </si>
  <si>
    <t>3+14.10</t>
  </si>
  <si>
    <t>0+1.80</t>
  </si>
  <si>
    <t>0+11.90</t>
  </si>
  <si>
    <t>0+16.10</t>
  </si>
  <si>
    <t>3+12.70</t>
  </si>
  <si>
    <t>0+12.10</t>
  </si>
  <si>
    <t>1+18.50</t>
  </si>
  <si>
    <t>2+13.20</t>
  </si>
  <si>
    <t>5+2.40</t>
  </si>
  <si>
    <t>3+11.20</t>
  </si>
  <si>
    <t>4+9.10</t>
  </si>
  <si>
    <t>4+11.50</t>
  </si>
  <si>
    <t>5+1.10</t>
  </si>
  <si>
    <t>4+17.90</t>
  </si>
  <si>
    <t>1+9.70</t>
  </si>
  <si>
    <t>1+13.50</t>
  </si>
  <si>
    <t>2+5.40</t>
  </si>
  <si>
    <t>2+8.50</t>
  </si>
  <si>
    <t>5+11.90</t>
  </si>
  <si>
    <t>3+5.60</t>
  </si>
  <si>
    <t>3+12.10</t>
  </si>
  <si>
    <t>4+4.40</t>
  </si>
  <si>
    <t>5+16.40</t>
  </si>
  <si>
    <t>5+15.70</t>
  </si>
  <si>
    <t>7+10.40</t>
  </si>
  <si>
    <t>7+13.50</t>
  </si>
  <si>
    <t>8+6.90</t>
  </si>
  <si>
    <t>5+16.10</t>
  </si>
  <si>
    <t>11+4.80</t>
  </si>
  <si>
    <t>11+18.30</t>
  </si>
  <si>
    <t>11+17.00</t>
  </si>
  <si>
    <t>11+19.30</t>
  </si>
  <si>
    <t>8+11.50</t>
  </si>
  <si>
    <t>11+15.10</t>
  </si>
  <si>
    <t>11+15.60</t>
  </si>
  <si>
    <t>1+9.80</t>
  </si>
  <si>
    <t>1+14.10</t>
  </si>
  <si>
    <t>2+3.90</t>
  </si>
  <si>
    <t>2+10.50</t>
  </si>
  <si>
    <t>2+13.60</t>
  </si>
  <si>
    <t>5+14.30</t>
  </si>
  <si>
    <t>5+15.30</t>
  </si>
  <si>
    <t>3+3.20</t>
  </si>
  <si>
    <t>3+15.80</t>
  </si>
  <si>
    <t>5+11.20</t>
  </si>
  <si>
    <t>0+16.90</t>
  </si>
  <si>
    <t>1+2.00</t>
  </si>
  <si>
    <t>1+13.90</t>
  </si>
  <si>
    <t>5+5.20</t>
  </si>
  <si>
    <t>2+16.80</t>
  </si>
  <si>
    <t>4+6.90</t>
  </si>
  <si>
    <t>4+11.70</t>
  </si>
  <si>
    <t>8+13.80</t>
  </si>
  <si>
    <t>8+14.60</t>
  </si>
  <si>
    <t>8+15.80</t>
  </si>
  <si>
    <t>5+8.70</t>
  </si>
  <si>
    <t>7+2.50</t>
  </si>
  <si>
    <t>8+14.40</t>
  </si>
  <si>
    <t>8+14.90</t>
  </si>
  <si>
    <t>1+17.60</t>
  </si>
  <si>
    <t>2+9.60</t>
  </si>
  <si>
    <t>0+10.60</t>
  </si>
  <si>
    <t>1+7.60</t>
  </si>
  <si>
    <t>1+19.90</t>
  </si>
  <si>
    <t>2+4.50</t>
  </si>
  <si>
    <t>2+14.40</t>
  </si>
  <si>
    <t>0+4.10</t>
  </si>
  <si>
    <t>3+5.50</t>
  </si>
  <si>
    <t>3+6.40</t>
  </si>
  <si>
    <t>3+7.60</t>
  </si>
  <si>
    <t>6+16.20</t>
  </si>
  <si>
    <t>3+3.70</t>
  </si>
  <si>
    <t>4+1.00</t>
  </si>
  <si>
    <t>5+0.20</t>
  </si>
  <si>
    <t>5+12.70</t>
  </si>
  <si>
    <t>8+15.00</t>
  </si>
  <si>
    <t>6+1.80</t>
  </si>
  <si>
    <t>7+3.10</t>
  </si>
  <si>
    <t>10+12.00</t>
  </si>
  <si>
    <t>10+12.20</t>
  </si>
  <si>
    <t>10+14.10</t>
  </si>
  <si>
    <t>10+18.44</t>
  </si>
  <si>
    <t>10+17.10</t>
  </si>
  <si>
    <t>16+1.50</t>
  </si>
  <si>
    <t>16+7.40</t>
  </si>
  <si>
    <t>16+3.20</t>
  </si>
  <si>
    <t>2+3.60</t>
  </si>
  <si>
    <t>2+7.00</t>
  </si>
  <si>
    <t>2+3.10</t>
  </si>
  <si>
    <t>0+12.00</t>
  </si>
  <si>
    <t>2+15.50</t>
  </si>
  <si>
    <t>2+16.00</t>
  </si>
  <si>
    <t>2+16.40</t>
  </si>
  <si>
    <t>0+15.80</t>
  </si>
  <si>
    <t>0+18.20</t>
  </si>
  <si>
    <t>1+10.80</t>
  </si>
  <si>
    <t>5+18.60</t>
  </si>
  <si>
    <t>4+4.10</t>
  </si>
  <si>
    <t>6+3.60</t>
  </si>
  <si>
    <t>6+19.80</t>
  </si>
  <si>
    <t>6+1.60</t>
  </si>
  <si>
    <t>10+16.70</t>
  </si>
  <si>
    <t>10+17.70</t>
  </si>
  <si>
    <t>10+12.50</t>
  </si>
  <si>
    <t>10+14.20</t>
  </si>
  <si>
    <t>9+9.90</t>
  </si>
  <si>
    <t>10+16.20</t>
  </si>
  <si>
    <t>10+19.30</t>
  </si>
  <si>
    <t>12+2.80</t>
  </si>
  <si>
    <t>12+13.80</t>
  </si>
  <si>
    <t>13+6.50</t>
  </si>
  <si>
    <t>16+7.00</t>
  </si>
  <si>
    <t>16+7.30</t>
  </si>
  <si>
    <t>16+5.10</t>
  </si>
  <si>
    <t>2+11.40</t>
  </si>
  <si>
    <t>1+5.90</t>
  </si>
  <si>
    <t>1+13.40</t>
  </si>
  <si>
    <t>0+9.20</t>
  </si>
  <si>
    <t>4+16.90</t>
  </si>
  <si>
    <t>5+19.40</t>
  </si>
  <si>
    <t>6+0.80</t>
  </si>
  <si>
    <t>5+17.50</t>
  </si>
  <si>
    <t>7+0.70</t>
  </si>
  <si>
    <t>10+13.80</t>
  </si>
  <si>
    <t>10+14.90</t>
  </si>
  <si>
    <t>8+2.00</t>
  </si>
  <si>
    <t>10+16.80</t>
  </si>
  <si>
    <t>11+1.90</t>
  </si>
  <si>
    <t>11+19.10</t>
  </si>
  <si>
    <t>16+9.80</t>
  </si>
  <si>
    <t>16+10.30</t>
  </si>
  <si>
    <t>13+13.60</t>
  </si>
  <si>
    <t>14+8.00</t>
  </si>
  <si>
    <t>16+8.30</t>
  </si>
  <si>
    <t>m1-OJ-A10-001</t>
    <phoneticPr fontId="3" type="noConversion"/>
  </si>
  <si>
    <t>OA20</t>
    <phoneticPr fontId="3" type="noConversion"/>
  </si>
  <si>
    <t>m1-OJ-A24-002</t>
    <phoneticPr fontId="3" type="noConversion"/>
  </si>
  <si>
    <t>OA44</t>
    <phoneticPr fontId="3" type="noConversion"/>
  </si>
  <si>
    <t>m2-OJ-A-036</t>
    <phoneticPr fontId="3" type="noConversion"/>
  </si>
  <si>
    <t>부관</t>
    <phoneticPr fontId="3" type="noConversion"/>
  </si>
  <si>
    <t>m2-OJ-A-036</t>
    <phoneticPr fontId="3" type="noConversion"/>
  </si>
  <si>
    <t>m2-OJ-A-035</t>
    <phoneticPr fontId="3" type="noConversion"/>
  </si>
  <si>
    <t>m2-OJ-A-034</t>
    <phoneticPr fontId="3" type="noConversion"/>
  </si>
  <si>
    <t>m2-OJ-A-033</t>
    <phoneticPr fontId="3" type="noConversion"/>
  </si>
  <si>
    <t>m2-OJ-A-032</t>
    <phoneticPr fontId="3" type="noConversion"/>
  </si>
  <si>
    <t>m2-OJ-A-030</t>
    <phoneticPr fontId="3" type="noConversion"/>
  </si>
  <si>
    <t>m2-OJ-A-029</t>
    <phoneticPr fontId="3" type="noConversion"/>
  </si>
  <si>
    <t>m2-OJ-A-028</t>
    <phoneticPr fontId="3" type="noConversion"/>
  </si>
  <si>
    <t>m2-OJ-A-028</t>
    <phoneticPr fontId="3" type="noConversion"/>
  </si>
  <si>
    <t>m2-OJ-A20-012</t>
    <phoneticPr fontId="3" type="noConversion"/>
  </si>
  <si>
    <t>m2-OJ-A20-012</t>
    <phoneticPr fontId="3" type="noConversion"/>
  </si>
  <si>
    <t>m2-OJ-A28-009</t>
    <phoneticPr fontId="3" type="noConversion"/>
  </si>
  <si>
    <t>m2-OJ-A28-009</t>
    <phoneticPr fontId="3" type="noConversion"/>
  </si>
  <si>
    <t>m2-OJ-A-027</t>
    <phoneticPr fontId="3" type="noConversion"/>
  </si>
  <si>
    <t>m1-OJ-A20-008</t>
    <phoneticPr fontId="3" type="noConversion"/>
  </si>
  <si>
    <t>m2-OJ-A-037</t>
    <phoneticPr fontId="3" type="noConversion"/>
  </si>
  <si>
    <t>m2-OJ-A-024</t>
    <phoneticPr fontId="3" type="noConversion"/>
  </si>
  <si>
    <t>m2-OJ-A-015</t>
    <phoneticPr fontId="3" type="noConversion"/>
  </si>
  <si>
    <t>m2-OJ-A-014</t>
    <phoneticPr fontId="3" type="noConversion"/>
  </si>
  <si>
    <t>m2-OJ-A-008</t>
    <phoneticPr fontId="3" type="noConversion"/>
  </si>
  <si>
    <t>m2-OJ-A-011</t>
    <phoneticPr fontId="3" type="noConversion"/>
  </si>
  <si>
    <t>m2-OJ-A-010</t>
    <phoneticPr fontId="3" type="noConversion"/>
  </si>
  <si>
    <t>sc01</t>
  </si>
  <si>
    <t>sc01</t>
    <phoneticPr fontId="3" type="noConversion"/>
  </si>
  <si>
    <t>N</t>
  </si>
  <si>
    <t>NO.</t>
  </si>
  <si>
    <t>GH</t>
  </si>
  <si>
    <t>DIA</t>
  </si>
  <si>
    <t>SLOPE</t>
  </si>
  <si>
    <t>포장L</t>
  </si>
  <si>
    <t>포장R</t>
  </si>
  <si>
    <t>건물L</t>
  </si>
  <si>
    <t>건물R</t>
  </si>
  <si>
    <t>연암</t>
  </si>
  <si>
    <t>S</t>
  </si>
  <si>
    <t>0+0.000</t>
  </si>
  <si>
    <t>1+0.000</t>
  </si>
  <si>
    <t>2+0.000</t>
  </si>
  <si>
    <t>3+0.000</t>
  </si>
  <si>
    <t>3+15.000</t>
  </si>
  <si>
    <t>4+0.000</t>
  </si>
  <si>
    <t>5+0.000</t>
  </si>
  <si>
    <t>6+0.000</t>
  </si>
  <si>
    <t>7+0.000</t>
  </si>
  <si>
    <t>7+10.000(전)</t>
  </si>
  <si>
    <t>7+10.000(후)</t>
  </si>
  <si>
    <t>8+0.000</t>
  </si>
  <si>
    <t>9+0.000(전)</t>
  </si>
  <si>
    <t>9+0.000(후)</t>
  </si>
  <si>
    <t>10+0.000</t>
  </si>
  <si>
    <t>11+0.000</t>
  </si>
  <si>
    <t>11+7.000</t>
  </si>
  <si>
    <t>12+0.000</t>
  </si>
  <si>
    <t>13+0.000</t>
  </si>
  <si>
    <t>13+12.000</t>
  </si>
  <si>
    <t>14+0.000</t>
  </si>
  <si>
    <t>15+0.000</t>
  </si>
  <si>
    <t>16+0.000</t>
  </si>
  <si>
    <t>17+0.000</t>
  </si>
  <si>
    <t>17+2.000</t>
  </si>
  <si>
    <t>18+0.000</t>
  </si>
  <si>
    <t>19+0.000</t>
  </si>
  <si>
    <t>20+0.000</t>
  </si>
  <si>
    <t>20+17.000(전)</t>
  </si>
  <si>
    <t>20+17.000(후)</t>
  </si>
  <si>
    <t>21+0.000</t>
  </si>
  <si>
    <t>22+0.000</t>
  </si>
  <si>
    <t>23+0.000</t>
  </si>
  <si>
    <t>23+12.000</t>
  </si>
  <si>
    <t>24+0.000</t>
  </si>
  <si>
    <t>25+0.000</t>
  </si>
  <si>
    <t>25+14.000</t>
  </si>
  <si>
    <t>26+0.000</t>
  </si>
  <si>
    <t>27+0.000</t>
  </si>
  <si>
    <t>28+0.000</t>
  </si>
  <si>
    <t>28+15.000</t>
  </si>
  <si>
    <t>29+0.000</t>
  </si>
  <si>
    <t>30+0.000</t>
  </si>
  <si>
    <t>31+0.000</t>
  </si>
  <si>
    <t>31+10.000</t>
  </si>
  <si>
    <t>32+0.000</t>
  </si>
  <si>
    <t>33+0.000</t>
  </si>
  <si>
    <t>34+0.000</t>
  </si>
  <si>
    <t>34+3.000</t>
  </si>
  <si>
    <t>35+0.000</t>
  </si>
  <si>
    <t>35+1.000</t>
  </si>
  <si>
    <t>36+0.000</t>
  </si>
  <si>
    <t>37+0.000</t>
  </si>
  <si>
    <t>38+0.000</t>
  </si>
  <si>
    <t>38+1.000</t>
  </si>
  <si>
    <t>39+0.000</t>
  </si>
  <si>
    <t>40+0.000</t>
  </si>
  <si>
    <t>40+18.000</t>
  </si>
  <si>
    <t>41+0.000</t>
  </si>
  <si>
    <t>42+0.000</t>
  </si>
  <si>
    <t>43+0.000</t>
  </si>
  <si>
    <t>43+8.000</t>
  </si>
  <si>
    <t>44+0.000</t>
  </si>
  <si>
    <t>45+0.000(전)</t>
  </si>
  <si>
    <t>45+0.000(후)</t>
  </si>
  <si>
    <t>45+18.000</t>
  </si>
  <si>
    <t>46+0.000</t>
  </si>
  <si>
    <t>46+7.000</t>
  </si>
  <si>
    <t>46+18.000</t>
  </si>
  <si>
    <t>47+0.000</t>
  </si>
  <si>
    <t>48+0.000</t>
  </si>
  <si>
    <t>49+0.000</t>
  </si>
  <si>
    <t>49+18.000</t>
  </si>
  <si>
    <t>50+0.000</t>
  </si>
  <si>
    <t>51+0.000</t>
  </si>
  <si>
    <t>52+0.000</t>
  </si>
  <si>
    <t>52+12.500(전)</t>
  </si>
  <si>
    <t>52+12.500(후)</t>
  </si>
  <si>
    <t>53+0.000</t>
  </si>
  <si>
    <t>54+0.000</t>
  </si>
  <si>
    <t>55+0.000</t>
  </si>
  <si>
    <t>55+18.500</t>
  </si>
  <si>
    <t>56+0.000</t>
  </si>
  <si>
    <t>56+4.500(전)</t>
  </si>
  <si>
    <t>56+4.500(후)</t>
  </si>
  <si>
    <t>57+0.000</t>
  </si>
  <si>
    <t>58+0.000</t>
  </si>
  <si>
    <t>59+0.000</t>
  </si>
  <si>
    <t>59+6.500</t>
  </si>
  <si>
    <t>60+0.000</t>
  </si>
  <si>
    <t>61+0.000</t>
  </si>
  <si>
    <t>62+0.000</t>
  </si>
  <si>
    <t>62+3.500</t>
  </si>
  <si>
    <t>63+0.000</t>
  </si>
  <si>
    <t>64+0.000</t>
  </si>
  <si>
    <t>65+0.000</t>
  </si>
  <si>
    <t>65+2.500(전)</t>
  </si>
  <si>
    <t>65+2.500(후)</t>
  </si>
  <si>
    <t>66+0.000</t>
  </si>
  <si>
    <t>67+0.000</t>
  </si>
  <si>
    <t>67+9.500(전)</t>
  </si>
  <si>
    <t>67+9.500(후)</t>
  </si>
  <si>
    <t>68+0.000</t>
  </si>
  <si>
    <t>69+0.000</t>
  </si>
  <si>
    <t>70+0.000</t>
  </si>
  <si>
    <t>70+11.000</t>
  </si>
  <si>
    <t>71+0.000</t>
  </si>
  <si>
    <t>72+0.000</t>
  </si>
  <si>
    <t>73+0.000</t>
  </si>
  <si>
    <t>73+11.000</t>
  </si>
  <si>
    <t>74+0.000</t>
  </si>
  <si>
    <t>75+0.000</t>
  </si>
  <si>
    <t>76+0.000</t>
  </si>
  <si>
    <t>76+3.500</t>
  </si>
  <si>
    <t>77+0.000</t>
  </si>
  <si>
    <t>78+0.000</t>
  </si>
  <si>
    <t>79+0.000</t>
  </si>
  <si>
    <t>79+2.500</t>
  </si>
  <si>
    <t>80+0.000</t>
  </si>
  <si>
    <t>81+0.000</t>
  </si>
  <si>
    <t>82+0.000</t>
  </si>
  <si>
    <t>82+11.500</t>
  </si>
  <si>
    <t>83+0.000</t>
  </si>
  <si>
    <t>84+0.000</t>
  </si>
  <si>
    <t>85+0.000</t>
  </si>
  <si>
    <t>85+16.500</t>
  </si>
  <si>
    <t>86+0.000</t>
  </si>
  <si>
    <t>87+0.000</t>
  </si>
  <si>
    <t>88+0.000</t>
  </si>
  <si>
    <t>89+0.000</t>
  </si>
  <si>
    <t>89+6.000</t>
  </si>
  <si>
    <t>90+0.000</t>
  </si>
  <si>
    <t>91+0.000</t>
  </si>
  <si>
    <t>91+11.000</t>
  </si>
  <si>
    <t>91+19.000</t>
  </si>
  <si>
    <t>Q</t>
  </si>
  <si>
    <t>2+14.000(전)</t>
  </si>
  <si>
    <t>2+14.000(후)</t>
  </si>
  <si>
    <t>3+3.000</t>
  </si>
  <si>
    <t>4+0.000(전)</t>
  </si>
  <si>
    <t>4+0.000(후)</t>
  </si>
  <si>
    <t>6+8.000</t>
  </si>
  <si>
    <t>8+0.000(전)</t>
  </si>
  <si>
    <t>8+0.000(후)</t>
  </si>
  <si>
    <t>9+0.000</t>
  </si>
  <si>
    <t>10+3.000</t>
  </si>
  <si>
    <t>13+18.000</t>
  </si>
  <si>
    <t>17+13.000</t>
  </si>
  <si>
    <t>20+3.000</t>
  </si>
  <si>
    <t>1+0.000(전)</t>
  </si>
  <si>
    <t>1+0.000(후)</t>
  </si>
  <si>
    <t>3+10.000</t>
  </si>
  <si>
    <t>2+0.000(전)</t>
  </si>
  <si>
    <t>2+0.000(후)</t>
  </si>
  <si>
    <t>2+7.000</t>
  </si>
  <si>
    <t>4+14.000</t>
  </si>
  <si>
    <t>2+15.000(전)</t>
  </si>
  <si>
    <t>2+15.000(후)</t>
  </si>
  <si>
    <t>5+10.000</t>
  </si>
  <si>
    <t>2+10.000</t>
  </si>
  <si>
    <t>5+0.000(전)</t>
  </si>
  <si>
    <t>2+5.000</t>
  </si>
  <si>
    <t>3+0.000(전)</t>
  </si>
  <si>
    <t>3+0.000(후)</t>
  </si>
  <si>
    <t>4+10.000</t>
  </si>
  <si>
    <t>6+18.000</t>
  </si>
  <si>
    <t>9+6.000</t>
  </si>
  <si>
    <t>3+5.000</t>
  </si>
  <si>
    <t>2+12.000</t>
  </si>
  <si>
    <t>5+4.000</t>
  </si>
  <si>
    <t>4+18.000</t>
  </si>
  <si>
    <t>1+5.000(전)</t>
  </si>
  <si>
    <t>1+5.000(후)</t>
  </si>
  <si>
    <t>1+16.000(전)</t>
  </si>
  <si>
    <t>1+16.000(후)</t>
  </si>
  <si>
    <t>2+10.500(전)</t>
  </si>
  <si>
    <t>2+10.500(후)</t>
  </si>
  <si>
    <t>2+15.500(전)</t>
  </si>
  <si>
    <t>2+15.500(후)</t>
  </si>
  <si>
    <t>4+0.500(전)</t>
  </si>
  <si>
    <t>4+0.500(후)</t>
  </si>
  <si>
    <t>4+3.500(전)</t>
  </si>
  <si>
    <t>4+3.500(후)</t>
  </si>
  <si>
    <t>5+10.000(전)</t>
  </si>
  <si>
    <t>5+10.000(후)</t>
  </si>
  <si>
    <t>5+13.500(전)</t>
  </si>
  <si>
    <t>5+13.500(후)</t>
  </si>
  <si>
    <t>6+3.500(전)</t>
  </si>
  <si>
    <t>6+3.500(후)</t>
  </si>
  <si>
    <t>6+12.000(전)</t>
  </si>
  <si>
    <t>6+12.000(후)</t>
  </si>
  <si>
    <t>7+15.000(전)</t>
  </si>
  <si>
    <t>7+15.000(후)</t>
  </si>
  <si>
    <t>8+1.000(전)</t>
  </si>
  <si>
    <t>8+1.000(후)</t>
  </si>
  <si>
    <t>8+8.000</t>
  </si>
  <si>
    <t>8+13.500</t>
  </si>
  <si>
    <t>8+15.000</t>
  </si>
  <si>
    <t>14+9.000(전)</t>
  </si>
  <si>
    <t>14+9.000(후)</t>
  </si>
  <si>
    <t>14+11.000(전)</t>
  </si>
  <si>
    <t>14+11.000(후)</t>
  </si>
  <si>
    <t>15+16.000</t>
  </si>
  <si>
    <t>16+7.000(전)</t>
  </si>
  <si>
    <t>16+7.000(후)</t>
  </si>
  <si>
    <t>16+11.500</t>
  </si>
  <si>
    <t>7+0.000(전)</t>
  </si>
  <si>
    <t>2+3.000</t>
  </si>
  <si>
    <t>4+2.000(전)</t>
  </si>
  <si>
    <t>4+2.000(후)</t>
  </si>
  <si>
    <t>5+0.000(후)</t>
  </si>
  <si>
    <t>7+12.000</t>
  </si>
  <si>
    <t>4+6.000</t>
  </si>
  <si>
    <t>OP02</t>
    <phoneticPr fontId="3" type="noConversion"/>
  </si>
  <si>
    <t>5+15.000</t>
  </si>
  <si>
    <t>9+5.000</t>
  </si>
  <si>
    <t>11+14.000</t>
  </si>
  <si>
    <t>13+19.000</t>
  </si>
  <si>
    <t>22+18.000</t>
  </si>
  <si>
    <t>25+8.000</t>
  </si>
  <si>
    <t>25+18.000</t>
  </si>
  <si>
    <t>26+5.000</t>
  </si>
  <si>
    <t>26+11.000</t>
  </si>
  <si>
    <t>30+1.000</t>
  </si>
  <si>
    <t>33+6.000</t>
  </si>
  <si>
    <t>36+6.000</t>
  </si>
  <si>
    <t>37+14.000</t>
  </si>
  <si>
    <t>38+4.000</t>
  </si>
  <si>
    <t>40+14.000</t>
  </si>
  <si>
    <t>43+4.000</t>
  </si>
  <si>
    <t>43+19.000</t>
  </si>
  <si>
    <t>6+0.000(전)</t>
  </si>
  <si>
    <t>6+0.000(후)</t>
  </si>
  <si>
    <t>7+10.000</t>
  </si>
  <si>
    <t>11+5.000</t>
  </si>
  <si>
    <t>18+15.000</t>
  </si>
  <si>
    <t>3+7.000</t>
  </si>
  <si>
    <t>6+14.000</t>
  </si>
  <si>
    <t>10+1.000</t>
  </si>
  <si>
    <t>10+13.000</t>
  </si>
  <si>
    <t>12+10.000</t>
  </si>
  <si>
    <t>16+15.000</t>
  </si>
  <si>
    <t>17+11.500</t>
  </si>
  <si>
    <t>20+1.500</t>
  </si>
  <si>
    <t>20+8.500</t>
  </si>
  <si>
    <t>23+11.500</t>
  </si>
  <si>
    <t>26+15.500</t>
  </si>
  <si>
    <t>29+19.500</t>
  </si>
  <si>
    <t>2+15.000</t>
  </si>
  <si>
    <t>6+10.000</t>
  </si>
  <si>
    <t>10+5.000</t>
  </si>
  <si>
    <t>14+15.000</t>
  </si>
  <si>
    <t>7+15.000</t>
  </si>
  <si>
    <t>1+17.000</t>
  </si>
  <si>
    <t>2+17.000</t>
  </si>
  <si>
    <t>5+14.000</t>
  </si>
  <si>
    <t>GA02</t>
    <phoneticPr fontId="3" type="noConversion"/>
  </si>
  <si>
    <t>3+2.000(전)</t>
  </si>
  <si>
    <t>3+2.000(후)</t>
  </si>
  <si>
    <t>3+10.500(전)</t>
  </si>
  <si>
    <t>3+10.500(후)</t>
  </si>
  <si>
    <t>9+15.000</t>
  </si>
  <si>
    <t>10+4.000(전)</t>
  </si>
  <si>
    <t>10+4.000(후)</t>
  </si>
  <si>
    <t>10+10.000</t>
  </si>
  <si>
    <t>5+9.000</t>
  </si>
  <si>
    <t>7+19.000</t>
  </si>
  <si>
    <t>12+13.000(전)</t>
  </si>
  <si>
    <t>12+13.000(후)</t>
  </si>
  <si>
    <t>13+13.000</t>
  </si>
  <si>
    <t>14+4.000(전)</t>
  </si>
  <si>
    <t>14+4.000(후)</t>
  </si>
  <si>
    <t>16+12.000</t>
  </si>
  <si>
    <t>3+6.000</t>
  </si>
  <si>
    <t>5+13.000</t>
  </si>
  <si>
    <t>9+18.000</t>
  </si>
  <si>
    <t>11+16.000</t>
  </si>
  <si>
    <t>1+10.000</t>
  </si>
  <si>
    <t>6+15.000</t>
  </si>
  <si>
    <t>10+0.000(전)</t>
  </si>
  <si>
    <t>10+0.000(후)</t>
  </si>
  <si>
    <t>10+10.000(전)</t>
  </si>
  <si>
    <t>10+10.000(후)</t>
  </si>
  <si>
    <t>10+16.500</t>
  </si>
  <si>
    <t>13+1.000</t>
  </si>
  <si>
    <t>15+6.000</t>
  </si>
  <si>
    <t>17+11.000</t>
  </si>
  <si>
    <t>19+13.000</t>
  </si>
  <si>
    <t>21+15.000</t>
  </si>
  <si>
    <t>12+8.000</t>
  </si>
  <si>
    <t>15+8.000</t>
  </si>
  <si>
    <t>18+8.000</t>
  </si>
  <si>
    <t>12+1.000</t>
  </si>
  <si>
    <t>2+18.000</t>
  </si>
  <si>
    <t>5+16.000</t>
  </si>
  <si>
    <t>5+7.500</t>
  </si>
  <si>
    <t>8+19.500</t>
  </si>
  <si>
    <t>3+8.000</t>
  </si>
  <si>
    <t>1+3.500(전)</t>
  </si>
  <si>
    <t>1+3.500(후)</t>
  </si>
  <si>
    <t>2+13.500(전)</t>
  </si>
  <si>
    <t>2+13.500(후)</t>
  </si>
  <si>
    <t>3+2.000</t>
  </si>
  <si>
    <t>3+14.000</t>
  </si>
  <si>
    <t>6+9.000</t>
  </si>
  <si>
    <t>6+19.000</t>
  </si>
  <si>
    <t>8+6.500</t>
  </si>
  <si>
    <t>10+14.500</t>
  </si>
  <si>
    <t>13+10.500</t>
  </si>
  <si>
    <t>16+9.500</t>
  </si>
  <si>
    <t>1+14.000(전)</t>
  </si>
  <si>
    <t>1+14.000(후)</t>
  </si>
  <si>
    <t>2+9.000</t>
  </si>
  <si>
    <t>8+9.000</t>
  </si>
  <si>
    <t>10+18.000</t>
  </si>
  <si>
    <t>13+11.000</t>
  </si>
  <si>
    <t>16+9.000</t>
  </si>
  <si>
    <t>OP03</t>
    <phoneticPr fontId="3" type="noConversion"/>
  </si>
  <si>
    <t>OP03</t>
    <phoneticPr fontId="3" type="noConversion"/>
  </si>
  <si>
    <t>GA03</t>
    <phoneticPr fontId="3" type="noConversion"/>
  </si>
  <si>
    <t>OP03</t>
    <phoneticPr fontId="3" type="noConversion"/>
  </si>
  <si>
    <t>OP04</t>
    <phoneticPr fontId="3" type="noConversion"/>
  </si>
  <si>
    <t>GA04</t>
    <phoneticPr fontId="3" type="noConversion"/>
  </si>
  <si>
    <t>GA02</t>
    <phoneticPr fontId="3" type="noConversion"/>
  </si>
  <si>
    <t>14+0.000(전)</t>
  </si>
  <si>
    <t>14+0.000(후)</t>
  </si>
  <si>
    <t>BH 0.4</t>
  </si>
  <si>
    <t>BH 0.7</t>
  </si>
  <si>
    <t>국도</t>
    <phoneticPr fontId="3" type="noConversion"/>
  </si>
  <si>
    <t>BH 0.7</t>
    <phoneticPr fontId="36" type="noConversion"/>
  </si>
  <si>
    <t>굴착공법</t>
  </si>
  <si>
    <t>포장종류</t>
  </si>
  <si>
    <t>굴착장비</t>
    <phoneticPr fontId="3" type="noConversion"/>
  </si>
  <si>
    <t>맨홀</t>
    <phoneticPr fontId="3" type="noConversion"/>
  </si>
  <si>
    <t>맨홀규격</t>
    <phoneticPr fontId="3" type="noConversion"/>
  </si>
  <si>
    <t>m1-OJ-A22-002</t>
    <phoneticPr fontId="3" type="noConversion"/>
  </si>
  <si>
    <t>GA02</t>
    <phoneticPr fontId="3" type="noConversion"/>
  </si>
  <si>
    <t>면적</t>
    <phoneticPr fontId="3" type="noConversion"/>
  </si>
  <si>
    <t>유출계수</t>
    <phoneticPr fontId="3" type="noConversion"/>
  </si>
  <si>
    <t>조도계수</t>
    <phoneticPr fontId="3" type="noConversion"/>
  </si>
  <si>
    <t>OP03</t>
    <phoneticPr fontId="3" type="noConversion"/>
  </si>
  <si>
    <t>OP01</t>
    <phoneticPr fontId="3" type="noConversion"/>
  </si>
  <si>
    <t>2+10</t>
    <phoneticPr fontId="3" type="noConversion"/>
  </si>
  <si>
    <t>op03</t>
    <phoneticPr fontId="3" type="noConversion"/>
  </si>
  <si>
    <t>4+10</t>
    <phoneticPr fontId="3" type="noConversion"/>
  </si>
  <si>
    <t>ga01</t>
    <phoneticPr fontId="3" type="noConversion"/>
  </si>
  <si>
    <t>2+14</t>
    <phoneticPr fontId="3" type="noConversion"/>
  </si>
  <si>
    <t>GA02</t>
    <phoneticPr fontId="3" type="noConversion"/>
  </si>
  <si>
    <t>4+0</t>
    <phoneticPr fontId="3" type="noConversion"/>
  </si>
  <si>
    <t>GA01</t>
    <phoneticPr fontId="3" type="noConversion"/>
  </si>
  <si>
    <t>포장측점</t>
    <phoneticPr fontId="3" type="noConversion"/>
  </si>
  <si>
    <t>포장구간</t>
    <phoneticPr fontId="3" type="noConversion"/>
  </si>
  <si>
    <t>2+15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</si>
</sst>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(* #,##0_);_(* \(#,##0\);_(* &quot;-&quot;_);_(@_)"/>
    <numFmt numFmtId="177" formatCode="&quot;BH &quot;#,##0.00"/>
  </numFmts>
  <fonts count="37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name val="MS Sans Serif"/>
    </font>
    <font>
      <sz val="9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9"/>
      <color theme="1"/>
      <name val="돋움체"/>
      <family val="2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돋움체"/>
      <family val="3"/>
      <charset val="129"/>
    </font>
    <font>
      <sz val="10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3">
    <xf numFmtId="0" fontId="0" fillId="0" borderId="0">
      <alignment vertical="center"/>
    </xf>
    <xf numFmtId="0" fontId="6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30" fillId="0" borderId="0" applyBorder="0">
      <alignment vertical="center"/>
    </xf>
    <xf numFmtId="0" fontId="29" fillId="0" borderId="0" applyFont="0" applyFill="0" applyBorder="0" applyAlignment="0" applyProtection="0"/>
    <xf numFmtId="0" fontId="31" fillId="0" borderId="0"/>
    <xf numFmtId="176" fontId="27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1" fillId="0" borderId="0"/>
    <xf numFmtId="0" fontId="31" fillId="0" borderId="0"/>
    <xf numFmtId="0" fontId="28" fillId="0" borderId="0"/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9" fillId="0" borderId="0" xfId="2" quotePrefix="1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34" fillId="0" borderId="0" xfId="5" applyFont="1" applyAlignment="1">
      <alignment horizontal="center" vertical="center"/>
    </xf>
    <xf numFmtId="0" fontId="35" fillId="0" borderId="0" xfId="47" applyFont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6" borderId="0" xfId="0" applyNumberFormat="1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0" fontId="4" fillId="36" borderId="0" xfId="0" applyFont="1" applyFill="1" applyAlignment="1">
      <alignment horizontal="center" vertical="center"/>
    </xf>
    <xf numFmtId="177" fontId="9" fillId="0" borderId="10" xfId="4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93">
    <cellStyle name="20% - 강조색1" xfId="23" builtinId="30" customBuiltin="1"/>
    <cellStyle name="20% - 강조색1 2" xfId="62" xr:uid="{00000000-0005-0000-0000-000001000000}"/>
    <cellStyle name="20% - 강조색1 3" xfId="77" xr:uid="{00000000-0005-0000-0000-000002000000}"/>
    <cellStyle name="20% - 강조색2" xfId="27" builtinId="34" customBuiltin="1"/>
    <cellStyle name="20% - 강조색2 2" xfId="64" xr:uid="{00000000-0005-0000-0000-000004000000}"/>
    <cellStyle name="20% - 강조색2 3" xfId="79" xr:uid="{00000000-0005-0000-0000-000005000000}"/>
    <cellStyle name="20% - 강조색3" xfId="31" builtinId="38" customBuiltin="1"/>
    <cellStyle name="20% - 강조색3 2" xfId="66" xr:uid="{00000000-0005-0000-0000-000007000000}"/>
    <cellStyle name="20% - 강조색3 3" xfId="81" xr:uid="{00000000-0005-0000-0000-000008000000}"/>
    <cellStyle name="20% - 강조색4" xfId="35" builtinId="42" customBuiltin="1"/>
    <cellStyle name="20% - 강조색4 2" xfId="68" xr:uid="{00000000-0005-0000-0000-00000A000000}"/>
    <cellStyle name="20% - 강조색4 3" xfId="83" xr:uid="{00000000-0005-0000-0000-00000B000000}"/>
    <cellStyle name="20% - 강조색5" xfId="39" builtinId="46" customBuiltin="1"/>
    <cellStyle name="20% - 강조색5 2" xfId="70" xr:uid="{00000000-0005-0000-0000-00000D000000}"/>
    <cellStyle name="20% - 강조색5 3" xfId="85" xr:uid="{00000000-0005-0000-0000-00000E000000}"/>
    <cellStyle name="20% - 강조색6" xfId="43" builtinId="50" customBuiltin="1"/>
    <cellStyle name="20% - 강조색6 2" xfId="72" xr:uid="{00000000-0005-0000-0000-000010000000}"/>
    <cellStyle name="20% - 강조색6 3" xfId="87" xr:uid="{00000000-0005-0000-0000-000011000000}"/>
    <cellStyle name="40% - 강조색1" xfId="24" builtinId="31" customBuiltin="1"/>
    <cellStyle name="40% - 강조색1 2" xfId="63" xr:uid="{00000000-0005-0000-0000-000013000000}"/>
    <cellStyle name="40% - 강조색1 3" xfId="78" xr:uid="{00000000-0005-0000-0000-000014000000}"/>
    <cellStyle name="40% - 강조색2" xfId="28" builtinId="35" customBuiltin="1"/>
    <cellStyle name="40% - 강조색2 2" xfId="65" xr:uid="{00000000-0005-0000-0000-000016000000}"/>
    <cellStyle name="40% - 강조색2 3" xfId="80" xr:uid="{00000000-0005-0000-0000-000017000000}"/>
    <cellStyle name="40% - 강조색3" xfId="32" builtinId="39" customBuiltin="1"/>
    <cellStyle name="40% - 강조색3 2" xfId="67" xr:uid="{00000000-0005-0000-0000-000019000000}"/>
    <cellStyle name="40% - 강조색3 3" xfId="82" xr:uid="{00000000-0005-0000-0000-00001A000000}"/>
    <cellStyle name="40% - 강조색4" xfId="36" builtinId="43" customBuiltin="1"/>
    <cellStyle name="40% - 강조색4 2" xfId="69" xr:uid="{00000000-0005-0000-0000-00001C000000}"/>
    <cellStyle name="40% - 강조색4 3" xfId="84" xr:uid="{00000000-0005-0000-0000-00001D000000}"/>
    <cellStyle name="40% - 강조색5" xfId="40" builtinId="47" customBuiltin="1"/>
    <cellStyle name="40% - 강조색5 2" xfId="71" xr:uid="{00000000-0005-0000-0000-00001F000000}"/>
    <cellStyle name="40% - 강조색5 3" xfId="86" xr:uid="{00000000-0005-0000-0000-000020000000}"/>
    <cellStyle name="40% - 강조색6" xfId="44" builtinId="51" customBuiltin="1"/>
    <cellStyle name="40% - 강조색6 2" xfId="73" xr:uid="{00000000-0005-0000-0000-000022000000}"/>
    <cellStyle name="40% - 강조색6 3" xfId="88" xr:uid="{00000000-0005-0000-0000-000023000000}"/>
    <cellStyle name="60% - 강조색1" xfId="25" builtinId="32" customBuiltin="1"/>
    <cellStyle name="60% - 강조색2" xfId="29" builtinId="36" customBuiltin="1"/>
    <cellStyle name="60% - 강조색3" xfId="33" builtinId="40" customBuiltin="1"/>
    <cellStyle name="60% - 강조색4" xfId="37" builtinId="44" customBuiltin="1"/>
    <cellStyle name="60% - 강조색5" xfId="41" builtinId="48" customBuiltin="1"/>
    <cellStyle name="60% - 강조색6" xfId="45" builtinId="52" customBuiltin="1"/>
    <cellStyle name="강조색1" xfId="22" builtinId="29" customBuiltin="1"/>
    <cellStyle name="강조색2" xfId="26" builtinId="33" customBuiltin="1"/>
    <cellStyle name="강조색3" xfId="30" builtinId="37" customBuiltin="1"/>
    <cellStyle name="강조색4" xfId="34" builtinId="41" customBuiltin="1"/>
    <cellStyle name="강조색5" xfId="38" builtinId="45" customBuiltin="1"/>
    <cellStyle name="강조색6" xfId="42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 2" xfId="58" xr:uid="{00000000-0005-0000-0000-000033000000}"/>
    <cellStyle name="메모 3" xfId="61" xr:uid="{00000000-0005-0000-0000-000034000000}"/>
    <cellStyle name="메모 4" xfId="76" xr:uid="{00000000-0005-0000-0000-000035000000}"/>
    <cellStyle name="보통" xfId="13" builtinId="28" customBuiltin="1"/>
    <cellStyle name="설명 텍스트" xfId="20" builtinId="53" customBuiltin="1"/>
    <cellStyle name="셀 확인" xfId="18" builtinId="23" customBuiltin="1"/>
    <cellStyle name="쉼표 [0] 2" xfId="50" xr:uid="{00000000-0005-0000-0000-000039000000}"/>
    <cellStyle name="쉼표 [0] 3" xfId="52" xr:uid="{00000000-0005-0000-0000-00003A000000}"/>
    <cellStyle name="쉼표 [0] 4" xfId="59" xr:uid="{00000000-0005-0000-0000-00003B000000}"/>
    <cellStyle name="쉼표 [0] 5" xfId="74" xr:uid="{00000000-0005-0000-0000-00003C000000}"/>
    <cellStyle name="쉼표 [0] 6" xfId="89" xr:uid="{00000000-0005-0000-0000-00003D000000}"/>
    <cellStyle name="연결된 셀" xfId="17" builtinId="24" customBuiltin="1"/>
    <cellStyle name="요약" xfId="21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표준" xfId="0" builtinId="0"/>
    <cellStyle name="표준 10" xfId="4" xr:uid="{00000000-0005-0000-0000-000049000000}"/>
    <cellStyle name="표준 10 50" xfId="53" xr:uid="{00000000-0005-0000-0000-00004A000000}"/>
    <cellStyle name="표준 11" xfId="5" xr:uid="{00000000-0005-0000-0000-00004B000000}"/>
    <cellStyle name="표준 12" xfId="46" xr:uid="{00000000-0005-0000-0000-00004C000000}"/>
    <cellStyle name="표준 13" xfId="47" xr:uid="{00000000-0005-0000-0000-00004D000000}"/>
    <cellStyle name="표준 2" xfId="1" xr:uid="{00000000-0005-0000-0000-00004E000000}"/>
    <cellStyle name="표준 2 2" xfId="55" xr:uid="{00000000-0005-0000-0000-00004F000000}"/>
    <cellStyle name="표준 2 3" xfId="56" xr:uid="{00000000-0005-0000-0000-000050000000}"/>
    <cellStyle name="표준 2 4" xfId="49" xr:uid="{00000000-0005-0000-0000-000051000000}"/>
    <cellStyle name="표준 3" xfId="48" xr:uid="{00000000-0005-0000-0000-000052000000}"/>
    <cellStyle name="표준 3 50" xfId="54" xr:uid="{00000000-0005-0000-0000-000053000000}"/>
    <cellStyle name="표준 4" xfId="51" xr:uid="{00000000-0005-0000-0000-000054000000}"/>
    <cellStyle name="표준 5" xfId="2" xr:uid="{00000000-0005-0000-0000-000055000000}"/>
    <cellStyle name="표준 6" xfId="57" xr:uid="{00000000-0005-0000-0000-000056000000}"/>
    <cellStyle name="표준 6 2" xfId="91" xr:uid="{00000000-0005-0000-0000-000057000000}"/>
    <cellStyle name="표준 6 3" xfId="92" xr:uid="{00000000-0005-0000-0000-000058000000}"/>
    <cellStyle name="표준 6 4" xfId="90" xr:uid="{00000000-0005-0000-0000-000059000000}"/>
    <cellStyle name="표준 7" xfId="60" xr:uid="{00000000-0005-0000-0000-00005A000000}"/>
    <cellStyle name="표준 8" xfId="75" xr:uid="{00000000-0005-0000-0000-00005B000000}"/>
    <cellStyle name="표준 9" xfId="3" xr:uid="{00000000-0005-0000-0000-00005C000000}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B234"/>
  <sheetViews>
    <sheetView tabSelected="1" topLeftCell="A212" workbookViewId="0">
      <selection activeCell="C234" sqref="C23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3.75" style="5" bestFit="1" customWidth="1"/>
    <col min="7" max="13" width="6.625" style="5" customWidth="1"/>
    <col min="14" max="27" width="0" style="5" hidden="1" customWidth="1" outlineLevel="1"/>
    <col min="28" max="28" width="0" style="5" hidden="1" customWidth="1" outlineLevel="1" collapsed="1"/>
    <col min="29" max="29" width="0" style="5" hidden="1" customWidth="1" outlineLevel="1"/>
    <col min="30" max="30" width="6.625" style="5" customWidth="1" collapsed="1"/>
    <col min="31" max="39" width="0" style="5" hidden="1" customWidth="1" outlineLevel="1"/>
    <col min="40" max="40" width="9.875" style="5" bestFit="1" customWidth="1" collapsed="1"/>
    <col min="41" max="41" width="10.5" style="5" bestFit="1" customWidth="1"/>
    <col min="42" max="42" width="6.625" style="5"/>
    <col min="43" max="45" width="9" style="5"/>
    <col min="46" max="47" width="21.625" style="5" customWidth="1"/>
    <col min="48" max="48" width="9" style="5"/>
    <col min="49" max="49" width="13.75" style="5" bestFit="1" customWidth="1"/>
    <col min="50" max="51" width="13.75" style="5" customWidth="1"/>
    <col min="52" max="52" width="9" style="5"/>
    <col min="53" max="53" width="9.75" style="5" bestFit="1" customWidth="1"/>
    <col min="54" max="16384" width="9" style="5"/>
  </cols>
  <sheetData>
    <row r="1" spans="1:54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54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1840</v>
      </c>
      <c r="H2" s="5" t="s">
        <v>110</v>
      </c>
      <c r="I2" s="5" t="s">
        <v>57</v>
      </c>
      <c r="J2" s="5">
        <v>0</v>
      </c>
    </row>
    <row r="3" spans="1:54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O3" s="5"/>
      <c r="AQ3" s="1" t="s">
        <v>1247</v>
      </c>
      <c r="AR3" s="1" t="s">
        <v>1248</v>
      </c>
      <c r="AS3" s="1" t="s">
        <v>1249</v>
      </c>
      <c r="AT3" s="29"/>
      <c r="AU3" s="29"/>
      <c r="AX3" s="1" t="s">
        <v>1243</v>
      </c>
      <c r="AY3" s="1" t="s">
        <v>1244</v>
      </c>
      <c r="AZ3" s="1" t="s">
        <v>1240</v>
      </c>
      <c r="BA3" s="1" t="s">
        <v>1242</v>
      </c>
      <c r="BB3" s="1" t="s">
        <v>1241</v>
      </c>
    </row>
    <row r="4" spans="1:54" ht="15" customHeight="1" x14ac:dyDescent="0.3">
      <c r="A4" s="5" t="s">
        <v>55</v>
      </c>
      <c r="B4" s="5">
        <v>0</v>
      </c>
      <c r="C4" s="5">
        <v>44.7</v>
      </c>
      <c r="D4" s="5">
        <v>43.5</v>
      </c>
      <c r="E4" s="5">
        <v>200</v>
      </c>
      <c r="F4" s="5" t="s">
        <v>81</v>
      </c>
      <c r="I4" s="5" t="s">
        <v>1251</v>
      </c>
      <c r="J4" s="5">
        <v>0.3</v>
      </c>
      <c r="AB4" s="5">
        <v>206894.62896231347</v>
      </c>
      <c r="AC4" s="5">
        <v>609074.47485722846</v>
      </c>
      <c r="AD4" s="5">
        <f>C4-0.2*7.5</f>
        <v>43.2</v>
      </c>
      <c r="AO4" s="5" t="str">
        <f t="shared" ref="AO4:AO68" si="0">INT(B4/20)&amp;"+"&amp;FIXED(B4-INT(B4/20)*20,2)</f>
        <v>0+0.00</v>
      </c>
      <c r="AW4" s="5" t="str">
        <f t="shared" ref="AW4:AW35" si="1">IF(F4=F5,"",F4)</f>
        <v>m1-OJ-A-001</v>
      </c>
      <c r="AX4" s="5" t="str">
        <f t="shared" ref="AX4:AX35" si="2">IFERROR(RIGHT(AW4,LEN(AW4)-3),"")</f>
        <v>OJ-A-001</v>
      </c>
      <c r="AY4" s="5" t="str">
        <f t="shared" ref="AY4:AY35" si="3">IF(COUNTIF($AW4,"m1*")&gt;0,"PC맨홀(1호)",IF(COUNTIF($AW4,"m2*")&gt;0,"PC맨홀(2호)",IF(COUNTIF($AW4,"m3*")&gt;0,"PC맨홀(3호)","")))</f>
        <v>PC맨홀(1호)</v>
      </c>
      <c r="AZ4" s="5" t="str">
        <f>IF(COUNTIF($I4,"OP*")&gt;0,"OPEN",IF(COUNTIF($I4,"GA*")&gt;0,"가시설",IF(COUNTIF($I4,"SC*")&gt;0,"추진","")))</f>
        <v>OPEN</v>
      </c>
      <c r="BA4" s="5" t="s">
        <v>1236</v>
      </c>
      <c r="BB4" s="5" t="str">
        <f>IF(COUNTIF($I4,"SC*")&gt;0,"",IF(RIGHT($I4,1)="1","토사",IF(RIGHT($I4,1)="2","ASP",IF(RIGHT($I4,1)="3","CONC",IF(RIGHT($I4,1)="4","보도블럭",IF(RIGHT($I4,1)="5","ASP+CON",""))))))</f>
        <v>토사</v>
      </c>
    </row>
    <row r="5" spans="1:54" ht="15" hidden="1" customHeight="1" x14ac:dyDescent="0.3">
      <c r="B5" s="5">
        <v>20</v>
      </c>
      <c r="C5" s="6">
        <v>44.42</v>
      </c>
      <c r="D5" s="6">
        <v>43.12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6">
        <v>42.92</v>
      </c>
      <c r="AO5" s="5" t="str">
        <f t="shared" si="0"/>
        <v>1+0.00</v>
      </c>
      <c r="AW5" s="5" t="str">
        <f t="shared" si="1"/>
        <v/>
      </c>
      <c r="AX5" s="5" t="str">
        <f t="shared" si="2"/>
        <v/>
      </c>
      <c r="AY5" s="5" t="str">
        <f t="shared" si="3"/>
        <v/>
      </c>
      <c r="AZ5" s="5" t="str">
        <f t="shared" ref="AZ5:AZ67" si="4">IF(COUNTIF($I5,"OP*")&gt;0,"OPEN",IF(COUNTIF($I5,"GA*")&gt;0,"가시설",IF(COUNTIF($I5,"SC*")&gt;0,"추진","")))</f>
        <v>OPEN</v>
      </c>
      <c r="BA5" s="5" t="s">
        <v>1236</v>
      </c>
      <c r="BB5" s="5" t="str">
        <f t="shared" ref="BB5:BB67" si="5">IF(COUNTIF($I5,"SC*")&gt;0,"",IF(RIGHT($I5,1)="1","토사",IF(RIGHT($I5,1)="2","ASP",IF(RIGHT($I5,1)="3","CONC",IF(RIGHT($I5,1)="4","보도블럭",IF(RIGHT($I5,1)="5","ASP+CON",""))))))</f>
        <v>ASP</v>
      </c>
    </row>
    <row r="6" spans="1:54" ht="15" hidden="1" customHeight="1" x14ac:dyDescent="0.3">
      <c r="B6" s="5">
        <v>40</v>
      </c>
      <c r="C6" s="6">
        <v>44.14</v>
      </c>
      <c r="D6" s="6">
        <v>42.75</v>
      </c>
      <c r="E6" s="5">
        <v>200</v>
      </c>
      <c r="I6" s="5" t="s">
        <v>0</v>
      </c>
      <c r="J6" s="5">
        <v>0.3</v>
      </c>
      <c r="AB6" s="5">
        <v>206888.93426742256</v>
      </c>
      <c r="AC6" s="5">
        <v>609093.64698413445</v>
      </c>
      <c r="AD6" s="6">
        <v>42.64</v>
      </c>
      <c r="AO6" s="5" t="str">
        <f t="shared" si="0"/>
        <v>2+0.00</v>
      </c>
      <c r="AW6" s="5" t="str">
        <f t="shared" si="1"/>
        <v/>
      </c>
      <c r="AX6" s="5" t="str">
        <f t="shared" si="2"/>
        <v/>
      </c>
      <c r="AY6" s="5" t="str">
        <f t="shared" si="3"/>
        <v/>
      </c>
      <c r="AZ6" s="5" t="str">
        <f t="shared" si="4"/>
        <v>OPEN</v>
      </c>
      <c r="BA6" s="5" t="s">
        <v>1236</v>
      </c>
      <c r="BB6" s="5" t="str">
        <f t="shared" si="5"/>
        <v>ASP</v>
      </c>
    </row>
    <row r="7" spans="1:54" ht="15" hidden="1" customHeight="1" x14ac:dyDescent="0.3">
      <c r="B7" s="5">
        <v>60</v>
      </c>
      <c r="C7" s="6">
        <v>43.86</v>
      </c>
      <c r="D7" s="6">
        <v>42.37</v>
      </c>
      <c r="E7" s="5">
        <v>200</v>
      </c>
      <c r="I7" s="5" t="s">
        <v>0</v>
      </c>
      <c r="J7" s="5">
        <v>0.3</v>
      </c>
      <c r="AB7" s="5">
        <v>206888.93426742256</v>
      </c>
      <c r="AC7" s="5">
        <v>609093.64698413445</v>
      </c>
      <c r="AD7" s="6">
        <v>42.36</v>
      </c>
      <c r="AO7" s="5" t="str">
        <f t="shared" si="0"/>
        <v>3+0.00</v>
      </c>
      <c r="AW7" s="5">
        <f t="shared" si="1"/>
        <v>0</v>
      </c>
      <c r="AX7" s="5" t="str">
        <f t="shared" si="2"/>
        <v/>
      </c>
      <c r="AY7" s="5" t="str">
        <f t="shared" si="3"/>
        <v/>
      </c>
      <c r="AZ7" s="5" t="str">
        <f t="shared" si="4"/>
        <v>OPEN</v>
      </c>
      <c r="BA7" s="5" t="s">
        <v>1236</v>
      </c>
      <c r="BB7" s="5" t="str">
        <f t="shared" si="5"/>
        <v>ASP</v>
      </c>
    </row>
    <row r="8" spans="1:54" ht="15" customHeight="1" x14ac:dyDescent="0.3">
      <c r="A8" s="5" t="s">
        <v>55</v>
      </c>
      <c r="B8" s="5">
        <v>75</v>
      </c>
      <c r="C8" s="6">
        <v>43.65</v>
      </c>
      <c r="D8" s="6">
        <v>42.09</v>
      </c>
      <c r="E8" s="5">
        <v>200</v>
      </c>
      <c r="F8" s="5" t="s">
        <v>80</v>
      </c>
      <c r="I8" s="5" t="s">
        <v>1250</v>
      </c>
      <c r="J8" s="5">
        <v>0.3</v>
      </c>
      <c r="AB8" s="5">
        <v>206883.23957253169</v>
      </c>
      <c r="AC8" s="5">
        <v>609112.81911104044</v>
      </c>
      <c r="AD8" s="6">
        <v>42.15</v>
      </c>
      <c r="AO8" s="5" t="str">
        <f t="shared" si="0"/>
        <v>3+15.00</v>
      </c>
      <c r="AW8" s="5" t="str">
        <f t="shared" si="1"/>
        <v>m1-OJ-A-002</v>
      </c>
      <c r="AX8" s="5" t="str">
        <f t="shared" si="2"/>
        <v>OJ-A-002</v>
      </c>
      <c r="AY8" s="5" t="str">
        <f t="shared" si="3"/>
        <v>PC맨홀(1호)</v>
      </c>
      <c r="AZ8" s="5" t="str">
        <f t="shared" si="4"/>
        <v>OPEN</v>
      </c>
      <c r="BA8" s="5" t="s">
        <v>1236</v>
      </c>
      <c r="BB8" s="5" t="str">
        <f t="shared" si="5"/>
        <v>CONC</v>
      </c>
    </row>
    <row r="9" spans="1:54" ht="15" customHeight="1" x14ac:dyDescent="0.3">
      <c r="B9" s="5">
        <v>80</v>
      </c>
      <c r="C9" s="6">
        <v>43.58</v>
      </c>
      <c r="D9" s="6">
        <v>42</v>
      </c>
      <c r="E9" s="5">
        <v>200</v>
      </c>
      <c r="I9" s="5" t="s">
        <v>1250</v>
      </c>
      <c r="J9" s="5">
        <v>0.3</v>
      </c>
      <c r="AB9" s="5">
        <v>206875.71444408628</v>
      </c>
      <c r="AC9" s="5">
        <v>609131.34942247556</v>
      </c>
      <c r="AD9" s="6">
        <v>42.09</v>
      </c>
      <c r="AO9" s="5" t="str">
        <f t="shared" si="0"/>
        <v>4+0.00</v>
      </c>
      <c r="AW9" s="5" t="str">
        <f t="shared" si="1"/>
        <v/>
      </c>
      <c r="AX9" s="5" t="str">
        <f t="shared" si="2"/>
        <v/>
      </c>
      <c r="AY9" s="5" t="str">
        <f t="shared" si="3"/>
        <v/>
      </c>
      <c r="AZ9" s="5" t="str">
        <f t="shared" si="4"/>
        <v>OPEN</v>
      </c>
      <c r="BA9" s="5" t="s">
        <v>1236</v>
      </c>
      <c r="BB9" s="5" t="str">
        <f t="shared" si="5"/>
        <v>CONC</v>
      </c>
    </row>
    <row r="10" spans="1:54" ht="15" customHeight="1" x14ac:dyDescent="0.3">
      <c r="B10" s="5">
        <v>100</v>
      </c>
      <c r="C10" s="6">
        <v>43.29</v>
      </c>
      <c r="D10" s="6">
        <v>41.62</v>
      </c>
      <c r="E10" s="5">
        <v>200</v>
      </c>
      <c r="I10" s="5" t="s">
        <v>1250</v>
      </c>
      <c r="J10" s="5">
        <v>0.3</v>
      </c>
      <c r="AB10" s="5">
        <v>206871.95187986357</v>
      </c>
      <c r="AC10" s="5">
        <v>609140.61457819305</v>
      </c>
      <c r="AD10" s="6">
        <v>41.81</v>
      </c>
      <c r="AO10" s="5" t="str">
        <f t="shared" si="0"/>
        <v>5+0.00</v>
      </c>
      <c r="AW10" s="5" t="str">
        <f t="shared" si="1"/>
        <v/>
      </c>
      <c r="AX10" s="5" t="str">
        <f t="shared" si="2"/>
        <v/>
      </c>
      <c r="AY10" s="5" t="str">
        <f t="shared" si="3"/>
        <v/>
      </c>
      <c r="AZ10" s="5" t="str">
        <f t="shared" si="4"/>
        <v>OPEN</v>
      </c>
      <c r="BA10" s="5" t="s">
        <v>1236</v>
      </c>
      <c r="BB10" s="5" t="str">
        <f t="shared" si="5"/>
        <v>CONC</v>
      </c>
    </row>
    <row r="11" spans="1:54" ht="15" customHeight="1" x14ac:dyDescent="0.3">
      <c r="B11" s="5">
        <v>120</v>
      </c>
      <c r="C11" s="6">
        <v>43.01</v>
      </c>
      <c r="D11" s="6">
        <v>41.25</v>
      </c>
      <c r="E11" s="5">
        <v>200</v>
      </c>
      <c r="I11" s="5" t="s">
        <v>1250</v>
      </c>
      <c r="J11" s="5">
        <v>0.3</v>
      </c>
      <c r="AB11" s="5">
        <v>206868.81614221606</v>
      </c>
      <c r="AC11" s="5">
        <v>609150.11021663423</v>
      </c>
      <c r="AD11" s="6">
        <v>41.53</v>
      </c>
      <c r="AO11" s="5" t="str">
        <f t="shared" si="0"/>
        <v>6+0.00</v>
      </c>
      <c r="AW11" s="5" t="str">
        <f t="shared" si="1"/>
        <v/>
      </c>
      <c r="AX11" s="5" t="str">
        <f t="shared" si="2"/>
        <v/>
      </c>
      <c r="AY11" s="5" t="str">
        <f t="shared" si="3"/>
        <v/>
      </c>
      <c r="AZ11" s="5" t="str">
        <f t="shared" si="4"/>
        <v>OPEN</v>
      </c>
      <c r="BA11" s="5" t="s">
        <v>1236</v>
      </c>
      <c r="BB11" s="5" t="str">
        <f t="shared" si="5"/>
        <v>CONC</v>
      </c>
    </row>
    <row r="12" spans="1:54" ht="15" customHeight="1" x14ac:dyDescent="0.3">
      <c r="B12" s="5">
        <v>140</v>
      </c>
      <c r="C12" s="6">
        <v>42.72</v>
      </c>
      <c r="D12" s="6">
        <v>40.880000000000003</v>
      </c>
      <c r="E12" s="5">
        <v>200</v>
      </c>
      <c r="F12" s="7"/>
      <c r="I12" s="5" t="s">
        <v>1250</v>
      </c>
      <c r="J12" s="5">
        <v>0.3</v>
      </c>
      <c r="AB12" s="5">
        <v>206865.68040456859</v>
      </c>
      <c r="AC12" s="5">
        <v>609159.60585507541</v>
      </c>
      <c r="AD12" s="6">
        <v>41.25</v>
      </c>
      <c r="AO12" s="5" t="str">
        <f t="shared" si="0"/>
        <v>7+0.00</v>
      </c>
      <c r="AW12" s="5">
        <f t="shared" si="1"/>
        <v>0</v>
      </c>
      <c r="AX12" s="5" t="str">
        <f t="shared" si="2"/>
        <v/>
      </c>
      <c r="AY12" s="5" t="str">
        <f t="shared" si="3"/>
        <v/>
      </c>
      <c r="AZ12" s="5" t="str">
        <f t="shared" si="4"/>
        <v>OPEN</v>
      </c>
      <c r="BA12" s="5" t="s">
        <v>1236</v>
      </c>
      <c r="BB12" s="5" t="str">
        <f t="shared" si="5"/>
        <v>CONC</v>
      </c>
    </row>
    <row r="13" spans="1:54" s="7" customFormat="1" ht="13.5" customHeight="1" x14ac:dyDescent="0.3">
      <c r="A13" s="5" t="s">
        <v>55</v>
      </c>
      <c r="B13" s="7">
        <v>150</v>
      </c>
      <c r="C13" s="8">
        <v>42.58</v>
      </c>
      <c r="D13" s="8">
        <v>40.69</v>
      </c>
      <c r="E13" s="5">
        <v>200</v>
      </c>
      <c r="F13" s="5" t="s">
        <v>79</v>
      </c>
      <c r="I13" s="5" t="s">
        <v>0</v>
      </c>
      <c r="J13" s="5">
        <v>0.3</v>
      </c>
      <c r="AB13" s="7">
        <v>206861.21283914137</v>
      </c>
      <c r="AC13" s="7">
        <v>609168.55241079</v>
      </c>
      <c r="AD13" s="8">
        <v>41.11</v>
      </c>
      <c r="AO13" s="5" t="str">
        <f t="shared" si="0"/>
        <v>7+10.00</v>
      </c>
      <c r="AW13" s="7" t="str">
        <f t="shared" si="1"/>
        <v/>
      </c>
      <c r="AX13" s="7" t="str">
        <f t="shared" si="2"/>
        <v/>
      </c>
      <c r="AY13" s="7" t="str">
        <f t="shared" si="3"/>
        <v/>
      </c>
      <c r="AZ13" s="5" t="str">
        <f t="shared" si="4"/>
        <v>OPEN</v>
      </c>
      <c r="BA13" s="7" t="s">
        <v>1236</v>
      </c>
      <c r="BB13" s="5" t="str">
        <f t="shared" si="5"/>
        <v>ASP</v>
      </c>
    </row>
    <row r="14" spans="1:54" s="7" customFormat="1" ht="15" customHeight="1" x14ac:dyDescent="0.3">
      <c r="A14" s="5" t="s">
        <v>55</v>
      </c>
      <c r="B14" s="7">
        <v>150</v>
      </c>
      <c r="C14" s="8">
        <v>42.58</v>
      </c>
      <c r="D14" s="8">
        <v>39.99</v>
      </c>
      <c r="E14" s="5">
        <v>200</v>
      </c>
      <c r="F14" s="5" t="s">
        <v>79</v>
      </c>
      <c r="I14" s="5" t="s">
        <v>898</v>
      </c>
      <c r="J14" s="5">
        <v>0.3</v>
      </c>
      <c r="AB14" s="7">
        <v>206856.74527371419</v>
      </c>
      <c r="AC14" s="7">
        <v>609177.49896650447</v>
      </c>
      <c r="AD14" s="8">
        <v>41.11</v>
      </c>
      <c r="AO14" s="5" t="str">
        <f t="shared" si="0"/>
        <v>7+10.00</v>
      </c>
      <c r="AW14" s="7" t="str">
        <f t="shared" si="1"/>
        <v>m1-OJ-A-003</v>
      </c>
      <c r="AX14" s="7" t="str">
        <f t="shared" si="2"/>
        <v>OJ-A-003</v>
      </c>
      <c r="AY14" s="7" t="str">
        <f t="shared" si="3"/>
        <v>PC맨홀(1호)</v>
      </c>
      <c r="AZ14" s="5" t="str">
        <f t="shared" si="4"/>
        <v>추진</v>
      </c>
      <c r="BA14" s="7" t="s">
        <v>1237</v>
      </c>
      <c r="BB14" s="5" t="str">
        <f t="shared" si="5"/>
        <v/>
      </c>
    </row>
    <row r="15" spans="1:54" s="7" customFormat="1" ht="15" customHeight="1" x14ac:dyDescent="0.3">
      <c r="B15" s="7">
        <v>160</v>
      </c>
      <c r="C15" s="8">
        <v>42.47</v>
      </c>
      <c r="D15" s="8">
        <v>39.950000000000003</v>
      </c>
      <c r="E15" s="5">
        <v>200</v>
      </c>
      <c r="I15" s="5" t="s">
        <v>898</v>
      </c>
      <c r="J15" s="5">
        <v>0.3</v>
      </c>
      <c r="AB15" s="7">
        <v>206853.26417969234</v>
      </c>
      <c r="AC15" s="7">
        <v>609186.87350566185</v>
      </c>
      <c r="AD15" s="5">
        <f>C15-0.2*7.5</f>
        <v>40.97</v>
      </c>
      <c r="AO15" s="5" t="str">
        <f t="shared" si="0"/>
        <v>8+0.00</v>
      </c>
      <c r="AW15" s="7">
        <f t="shared" si="1"/>
        <v>0</v>
      </c>
      <c r="AX15" s="7" t="str">
        <f t="shared" si="2"/>
        <v/>
      </c>
      <c r="AY15" s="7" t="str">
        <f t="shared" si="3"/>
        <v/>
      </c>
      <c r="AZ15" s="5" t="str">
        <f t="shared" si="4"/>
        <v>추진</v>
      </c>
      <c r="BA15" s="7" t="s">
        <v>1237</v>
      </c>
      <c r="BB15" s="5" t="str">
        <f t="shared" si="5"/>
        <v/>
      </c>
    </row>
    <row r="16" spans="1:54" s="7" customFormat="1" ht="15" customHeight="1" x14ac:dyDescent="0.3">
      <c r="A16" s="12" t="s">
        <v>55</v>
      </c>
      <c r="B16" s="13">
        <v>180</v>
      </c>
      <c r="C16" s="13">
        <v>42.25</v>
      </c>
      <c r="D16" s="13">
        <v>39.880000000000003</v>
      </c>
      <c r="E16" s="12">
        <v>200</v>
      </c>
      <c r="F16" s="12" t="s">
        <v>78</v>
      </c>
      <c r="G16" s="13"/>
      <c r="H16" s="13"/>
      <c r="I16" s="5" t="s">
        <v>898</v>
      </c>
      <c r="J16" s="12">
        <v>0.3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>
        <v>206847.34631985531</v>
      </c>
      <c r="AC16" s="13">
        <v>609202.81022222911</v>
      </c>
      <c r="AD16" s="13">
        <v>40.94</v>
      </c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2" t="str">
        <f t="shared" si="0"/>
        <v>9+0.00</v>
      </c>
      <c r="AW16" s="7" t="str">
        <f t="shared" si="1"/>
        <v/>
      </c>
      <c r="AX16" s="7" t="str">
        <f t="shared" si="2"/>
        <v/>
      </c>
      <c r="AY16" s="7" t="str">
        <f t="shared" si="3"/>
        <v/>
      </c>
      <c r="AZ16" s="5" t="str">
        <f t="shared" si="4"/>
        <v>추진</v>
      </c>
      <c r="BA16" s="7" t="s">
        <v>1237</v>
      </c>
      <c r="BB16" s="5" t="str">
        <f t="shared" si="5"/>
        <v/>
      </c>
    </row>
    <row r="17" spans="1:54" s="25" customFormat="1" ht="15" customHeight="1" x14ac:dyDescent="0.3">
      <c r="A17" s="25" t="s">
        <v>55</v>
      </c>
      <c r="B17" s="25">
        <v>180</v>
      </c>
      <c r="C17" s="25">
        <v>42.25</v>
      </c>
      <c r="D17" s="25">
        <v>39.880000000000003</v>
      </c>
      <c r="E17" s="25">
        <v>200</v>
      </c>
      <c r="F17" s="25" t="s">
        <v>78</v>
      </c>
      <c r="I17" s="25" t="s">
        <v>60</v>
      </c>
      <c r="J17" s="25">
        <v>0.3</v>
      </c>
      <c r="AB17" s="25">
        <v>206847.34631985531</v>
      </c>
      <c r="AC17" s="25">
        <v>609202.81022222911</v>
      </c>
      <c r="AD17" s="26">
        <v>40.94</v>
      </c>
      <c r="AO17" s="25" t="str">
        <f t="shared" ref="AO17" si="6">INT(B17/20)&amp;"+"&amp;FIXED(B17-INT(B17/20)*20,2)</f>
        <v>9+0.00</v>
      </c>
      <c r="AV17" s="25" t="s">
        <v>1238</v>
      </c>
      <c r="AW17" s="25" t="str">
        <f t="shared" si="1"/>
        <v>m1-OJ-A-004</v>
      </c>
      <c r="AX17" s="25" t="str">
        <f t="shared" si="2"/>
        <v>OJ-A-004</v>
      </c>
      <c r="AY17" s="25" t="str">
        <f t="shared" si="3"/>
        <v>PC맨홀(1호)</v>
      </c>
      <c r="AZ17" s="5" t="str">
        <f t="shared" si="4"/>
        <v>가시설</v>
      </c>
      <c r="BA17" s="25" t="s">
        <v>1237</v>
      </c>
      <c r="BB17" s="5" t="str">
        <f t="shared" si="5"/>
        <v>ASP</v>
      </c>
    </row>
    <row r="18" spans="1:54" s="25" customFormat="1" ht="15" customHeight="1" x14ac:dyDescent="0.3">
      <c r="B18" s="25">
        <v>200</v>
      </c>
      <c r="C18" s="26">
        <v>42.29</v>
      </c>
      <c r="D18" s="26">
        <v>39.83</v>
      </c>
      <c r="E18" s="25">
        <v>200</v>
      </c>
      <c r="I18" s="25" t="s">
        <v>60</v>
      </c>
      <c r="J18" s="25">
        <v>0.3</v>
      </c>
      <c r="AB18" s="25">
        <v>206847.34631985531</v>
      </c>
      <c r="AC18" s="25">
        <v>609202.81022222911</v>
      </c>
      <c r="AD18" s="26">
        <v>40.909999999999997</v>
      </c>
      <c r="AO18" s="25" t="str">
        <f t="shared" si="0"/>
        <v>10+0.00</v>
      </c>
      <c r="AV18" s="25" t="s">
        <v>1238</v>
      </c>
      <c r="AW18" s="25" t="str">
        <f t="shared" si="1"/>
        <v/>
      </c>
      <c r="AX18" s="25" t="str">
        <f t="shared" si="2"/>
        <v/>
      </c>
      <c r="AY18" s="25" t="str">
        <f t="shared" si="3"/>
        <v/>
      </c>
      <c r="AZ18" s="5" t="str">
        <f t="shared" si="4"/>
        <v>가시설</v>
      </c>
      <c r="BA18" s="25" t="s">
        <v>1237</v>
      </c>
      <c r="BB18" s="5" t="str">
        <f t="shared" si="5"/>
        <v>ASP</v>
      </c>
    </row>
    <row r="19" spans="1:54" s="25" customFormat="1" ht="15" customHeight="1" x14ac:dyDescent="0.3">
      <c r="B19" s="25">
        <v>220</v>
      </c>
      <c r="C19" s="26">
        <v>42.34</v>
      </c>
      <c r="D19" s="26">
        <v>39.78</v>
      </c>
      <c r="E19" s="25">
        <v>200</v>
      </c>
      <c r="I19" s="25" t="s">
        <v>60</v>
      </c>
      <c r="J19" s="25">
        <v>0.3</v>
      </c>
      <c r="AB19" s="25">
        <v>206845.12555963456</v>
      </c>
      <c r="AC19" s="25">
        <v>609204.82720612653</v>
      </c>
      <c r="AD19" s="26">
        <v>40.880000000000003</v>
      </c>
      <c r="AO19" s="25" t="str">
        <f t="shared" si="0"/>
        <v>11+0.00</v>
      </c>
      <c r="AV19" s="25" t="s">
        <v>1238</v>
      </c>
      <c r="AW19" s="25">
        <f t="shared" si="1"/>
        <v>0</v>
      </c>
      <c r="AX19" s="25" t="str">
        <f t="shared" si="2"/>
        <v/>
      </c>
      <c r="AY19" s="25" t="str">
        <f t="shared" si="3"/>
        <v/>
      </c>
      <c r="AZ19" s="5" t="str">
        <f t="shared" si="4"/>
        <v>가시설</v>
      </c>
      <c r="BA19" s="25" t="s">
        <v>1237</v>
      </c>
      <c r="BB19" s="5" t="str">
        <f t="shared" si="5"/>
        <v>ASP</v>
      </c>
    </row>
    <row r="20" spans="1:54" s="25" customFormat="1" ht="15" customHeight="1" x14ac:dyDescent="0.3">
      <c r="A20" s="25" t="s">
        <v>55</v>
      </c>
      <c r="B20" s="25">
        <v>227</v>
      </c>
      <c r="C20" s="26">
        <v>42.35</v>
      </c>
      <c r="D20" s="26">
        <v>39.76</v>
      </c>
      <c r="E20" s="25">
        <v>200</v>
      </c>
      <c r="F20" s="25" t="s">
        <v>77</v>
      </c>
      <c r="I20" s="25" t="s">
        <v>60</v>
      </c>
      <c r="J20" s="25">
        <v>0.3</v>
      </c>
      <c r="AB20" s="25">
        <v>206845.12555963456</v>
      </c>
      <c r="AC20" s="25">
        <v>609204.82720612653</v>
      </c>
      <c r="AD20" s="26">
        <v>40.869999999999997</v>
      </c>
      <c r="AO20" s="25" t="str">
        <f t="shared" si="0"/>
        <v>11+7.00</v>
      </c>
      <c r="AV20" s="25" t="s">
        <v>1238</v>
      </c>
      <c r="AW20" s="25" t="str">
        <f t="shared" si="1"/>
        <v>m1-OJ-A-005</v>
      </c>
      <c r="AX20" s="25" t="str">
        <f t="shared" si="2"/>
        <v>OJ-A-005</v>
      </c>
      <c r="AY20" s="25" t="str">
        <f t="shared" si="3"/>
        <v>PC맨홀(1호)</v>
      </c>
      <c r="AZ20" s="5" t="str">
        <f t="shared" si="4"/>
        <v>가시설</v>
      </c>
      <c r="BA20" s="25" t="s">
        <v>1237</v>
      </c>
      <c r="BB20" s="5" t="str">
        <f t="shared" si="5"/>
        <v>ASP</v>
      </c>
    </row>
    <row r="21" spans="1:54" s="25" customFormat="1" ht="15" customHeight="1" x14ac:dyDescent="0.3">
      <c r="B21" s="25">
        <v>240</v>
      </c>
      <c r="C21" s="24">
        <v>42.38</v>
      </c>
      <c r="D21" s="26">
        <v>39.729999999999997</v>
      </c>
      <c r="E21" s="25">
        <v>200</v>
      </c>
      <c r="I21" s="25" t="s">
        <v>60</v>
      </c>
      <c r="J21" s="25">
        <v>0.3</v>
      </c>
      <c r="AB21" s="25">
        <v>206830.32049149665</v>
      </c>
      <c r="AC21" s="25">
        <v>609218.27376544231</v>
      </c>
      <c r="AD21" s="26">
        <v>40.86</v>
      </c>
      <c r="AO21" s="25" t="str">
        <f t="shared" si="0"/>
        <v>12+0.00</v>
      </c>
      <c r="AV21" s="25" t="s">
        <v>1238</v>
      </c>
      <c r="AW21" s="25" t="str">
        <f t="shared" si="1"/>
        <v/>
      </c>
      <c r="AX21" s="25" t="str">
        <f t="shared" si="2"/>
        <v/>
      </c>
      <c r="AY21" s="25" t="str">
        <f t="shared" si="3"/>
        <v/>
      </c>
      <c r="AZ21" s="5" t="str">
        <f t="shared" si="4"/>
        <v>가시설</v>
      </c>
      <c r="BA21" s="25" t="s">
        <v>1237</v>
      </c>
      <c r="BB21" s="5" t="str">
        <f t="shared" si="5"/>
        <v>ASP</v>
      </c>
    </row>
    <row r="22" spans="1:54" s="25" customFormat="1" ht="15" customHeight="1" x14ac:dyDescent="0.3">
      <c r="B22" s="25">
        <v>260</v>
      </c>
      <c r="C22" s="25">
        <v>42.42</v>
      </c>
      <c r="D22" s="26">
        <v>39.67</v>
      </c>
      <c r="E22" s="25">
        <v>200</v>
      </c>
      <c r="I22" s="25" t="s">
        <v>60</v>
      </c>
      <c r="J22" s="25">
        <v>0.3</v>
      </c>
      <c r="AB22" s="25">
        <v>206815.51542335874</v>
      </c>
      <c r="AC22" s="25">
        <v>609231.72032475797</v>
      </c>
      <c r="AD22" s="26">
        <v>40.83</v>
      </c>
      <c r="AO22" s="25" t="str">
        <f t="shared" si="0"/>
        <v>13+0.00</v>
      </c>
      <c r="AV22" s="25" t="s">
        <v>1238</v>
      </c>
      <c r="AW22" s="25">
        <f t="shared" si="1"/>
        <v>0</v>
      </c>
      <c r="AX22" s="25" t="str">
        <f t="shared" si="2"/>
        <v/>
      </c>
      <c r="AY22" s="25" t="str">
        <f t="shared" si="3"/>
        <v/>
      </c>
      <c r="AZ22" s="5" t="str">
        <f t="shared" si="4"/>
        <v>가시설</v>
      </c>
      <c r="BA22" s="25" t="s">
        <v>1237</v>
      </c>
      <c r="BB22" s="5" t="str">
        <f t="shared" si="5"/>
        <v>ASP</v>
      </c>
    </row>
    <row r="23" spans="1:54" s="25" customFormat="1" ht="15" customHeight="1" x14ac:dyDescent="0.3">
      <c r="A23" s="25" t="s">
        <v>55</v>
      </c>
      <c r="B23" s="25">
        <v>272</v>
      </c>
      <c r="C23" s="26">
        <v>42.44</v>
      </c>
      <c r="D23" s="26">
        <v>39.64</v>
      </c>
      <c r="E23" s="25">
        <v>200</v>
      </c>
      <c r="F23" s="25" t="s">
        <v>82</v>
      </c>
      <c r="I23" s="25" t="s">
        <v>60</v>
      </c>
      <c r="J23" s="25">
        <v>0.3</v>
      </c>
      <c r="AB23" s="25">
        <v>206815.51542335874</v>
      </c>
      <c r="AC23" s="25">
        <v>609231.72032475797</v>
      </c>
      <c r="AD23" s="26">
        <v>40.81</v>
      </c>
      <c r="AO23" s="25" t="str">
        <f t="shared" si="0"/>
        <v>13+12.00</v>
      </c>
      <c r="AV23" s="25" t="s">
        <v>1238</v>
      </c>
      <c r="AW23" s="25" t="str">
        <f t="shared" si="1"/>
        <v>m1-OJ-A-006</v>
      </c>
      <c r="AX23" s="25" t="str">
        <f t="shared" si="2"/>
        <v>OJ-A-006</v>
      </c>
      <c r="AY23" s="25" t="str">
        <f t="shared" si="3"/>
        <v>PC맨홀(1호)</v>
      </c>
      <c r="AZ23" s="5" t="str">
        <f t="shared" si="4"/>
        <v>가시설</v>
      </c>
      <c r="BA23" s="25" t="s">
        <v>1237</v>
      </c>
      <c r="BB23" s="5" t="str">
        <f t="shared" si="5"/>
        <v>ASP</v>
      </c>
    </row>
    <row r="24" spans="1:54" s="25" customFormat="1" ht="15" customHeight="1" x14ac:dyDescent="0.3">
      <c r="B24" s="25">
        <v>280</v>
      </c>
      <c r="C24" s="26">
        <v>42.5</v>
      </c>
      <c r="D24" s="26">
        <v>39.619999999999997</v>
      </c>
      <c r="E24" s="25">
        <v>200</v>
      </c>
      <c r="I24" s="25" t="s">
        <v>60</v>
      </c>
      <c r="J24" s="25">
        <v>0.3</v>
      </c>
      <c r="AB24" s="25">
        <v>206815.51542335874</v>
      </c>
      <c r="AC24" s="25">
        <v>609231.72032475797</v>
      </c>
      <c r="AD24" s="26">
        <v>40.799999999999997</v>
      </c>
      <c r="AO24" s="25" t="str">
        <f t="shared" si="0"/>
        <v>14+0.00</v>
      </c>
      <c r="AV24" s="25" t="s">
        <v>1238</v>
      </c>
      <c r="AW24" s="25" t="str">
        <f t="shared" si="1"/>
        <v/>
      </c>
      <c r="AX24" s="25" t="str">
        <f t="shared" si="2"/>
        <v/>
      </c>
      <c r="AY24" s="25" t="str">
        <f t="shared" si="3"/>
        <v/>
      </c>
      <c r="AZ24" s="5" t="str">
        <f t="shared" si="4"/>
        <v>가시설</v>
      </c>
      <c r="BA24" s="25" t="s">
        <v>1237</v>
      </c>
      <c r="BB24" s="5" t="str">
        <f t="shared" si="5"/>
        <v>ASP</v>
      </c>
    </row>
    <row r="25" spans="1:54" s="25" customFormat="1" ht="15" customHeight="1" x14ac:dyDescent="0.3">
      <c r="B25" s="25">
        <v>300</v>
      </c>
      <c r="C25" s="26">
        <v>42.64</v>
      </c>
      <c r="D25" s="26">
        <v>39.57</v>
      </c>
      <c r="E25" s="25">
        <v>200</v>
      </c>
      <c r="I25" s="25" t="s">
        <v>60</v>
      </c>
      <c r="J25" s="25">
        <v>0.3</v>
      </c>
      <c r="AB25" s="25">
        <v>206815.51542335874</v>
      </c>
      <c r="AC25" s="25">
        <v>609231.72032475797</v>
      </c>
      <c r="AD25" s="26">
        <v>40.770000000000003</v>
      </c>
      <c r="AO25" s="25" t="str">
        <f t="shared" si="0"/>
        <v>15+0.00</v>
      </c>
      <c r="AV25" s="25" t="s">
        <v>1238</v>
      </c>
      <c r="AW25" s="25" t="str">
        <f t="shared" si="1"/>
        <v/>
      </c>
      <c r="AX25" s="25" t="str">
        <f t="shared" si="2"/>
        <v/>
      </c>
      <c r="AY25" s="25" t="str">
        <f t="shared" si="3"/>
        <v/>
      </c>
      <c r="AZ25" s="5" t="str">
        <f t="shared" si="4"/>
        <v>가시설</v>
      </c>
      <c r="BA25" s="25" t="s">
        <v>1237</v>
      </c>
      <c r="BB25" s="5" t="str">
        <f t="shared" si="5"/>
        <v>ASP</v>
      </c>
    </row>
    <row r="26" spans="1:54" s="25" customFormat="1" ht="15" customHeight="1" x14ac:dyDescent="0.3">
      <c r="B26" s="25">
        <v>320</v>
      </c>
      <c r="C26" s="26">
        <v>42.78</v>
      </c>
      <c r="D26" s="26">
        <v>39.520000000000003</v>
      </c>
      <c r="E26" s="25">
        <v>200</v>
      </c>
      <c r="I26" s="25" t="s">
        <v>60</v>
      </c>
      <c r="J26" s="25">
        <v>0.3</v>
      </c>
      <c r="AB26" s="25">
        <v>206815.51542335874</v>
      </c>
      <c r="AC26" s="25">
        <v>609231.72032475797</v>
      </c>
      <c r="AD26" s="26">
        <v>40.74</v>
      </c>
      <c r="AO26" s="25" t="str">
        <f t="shared" si="0"/>
        <v>16+0.00</v>
      </c>
      <c r="AV26" s="25" t="s">
        <v>1238</v>
      </c>
      <c r="AW26" s="25" t="str">
        <f t="shared" si="1"/>
        <v/>
      </c>
      <c r="AX26" s="25" t="str">
        <f t="shared" si="2"/>
        <v/>
      </c>
      <c r="AY26" s="25" t="str">
        <f t="shared" si="3"/>
        <v/>
      </c>
      <c r="AZ26" s="5" t="str">
        <f t="shared" si="4"/>
        <v>가시설</v>
      </c>
      <c r="BA26" s="25" t="s">
        <v>1237</v>
      </c>
      <c r="BB26" s="5" t="str">
        <f t="shared" si="5"/>
        <v>ASP</v>
      </c>
    </row>
    <row r="27" spans="1:54" s="25" customFormat="1" ht="15" customHeight="1" x14ac:dyDescent="0.3">
      <c r="B27" s="25">
        <v>340</v>
      </c>
      <c r="C27" s="26">
        <v>42.92</v>
      </c>
      <c r="D27" s="25">
        <v>39.47</v>
      </c>
      <c r="E27" s="25">
        <v>200</v>
      </c>
      <c r="I27" s="25" t="s">
        <v>60</v>
      </c>
      <c r="J27" s="25">
        <v>0.3</v>
      </c>
      <c r="AB27" s="25">
        <v>206802.93111544158</v>
      </c>
      <c r="AC27" s="25">
        <v>609243.14990017633</v>
      </c>
      <c r="AD27" s="26">
        <v>40.71</v>
      </c>
      <c r="AO27" s="25" t="str">
        <f t="shared" si="0"/>
        <v>17+0.00</v>
      </c>
      <c r="AV27" s="25" t="s">
        <v>1238</v>
      </c>
      <c r="AW27" s="25">
        <f t="shared" si="1"/>
        <v>0</v>
      </c>
      <c r="AX27" s="25" t="str">
        <f t="shared" si="2"/>
        <v/>
      </c>
      <c r="AY27" s="25" t="str">
        <f t="shared" si="3"/>
        <v/>
      </c>
      <c r="AZ27" s="5" t="str">
        <f t="shared" si="4"/>
        <v>가시설</v>
      </c>
      <c r="BA27" s="25" t="s">
        <v>1237</v>
      </c>
      <c r="BB27" s="5" t="str">
        <f t="shared" si="5"/>
        <v>ASP</v>
      </c>
    </row>
    <row r="28" spans="1:54" s="25" customFormat="1" ht="15" customHeight="1" x14ac:dyDescent="0.3">
      <c r="A28" s="25" t="s">
        <v>55</v>
      </c>
      <c r="B28" s="25">
        <v>342</v>
      </c>
      <c r="C28" s="25">
        <v>42.93</v>
      </c>
      <c r="D28" s="26">
        <v>39.46</v>
      </c>
      <c r="E28" s="25">
        <v>200</v>
      </c>
      <c r="F28" s="25" t="s">
        <v>83</v>
      </c>
      <c r="I28" s="25" t="s">
        <v>60</v>
      </c>
      <c r="J28" s="25">
        <v>0.3</v>
      </c>
      <c r="AB28" s="25">
        <v>206800.77263897803</v>
      </c>
      <c r="AC28" s="25">
        <v>609245.23340188188</v>
      </c>
      <c r="AD28" s="26">
        <v>40.71</v>
      </c>
      <c r="AO28" s="25" t="str">
        <f t="shared" si="0"/>
        <v>17+2.00</v>
      </c>
      <c r="AV28" s="25" t="s">
        <v>1238</v>
      </c>
      <c r="AW28" s="25" t="str">
        <f t="shared" si="1"/>
        <v>m1-OJ-A-007</v>
      </c>
      <c r="AX28" s="25" t="str">
        <f t="shared" si="2"/>
        <v>OJ-A-007</v>
      </c>
      <c r="AY28" s="25" t="str">
        <f t="shared" si="3"/>
        <v>PC맨홀(1호)</v>
      </c>
      <c r="AZ28" s="5" t="str">
        <f t="shared" si="4"/>
        <v>가시설</v>
      </c>
      <c r="BA28" s="25" t="s">
        <v>1237</v>
      </c>
      <c r="BB28" s="5" t="str">
        <f t="shared" si="5"/>
        <v>ASP</v>
      </c>
    </row>
    <row r="29" spans="1:54" s="25" customFormat="1" ht="15" customHeight="1" x14ac:dyDescent="0.3">
      <c r="B29" s="25">
        <v>360</v>
      </c>
      <c r="C29" s="25">
        <v>42.99</v>
      </c>
      <c r="D29" s="26">
        <v>39.42</v>
      </c>
      <c r="E29" s="25">
        <v>200</v>
      </c>
      <c r="I29" s="25" t="s">
        <v>60</v>
      </c>
      <c r="J29" s="25">
        <v>0.3</v>
      </c>
      <c r="AB29" s="25">
        <v>206786.38279588829</v>
      </c>
      <c r="AC29" s="25">
        <v>609259.1234132516</v>
      </c>
      <c r="AD29" s="26">
        <v>40.69</v>
      </c>
      <c r="AO29" s="25" t="str">
        <f t="shared" si="0"/>
        <v>18+0.00</v>
      </c>
      <c r="AV29" s="25" t="s">
        <v>1238</v>
      </c>
      <c r="AW29" s="25" t="str">
        <f t="shared" si="1"/>
        <v/>
      </c>
      <c r="AX29" s="25" t="str">
        <f t="shared" si="2"/>
        <v/>
      </c>
      <c r="AY29" s="25" t="str">
        <f t="shared" si="3"/>
        <v/>
      </c>
      <c r="AZ29" s="5" t="str">
        <f t="shared" si="4"/>
        <v>가시설</v>
      </c>
      <c r="BA29" s="25" t="s">
        <v>1237</v>
      </c>
      <c r="BB29" s="5" t="str">
        <f t="shared" si="5"/>
        <v>ASP</v>
      </c>
    </row>
    <row r="30" spans="1:54" s="25" customFormat="1" ht="15" customHeight="1" x14ac:dyDescent="0.3">
      <c r="B30" s="25">
        <v>380</v>
      </c>
      <c r="C30" s="25">
        <v>43.07</v>
      </c>
      <c r="D30" s="26">
        <v>39.369999999999997</v>
      </c>
      <c r="E30" s="25">
        <v>200</v>
      </c>
      <c r="I30" s="25" t="s">
        <v>60</v>
      </c>
      <c r="J30" s="25">
        <v>0.3</v>
      </c>
      <c r="AB30" s="25">
        <v>206786.38279588829</v>
      </c>
      <c r="AC30" s="25">
        <v>609259.1234132516</v>
      </c>
      <c r="AD30" s="26">
        <v>40.659999999999997</v>
      </c>
      <c r="AO30" s="25" t="str">
        <f t="shared" si="0"/>
        <v>19+0.00</v>
      </c>
      <c r="AV30" s="25" t="s">
        <v>1238</v>
      </c>
      <c r="AW30" s="25" t="str">
        <f t="shared" si="1"/>
        <v/>
      </c>
      <c r="AX30" s="25" t="str">
        <f t="shared" si="2"/>
        <v/>
      </c>
      <c r="AY30" s="25" t="str">
        <f t="shared" si="3"/>
        <v/>
      </c>
      <c r="AZ30" s="5" t="str">
        <f t="shared" si="4"/>
        <v>가시설</v>
      </c>
      <c r="BA30" s="25" t="s">
        <v>1237</v>
      </c>
      <c r="BB30" s="5" t="str">
        <f t="shared" si="5"/>
        <v>ASP</v>
      </c>
    </row>
    <row r="31" spans="1:54" s="25" customFormat="1" ht="15" customHeight="1" x14ac:dyDescent="0.3">
      <c r="B31" s="25">
        <v>400</v>
      </c>
      <c r="C31" s="26">
        <v>43.14</v>
      </c>
      <c r="D31" s="26">
        <v>39.32</v>
      </c>
      <c r="E31" s="25">
        <v>200</v>
      </c>
      <c r="I31" s="25" t="s">
        <v>60</v>
      </c>
      <c r="J31" s="25">
        <v>0.3</v>
      </c>
      <c r="AB31" s="25">
        <v>206786.38279588829</v>
      </c>
      <c r="AC31" s="25">
        <v>609259.1234132516</v>
      </c>
      <c r="AD31" s="26">
        <v>40.630000000000003</v>
      </c>
      <c r="AO31" s="25" t="str">
        <f t="shared" si="0"/>
        <v>20+0.00</v>
      </c>
      <c r="AV31" s="25" t="s">
        <v>1238</v>
      </c>
      <c r="AW31" s="25">
        <f t="shared" si="1"/>
        <v>0</v>
      </c>
      <c r="AX31" s="25" t="str">
        <f t="shared" si="2"/>
        <v/>
      </c>
      <c r="AY31" s="25" t="str">
        <f t="shared" si="3"/>
        <v/>
      </c>
      <c r="AZ31" s="5" t="str">
        <f t="shared" si="4"/>
        <v>가시설</v>
      </c>
      <c r="BA31" s="25" t="s">
        <v>1237</v>
      </c>
      <c r="BB31" s="5" t="str">
        <f t="shared" si="5"/>
        <v>ASP</v>
      </c>
    </row>
    <row r="32" spans="1:54" s="25" customFormat="1" ht="15" customHeight="1" x14ac:dyDescent="0.3">
      <c r="A32" s="25" t="s">
        <v>55</v>
      </c>
      <c r="B32" s="25">
        <v>417</v>
      </c>
      <c r="C32" s="26">
        <v>43.2</v>
      </c>
      <c r="D32" s="26">
        <v>39.28</v>
      </c>
      <c r="E32" s="25">
        <v>200</v>
      </c>
      <c r="F32" s="25" t="s">
        <v>894</v>
      </c>
      <c r="I32" s="25" t="s">
        <v>60</v>
      </c>
      <c r="J32" s="25">
        <v>0.3</v>
      </c>
      <c r="AB32" s="25">
        <v>206786.38279588829</v>
      </c>
      <c r="AC32" s="25">
        <v>609259.1234132516</v>
      </c>
      <c r="AD32" s="26">
        <v>40.6</v>
      </c>
      <c r="AO32" s="25" t="str">
        <f t="shared" si="0"/>
        <v>20+17.00</v>
      </c>
      <c r="AV32" s="25" t="s">
        <v>1238</v>
      </c>
      <c r="AW32" s="25" t="str">
        <f t="shared" si="1"/>
        <v/>
      </c>
      <c r="AX32" s="25" t="str">
        <f t="shared" si="2"/>
        <v/>
      </c>
      <c r="AY32" s="25" t="str">
        <f t="shared" si="3"/>
        <v/>
      </c>
      <c r="AZ32" s="5" t="str">
        <f t="shared" si="4"/>
        <v>가시설</v>
      </c>
      <c r="BA32" s="25" t="s">
        <v>1237</v>
      </c>
      <c r="BB32" s="5" t="str">
        <f t="shared" si="5"/>
        <v>ASP</v>
      </c>
    </row>
    <row r="33" spans="1:54" ht="15" customHeight="1" x14ac:dyDescent="0.3">
      <c r="A33" s="5" t="s">
        <v>55</v>
      </c>
      <c r="B33" s="5">
        <v>417</v>
      </c>
      <c r="C33" s="6">
        <v>43.2</v>
      </c>
      <c r="D33" s="6">
        <v>39.28</v>
      </c>
      <c r="E33" s="5">
        <v>200</v>
      </c>
      <c r="F33" s="5" t="s">
        <v>894</v>
      </c>
      <c r="I33" s="5" t="s">
        <v>60</v>
      </c>
      <c r="J33" s="5">
        <v>0.3</v>
      </c>
      <c r="AB33" s="5">
        <v>206786.38279588829</v>
      </c>
      <c r="AC33" s="5">
        <v>609259.1234132516</v>
      </c>
      <c r="AD33" s="6">
        <v>40.6</v>
      </c>
      <c r="AO33" s="5" t="str">
        <f t="shared" ref="AO33" si="7">INT(B33/20)&amp;"+"&amp;FIXED(B33-INT(B33/20)*20,2)</f>
        <v>20+17.00</v>
      </c>
      <c r="AW33" s="5" t="str">
        <f t="shared" si="1"/>
        <v>m2-OJ-A-008</v>
      </c>
      <c r="AX33" s="5" t="str">
        <f t="shared" si="2"/>
        <v>OJ-A-008</v>
      </c>
      <c r="AY33" s="5" t="str">
        <f t="shared" si="3"/>
        <v>PC맨홀(2호)</v>
      </c>
      <c r="AZ33" s="5" t="str">
        <f t="shared" si="4"/>
        <v>가시설</v>
      </c>
      <c r="BA33" s="5" t="s">
        <v>1237</v>
      </c>
      <c r="BB33" s="5" t="str">
        <f t="shared" si="5"/>
        <v>ASP</v>
      </c>
    </row>
    <row r="34" spans="1:54" ht="15" customHeight="1" x14ac:dyDescent="0.3">
      <c r="B34" s="5">
        <v>420</v>
      </c>
      <c r="C34" s="6">
        <v>43.18</v>
      </c>
      <c r="D34" s="6">
        <v>39.270000000000003</v>
      </c>
      <c r="E34" s="5">
        <v>200</v>
      </c>
      <c r="I34" s="5" t="s">
        <v>60</v>
      </c>
      <c r="J34" s="5">
        <v>0.3</v>
      </c>
      <c r="AB34" s="5">
        <v>206771.99295279855</v>
      </c>
      <c r="AC34" s="5">
        <v>609273.01342462143</v>
      </c>
      <c r="AD34" s="6">
        <v>40.6</v>
      </c>
      <c r="AO34" s="5" t="str">
        <f t="shared" si="0"/>
        <v>21+0.00</v>
      </c>
      <c r="AW34" s="5" t="str">
        <f t="shared" si="1"/>
        <v/>
      </c>
      <c r="AX34" s="5" t="str">
        <f t="shared" si="2"/>
        <v/>
      </c>
      <c r="AY34" s="5" t="str">
        <f t="shared" si="3"/>
        <v/>
      </c>
      <c r="AZ34" s="5" t="str">
        <f t="shared" si="4"/>
        <v>가시설</v>
      </c>
      <c r="BA34" s="5" t="s">
        <v>1237</v>
      </c>
      <c r="BB34" s="5" t="str">
        <f t="shared" si="5"/>
        <v>ASP</v>
      </c>
    </row>
    <row r="35" spans="1:54" ht="15" customHeight="1" x14ac:dyDescent="0.3">
      <c r="B35" s="5">
        <v>440</v>
      </c>
      <c r="C35" s="6">
        <v>43.07</v>
      </c>
      <c r="D35" s="6">
        <v>39.229999999999997</v>
      </c>
      <c r="E35" s="5">
        <v>200</v>
      </c>
      <c r="I35" s="5" t="s">
        <v>60</v>
      </c>
      <c r="J35" s="5">
        <v>0.3</v>
      </c>
      <c r="AB35" s="5">
        <v>206759.76158617233</v>
      </c>
      <c r="AC35" s="5">
        <v>609284.81993428571</v>
      </c>
      <c r="AD35" s="6">
        <v>40.57</v>
      </c>
      <c r="AO35" s="5" t="str">
        <f t="shared" si="0"/>
        <v>22+0.00</v>
      </c>
      <c r="AW35" s="5" t="str">
        <f t="shared" si="1"/>
        <v/>
      </c>
      <c r="AX35" s="5" t="str">
        <f t="shared" si="2"/>
        <v/>
      </c>
      <c r="AY35" s="5" t="str">
        <f t="shared" si="3"/>
        <v/>
      </c>
      <c r="AZ35" s="5" t="str">
        <f t="shared" si="4"/>
        <v>가시설</v>
      </c>
      <c r="BA35" s="5" t="s">
        <v>1237</v>
      </c>
      <c r="BB35" s="5" t="str">
        <f t="shared" si="5"/>
        <v>ASP</v>
      </c>
    </row>
    <row r="36" spans="1:54" ht="15" customHeight="1" x14ac:dyDescent="0.3">
      <c r="B36" s="5">
        <v>460</v>
      </c>
      <c r="C36" s="6">
        <v>42.96</v>
      </c>
      <c r="D36" s="6">
        <v>39.18</v>
      </c>
      <c r="E36" s="5">
        <v>200</v>
      </c>
      <c r="I36" s="5" t="s">
        <v>60</v>
      </c>
      <c r="J36" s="5">
        <v>0.3</v>
      </c>
      <c r="AB36" s="5">
        <v>206757.30104341792</v>
      </c>
      <c r="AC36" s="5">
        <v>609286.53624700604</v>
      </c>
      <c r="AD36" s="6">
        <v>40.54</v>
      </c>
      <c r="AO36" s="5" t="str">
        <f t="shared" si="0"/>
        <v>23+0.00</v>
      </c>
      <c r="AW36" s="5">
        <f t="shared" ref="AW36:AW70" si="8">IF(F36=F37,"",F36)</f>
        <v>0</v>
      </c>
      <c r="AX36" s="5" t="str">
        <f t="shared" ref="AX36:AX67" si="9">IFERROR(RIGHT(AW36,LEN(AW36)-3),"")</f>
        <v/>
      </c>
      <c r="AY36" s="5" t="str">
        <f t="shared" ref="AY36:AY67" si="10">IF(COUNTIF($AW36,"m1*")&gt;0,"PC맨홀(1호)",IF(COUNTIF($AW36,"m2*")&gt;0,"PC맨홀(2호)",IF(COUNTIF($AW36,"m3*")&gt;0,"PC맨홀(3호)","")))</f>
        <v/>
      </c>
      <c r="AZ36" s="5" t="str">
        <f t="shared" si="4"/>
        <v>가시설</v>
      </c>
      <c r="BA36" s="5" t="s">
        <v>1237</v>
      </c>
      <c r="BB36" s="5" t="str">
        <f t="shared" si="5"/>
        <v>ASP</v>
      </c>
    </row>
    <row r="37" spans="1:54" ht="15" customHeight="1" x14ac:dyDescent="0.3">
      <c r="A37" s="5" t="s">
        <v>55</v>
      </c>
      <c r="B37" s="5">
        <v>472</v>
      </c>
      <c r="C37" s="6">
        <v>42.89</v>
      </c>
      <c r="D37" s="6">
        <v>39.15</v>
      </c>
      <c r="E37" s="5">
        <v>200</v>
      </c>
      <c r="F37" s="5" t="s">
        <v>84</v>
      </c>
      <c r="I37" s="5" t="s">
        <v>60</v>
      </c>
      <c r="J37" s="5">
        <v>0.3</v>
      </c>
      <c r="AB37" s="5">
        <v>206743.35796780992</v>
      </c>
      <c r="AC37" s="5">
        <v>609296.26201908791</v>
      </c>
      <c r="AD37" s="6">
        <v>40.53</v>
      </c>
      <c r="AO37" s="5" t="str">
        <f t="shared" si="0"/>
        <v>23+12.00</v>
      </c>
      <c r="AW37" s="5" t="str">
        <f t="shared" si="8"/>
        <v>m1-OJ-A-009</v>
      </c>
      <c r="AX37" s="5" t="str">
        <f t="shared" si="9"/>
        <v>OJ-A-009</v>
      </c>
      <c r="AY37" s="5" t="str">
        <f t="shared" si="10"/>
        <v>PC맨홀(1호)</v>
      </c>
      <c r="AZ37" s="5" t="str">
        <f t="shared" si="4"/>
        <v>가시설</v>
      </c>
      <c r="BA37" s="5" t="s">
        <v>1237</v>
      </c>
      <c r="BB37" s="5" t="str">
        <f t="shared" si="5"/>
        <v>ASP</v>
      </c>
    </row>
    <row r="38" spans="1:54" ht="15" customHeight="1" x14ac:dyDescent="0.3">
      <c r="B38" s="5">
        <v>480</v>
      </c>
      <c r="C38" s="6">
        <v>42.81</v>
      </c>
      <c r="D38" s="6">
        <v>39.130000000000003</v>
      </c>
      <c r="E38" s="5">
        <v>200</v>
      </c>
      <c r="I38" s="5" t="s">
        <v>60</v>
      </c>
      <c r="J38" s="5">
        <v>0.3</v>
      </c>
      <c r="AB38" s="5">
        <v>206741.19707832983</v>
      </c>
      <c r="AC38" s="5">
        <v>609298.34301804402</v>
      </c>
      <c r="AD38" s="6">
        <v>40.520000000000003</v>
      </c>
      <c r="AO38" s="5" t="str">
        <f t="shared" si="0"/>
        <v>24+0.00</v>
      </c>
      <c r="AW38" s="5" t="str">
        <f t="shared" si="8"/>
        <v/>
      </c>
      <c r="AX38" s="5" t="str">
        <f t="shared" si="9"/>
        <v/>
      </c>
      <c r="AY38" s="5" t="str">
        <f t="shared" si="10"/>
        <v/>
      </c>
      <c r="AZ38" s="5" t="str">
        <f t="shared" si="4"/>
        <v>가시설</v>
      </c>
      <c r="BA38" s="5" t="s">
        <v>1237</v>
      </c>
      <c r="BB38" s="5" t="str">
        <f t="shared" si="5"/>
        <v>ASP</v>
      </c>
    </row>
    <row r="39" spans="1:54" ht="15" customHeight="1" x14ac:dyDescent="0.3">
      <c r="B39" s="5">
        <v>500</v>
      </c>
      <c r="C39" s="6">
        <v>42.6</v>
      </c>
      <c r="D39" s="6">
        <v>39.090000000000003</v>
      </c>
      <c r="E39" s="5">
        <v>200</v>
      </c>
      <c r="I39" s="5" t="s">
        <v>60</v>
      </c>
      <c r="J39" s="5">
        <v>0.3</v>
      </c>
      <c r="AB39" s="5">
        <v>206726.79114846277</v>
      </c>
      <c r="AC39" s="5">
        <v>609312.21634441742</v>
      </c>
      <c r="AD39" s="6">
        <v>40.49</v>
      </c>
      <c r="AO39" s="5" t="str">
        <f t="shared" si="0"/>
        <v>25+0.00</v>
      </c>
      <c r="AW39" s="5">
        <f t="shared" si="8"/>
        <v>0</v>
      </c>
      <c r="AX39" s="5" t="str">
        <f t="shared" si="9"/>
        <v/>
      </c>
      <c r="AY39" s="5" t="str">
        <f t="shared" si="10"/>
        <v/>
      </c>
      <c r="AZ39" s="5" t="str">
        <f t="shared" si="4"/>
        <v>가시설</v>
      </c>
      <c r="BA39" s="5" t="s">
        <v>1237</v>
      </c>
      <c r="BB39" s="5" t="str">
        <f t="shared" si="5"/>
        <v>ASP</v>
      </c>
    </row>
    <row r="40" spans="1:54" ht="15" customHeight="1" x14ac:dyDescent="0.3">
      <c r="A40" s="5" t="s">
        <v>55</v>
      </c>
      <c r="B40" s="5">
        <v>514</v>
      </c>
      <c r="C40" s="6">
        <v>42.46</v>
      </c>
      <c r="D40" s="6">
        <v>39.06</v>
      </c>
      <c r="E40" s="5">
        <v>200</v>
      </c>
      <c r="F40" s="5" t="s">
        <v>896</v>
      </c>
      <c r="I40" s="5" t="s">
        <v>60</v>
      </c>
      <c r="J40" s="5">
        <v>0.3</v>
      </c>
      <c r="AB40" s="5">
        <v>206726.79114846277</v>
      </c>
      <c r="AC40" s="5">
        <v>609312.21634441742</v>
      </c>
      <c r="AD40" s="6">
        <v>40.47</v>
      </c>
      <c r="AO40" s="5" t="str">
        <f t="shared" si="0"/>
        <v>25+14.00</v>
      </c>
      <c r="AW40" s="5" t="str">
        <f t="shared" si="8"/>
        <v>m2-OJ-A-010</v>
      </c>
      <c r="AX40" s="5" t="str">
        <f t="shared" si="9"/>
        <v>OJ-A-010</v>
      </c>
      <c r="AY40" s="5" t="str">
        <f t="shared" si="10"/>
        <v>PC맨홀(2호)</v>
      </c>
      <c r="AZ40" s="5" t="str">
        <f t="shared" si="4"/>
        <v>가시설</v>
      </c>
      <c r="BA40" s="5" t="s">
        <v>1237</v>
      </c>
      <c r="BB40" s="5" t="str">
        <f t="shared" si="5"/>
        <v>ASP</v>
      </c>
    </row>
    <row r="41" spans="1:54" ht="15" customHeight="1" x14ac:dyDescent="0.3">
      <c r="A41" s="5" t="s">
        <v>55</v>
      </c>
      <c r="B41" s="5">
        <v>520</v>
      </c>
      <c r="C41" s="6">
        <v>42.53</v>
      </c>
      <c r="D41" s="6">
        <v>39.049999999999997</v>
      </c>
      <c r="E41" s="5">
        <v>200</v>
      </c>
      <c r="F41" s="5" t="s">
        <v>895</v>
      </c>
      <c r="I41" s="5" t="s">
        <v>60</v>
      </c>
      <c r="J41" s="5">
        <v>0.3</v>
      </c>
      <c r="AB41" s="5">
        <v>206726.79114846277</v>
      </c>
      <c r="AC41" s="5">
        <v>609312.21634441742</v>
      </c>
      <c r="AD41" s="6">
        <v>40.46</v>
      </c>
      <c r="AO41" s="5" t="str">
        <f t="shared" si="0"/>
        <v>26+0.00</v>
      </c>
      <c r="AW41" s="5" t="str">
        <f t="shared" si="8"/>
        <v>m2-OJ-A-011</v>
      </c>
      <c r="AX41" s="5" t="str">
        <f t="shared" si="9"/>
        <v>OJ-A-011</v>
      </c>
      <c r="AY41" s="5" t="str">
        <f t="shared" si="10"/>
        <v>PC맨홀(2호)</v>
      </c>
      <c r="AZ41" s="5" t="str">
        <f t="shared" si="4"/>
        <v>가시설</v>
      </c>
      <c r="BA41" s="5" t="s">
        <v>1237</v>
      </c>
      <c r="BB41" s="5" t="str">
        <f t="shared" si="5"/>
        <v>ASP</v>
      </c>
    </row>
    <row r="42" spans="1:54" ht="15" customHeight="1" x14ac:dyDescent="0.3">
      <c r="A42" s="5" t="s">
        <v>55</v>
      </c>
      <c r="B42" s="5">
        <v>540</v>
      </c>
      <c r="C42" s="6">
        <v>42.53</v>
      </c>
      <c r="D42" s="6">
        <v>39.01</v>
      </c>
      <c r="E42" s="5">
        <v>200</v>
      </c>
      <c r="I42" s="5" t="s">
        <v>60</v>
      </c>
      <c r="J42" s="5">
        <v>0.3</v>
      </c>
      <c r="AB42" s="5">
        <v>206712.38521859574</v>
      </c>
      <c r="AC42" s="5">
        <v>609326.08967079094</v>
      </c>
      <c r="AD42" s="5">
        <f>C42-0.2*10.5</f>
        <v>40.43</v>
      </c>
      <c r="AO42" s="5" t="str">
        <f t="shared" si="0"/>
        <v>27+0.00</v>
      </c>
      <c r="AW42" s="5" t="str">
        <f t="shared" si="8"/>
        <v/>
      </c>
      <c r="AX42" s="5" t="str">
        <f t="shared" si="9"/>
        <v/>
      </c>
      <c r="AY42" s="5" t="str">
        <f t="shared" si="10"/>
        <v/>
      </c>
      <c r="AZ42" s="5" t="str">
        <f t="shared" si="4"/>
        <v>가시설</v>
      </c>
      <c r="BA42" s="5" t="s">
        <v>1236</v>
      </c>
      <c r="BB42" s="5" t="str">
        <f t="shared" si="5"/>
        <v>ASP</v>
      </c>
    </row>
    <row r="43" spans="1:54" ht="15" customHeight="1" x14ac:dyDescent="0.3">
      <c r="B43" s="5">
        <v>560</v>
      </c>
      <c r="C43" s="6">
        <v>42.53</v>
      </c>
      <c r="D43" s="6">
        <v>38.979999999999997</v>
      </c>
      <c r="E43" s="5">
        <v>200</v>
      </c>
      <c r="I43" s="5" t="s">
        <v>60</v>
      </c>
      <c r="J43" s="5">
        <v>0.3</v>
      </c>
      <c r="AB43" s="5">
        <v>206712.38521859574</v>
      </c>
      <c r="AC43" s="5">
        <v>609326.08967079094</v>
      </c>
      <c r="AD43" s="6">
        <v>40.29</v>
      </c>
      <c r="AO43" s="5" t="str">
        <f t="shared" si="0"/>
        <v>28+0.00</v>
      </c>
      <c r="AW43" s="5">
        <f t="shared" si="8"/>
        <v>0</v>
      </c>
      <c r="AX43" s="5" t="str">
        <f t="shared" si="9"/>
        <v/>
      </c>
      <c r="AY43" s="5" t="str">
        <f t="shared" si="10"/>
        <v/>
      </c>
      <c r="AZ43" s="5" t="str">
        <f t="shared" si="4"/>
        <v>가시설</v>
      </c>
      <c r="BA43" s="5" t="s">
        <v>1236</v>
      </c>
      <c r="BB43" s="5" t="str">
        <f t="shared" si="5"/>
        <v>ASP</v>
      </c>
    </row>
    <row r="44" spans="1:54" ht="15" customHeight="1" x14ac:dyDescent="0.3">
      <c r="A44" s="5" t="s">
        <v>55</v>
      </c>
      <c r="B44" s="5">
        <v>575</v>
      </c>
      <c r="C44" s="6">
        <v>42.53</v>
      </c>
      <c r="D44" s="6">
        <v>38.950000000000003</v>
      </c>
      <c r="E44" s="5">
        <v>200</v>
      </c>
      <c r="F44" s="5" t="s">
        <v>85</v>
      </c>
      <c r="I44" s="5" t="s">
        <v>60</v>
      </c>
      <c r="J44" s="5">
        <v>0.3</v>
      </c>
      <c r="AB44" s="5">
        <v>206697.97928872867</v>
      </c>
      <c r="AC44" s="5">
        <v>609339.96299716446</v>
      </c>
      <c r="AD44" s="6">
        <v>40.19</v>
      </c>
      <c r="AO44" s="5" t="str">
        <f t="shared" si="0"/>
        <v>28+15.00</v>
      </c>
      <c r="AW44" s="5" t="str">
        <f t="shared" si="8"/>
        <v>m1-OJ-A-012</v>
      </c>
      <c r="AX44" s="5" t="str">
        <f t="shared" si="9"/>
        <v>OJ-A-012</v>
      </c>
      <c r="AY44" s="5" t="str">
        <f t="shared" si="10"/>
        <v>PC맨홀(1호)</v>
      </c>
      <c r="AZ44" s="5" t="str">
        <f t="shared" si="4"/>
        <v>가시설</v>
      </c>
      <c r="BA44" s="5" t="s">
        <v>1236</v>
      </c>
      <c r="BB44" s="5" t="str">
        <f t="shared" si="5"/>
        <v>ASP</v>
      </c>
    </row>
    <row r="45" spans="1:54" ht="15" customHeight="1" x14ac:dyDescent="0.3">
      <c r="B45" s="5">
        <v>580</v>
      </c>
      <c r="C45" s="6">
        <v>42.52</v>
      </c>
      <c r="D45" s="6">
        <v>38.94</v>
      </c>
      <c r="E45" s="5">
        <v>200</v>
      </c>
      <c r="I45" s="5" t="s">
        <v>60</v>
      </c>
      <c r="J45" s="5">
        <v>0.3</v>
      </c>
      <c r="AB45" s="5">
        <v>206689.3357308085</v>
      </c>
      <c r="AC45" s="5">
        <v>609348.28699298855</v>
      </c>
      <c r="AD45" s="6">
        <v>40.15</v>
      </c>
      <c r="AO45" s="5" t="str">
        <f t="shared" si="0"/>
        <v>29+0.00</v>
      </c>
      <c r="AW45" s="5" t="str">
        <f t="shared" si="8"/>
        <v/>
      </c>
      <c r="AX45" s="5" t="str">
        <f t="shared" si="9"/>
        <v/>
      </c>
      <c r="AY45" s="5" t="str">
        <f t="shared" si="10"/>
        <v/>
      </c>
      <c r="AZ45" s="5" t="str">
        <f t="shared" si="4"/>
        <v>가시설</v>
      </c>
      <c r="BA45" s="5" t="s">
        <v>1236</v>
      </c>
      <c r="BB45" s="5" t="str">
        <f t="shared" si="5"/>
        <v>ASP</v>
      </c>
    </row>
    <row r="46" spans="1:54" ht="15" customHeight="1" x14ac:dyDescent="0.3">
      <c r="B46" s="5">
        <v>600</v>
      </c>
      <c r="C46" s="6">
        <v>42.5</v>
      </c>
      <c r="D46" s="6">
        <v>38.909999999999997</v>
      </c>
      <c r="E46" s="5">
        <v>200</v>
      </c>
      <c r="I46" s="5" t="s">
        <v>60</v>
      </c>
      <c r="J46" s="5">
        <v>0.3</v>
      </c>
      <c r="AB46" s="5">
        <v>206683.62351045967</v>
      </c>
      <c r="AC46" s="5">
        <v>609353.88793386368</v>
      </c>
      <c r="AD46" s="6">
        <v>40.020000000000003</v>
      </c>
      <c r="AO46" s="5" t="str">
        <f t="shared" si="0"/>
        <v>30+0.00</v>
      </c>
      <c r="AW46" s="5" t="str">
        <f t="shared" si="8"/>
        <v/>
      </c>
      <c r="AX46" s="5" t="str">
        <f t="shared" si="9"/>
        <v/>
      </c>
      <c r="AY46" s="5" t="str">
        <f t="shared" si="10"/>
        <v/>
      </c>
      <c r="AZ46" s="5" t="str">
        <f t="shared" si="4"/>
        <v>가시설</v>
      </c>
      <c r="BA46" s="5" t="s">
        <v>1236</v>
      </c>
      <c r="BB46" s="5" t="str">
        <f t="shared" si="5"/>
        <v>ASP</v>
      </c>
    </row>
    <row r="47" spans="1:54" ht="15" customHeight="1" x14ac:dyDescent="0.3">
      <c r="B47" s="5">
        <v>620</v>
      </c>
      <c r="C47" s="6">
        <v>42.48</v>
      </c>
      <c r="D47" s="6">
        <v>38.880000000000003</v>
      </c>
      <c r="E47" s="5">
        <v>200</v>
      </c>
      <c r="I47" s="5" t="s">
        <v>60</v>
      </c>
      <c r="J47" s="5">
        <v>0.3</v>
      </c>
      <c r="AB47" s="5">
        <v>206669.34295958767</v>
      </c>
      <c r="AC47" s="5">
        <v>609367.89028605155</v>
      </c>
      <c r="AD47" s="6">
        <v>39.880000000000003</v>
      </c>
      <c r="AO47" s="5" t="str">
        <f t="shared" si="0"/>
        <v>31+0.00</v>
      </c>
      <c r="AW47" s="5">
        <f t="shared" si="8"/>
        <v>0</v>
      </c>
      <c r="AX47" s="5" t="str">
        <f t="shared" si="9"/>
        <v/>
      </c>
      <c r="AY47" s="5" t="str">
        <f t="shared" si="10"/>
        <v/>
      </c>
      <c r="AZ47" s="5" t="str">
        <f t="shared" si="4"/>
        <v>가시설</v>
      </c>
      <c r="BA47" s="5" t="s">
        <v>1236</v>
      </c>
      <c r="BB47" s="5" t="str">
        <f t="shared" si="5"/>
        <v>ASP</v>
      </c>
    </row>
    <row r="48" spans="1:54" ht="15" customHeight="1" x14ac:dyDescent="0.3">
      <c r="A48" s="5" t="s">
        <v>55</v>
      </c>
      <c r="B48" s="5">
        <v>630</v>
      </c>
      <c r="C48" s="6">
        <v>42.47</v>
      </c>
      <c r="D48" s="6">
        <v>38.86</v>
      </c>
      <c r="E48" s="5">
        <v>200</v>
      </c>
      <c r="F48" s="5" t="s">
        <v>86</v>
      </c>
      <c r="I48" s="5" t="s">
        <v>60</v>
      </c>
      <c r="J48" s="5">
        <v>0.3</v>
      </c>
      <c r="AB48" s="5">
        <v>206655.06240871569</v>
      </c>
      <c r="AC48" s="5">
        <v>609381.89263823943</v>
      </c>
      <c r="AD48" s="6">
        <v>39.81</v>
      </c>
      <c r="AO48" s="5" t="str">
        <f t="shared" si="0"/>
        <v>31+10.00</v>
      </c>
      <c r="AW48" s="5" t="str">
        <f t="shared" si="8"/>
        <v>m1-OJ-A-013</v>
      </c>
      <c r="AX48" s="5" t="str">
        <f t="shared" si="9"/>
        <v>OJ-A-013</v>
      </c>
      <c r="AY48" s="5" t="str">
        <f t="shared" si="10"/>
        <v>PC맨홀(1호)</v>
      </c>
      <c r="AZ48" s="5" t="str">
        <f t="shared" si="4"/>
        <v>가시설</v>
      </c>
      <c r="BA48" s="5" t="s">
        <v>1236</v>
      </c>
      <c r="BB48" s="5" t="str">
        <f t="shared" si="5"/>
        <v>ASP</v>
      </c>
    </row>
    <row r="49" spans="1:54" ht="15" customHeight="1" x14ac:dyDescent="0.3">
      <c r="B49" s="5">
        <v>640</v>
      </c>
      <c r="C49" s="6">
        <v>42.46</v>
      </c>
      <c r="D49" s="6">
        <v>38.840000000000003</v>
      </c>
      <c r="E49" s="5">
        <v>200</v>
      </c>
      <c r="I49" s="5" t="s">
        <v>60</v>
      </c>
      <c r="J49" s="5">
        <v>0.3</v>
      </c>
      <c r="AB49" s="5">
        <v>206640.78185784371</v>
      </c>
      <c r="AC49" s="5">
        <v>609395.8949904273</v>
      </c>
      <c r="AD49" s="6">
        <v>39.74</v>
      </c>
      <c r="AO49" s="5" t="str">
        <f t="shared" si="0"/>
        <v>32+0.00</v>
      </c>
      <c r="AW49" s="5" t="str">
        <f t="shared" si="8"/>
        <v/>
      </c>
      <c r="AX49" s="5" t="str">
        <f t="shared" si="9"/>
        <v/>
      </c>
      <c r="AY49" s="5" t="str">
        <f t="shared" si="10"/>
        <v/>
      </c>
      <c r="AZ49" s="5" t="str">
        <f t="shared" si="4"/>
        <v>가시설</v>
      </c>
      <c r="BA49" s="5" t="s">
        <v>1236</v>
      </c>
      <c r="BB49" s="5" t="str">
        <f t="shared" si="5"/>
        <v>ASP</v>
      </c>
    </row>
    <row r="50" spans="1:54" ht="15" customHeight="1" x14ac:dyDescent="0.3">
      <c r="B50" s="5">
        <v>660</v>
      </c>
      <c r="C50" s="6">
        <v>42.43</v>
      </c>
      <c r="D50" s="6">
        <v>38.81</v>
      </c>
      <c r="E50" s="5">
        <v>200</v>
      </c>
      <c r="I50" s="5" t="s">
        <v>60</v>
      </c>
      <c r="J50" s="5">
        <v>0.3</v>
      </c>
      <c r="AB50" s="5">
        <v>206640.78185784371</v>
      </c>
      <c r="AC50" s="5">
        <v>609395.8949904273</v>
      </c>
      <c r="AD50" s="6">
        <v>39.6</v>
      </c>
      <c r="AO50" s="5" t="str">
        <f t="shared" si="0"/>
        <v>33+0.00</v>
      </c>
      <c r="AW50" s="5" t="str">
        <f t="shared" si="8"/>
        <v/>
      </c>
      <c r="AX50" s="5" t="str">
        <f t="shared" si="9"/>
        <v/>
      </c>
      <c r="AY50" s="5" t="str">
        <f t="shared" si="10"/>
        <v/>
      </c>
      <c r="AZ50" s="5" t="str">
        <f t="shared" si="4"/>
        <v>가시설</v>
      </c>
      <c r="BA50" s="5" t="s">
        <v>1236</v>
      </c>
      <c r="BB50" s="5" t="str">
        <f t="shared" si="5"/>
        <v>ASP</v>
      </c>
    </row>
    <row r="51" spans="1:54" ht="15" customHeight="1" x14ac:dyDescent="0.3">
      <c r="B51" s="5">
        <v>680</v>
      </c>
      <c r="C51" s="6">
        <v>42.4</v>
      </c>
      <c r="D51" s="6">
        <v>38.78</v>
      </c>
      <c r="E51" s="5">
        <v>200</v>
      </c>
      <c r="I51" s="5" t="s">
        <v>60</v>
      </c>
      <c r="J51" s="5">
        <v>0.3</v>
      </c>
      <c r="AB51" s="5">
        <v>206640.78185784371</v>
      </c>
      <c r="AC51" s="5">
        <v>609395.8949904273</v>
      </c>
      <c r="AD51" s="6">
        <v>39.47</v>
      </c>
      <c r="AO51" s="5" t="str">
        <f t="shared" si="0"/>
        <v>34+0.00</v>
      </c>
      <c r="AW51" s="5">
        <f t="shared" si="8"/>
        <v>0</v>
      </c>
      <c r="AX51" s="5" t="str">
        <f t="shared" si="9"/>
        <v/>
      </c>
      <c r="AY51" s="5" t="str">
        <f t="shared" si="10"/>
        <v/>
      </c>
      <c r="AZ51" s="5" t="str">
        <f t="shared" si="4"/>
        <v>가시설</v>
      </c>
      <c r="BA51" s="5" t="s">
        <v>1236</v>
      </c>
      <c r="BB51" s="5" t="str">
        <f t="shared" si="5"/>
        <v>ASP</v>
      </c>
    </row>
    <row r="52" spans="1:54" ht="15" customHeight="1" x14ac:dyDescent="0.3">
      <c r="A52" s="7" t="s">
        <v>55</v>
      </c>
      <c r="B52" s="5">
        <v>683</v>
      </c>
      <c r="C52" s="5">
        <v>42.4</v>
      </c>
      <c r="D52" s="5">
        <v>38.770000000000003</v>
      </c>
      <c r="E52" s="5">
        <v>200</v>
      </c>
      <c r="F52" s="5" t="s">
        <v>893</v>
      </c>
      <c r="I52" s="5" t="s">
        <v>60</v>
      </c>
      <c r="J52" s="5">
        <v>0.3</v>
      </c>
      <c r="AB52" s="5">
        <v>206635.78366503856</v>
      </c>
      <c r="AC52" s="5">
        <v>609400.79581369297</v>
      </c>
      <c r="AD52" s="6">
        <v>39.44</v>
      </c>
      <c r="AO52" s="5" t="str">
        <f t="shared" si="0"/>
        <v>34+3.00</v>
      </c>
      <c r="AW52" s="5" t="str">
        <f t="shared" si="8"/>
        <v>m2-OJ-A-014</v>
      </c>
      <c r="AX52" s="5" t="str">
        <f t="shared" si="9"/>
        <v>OJ-A-014</v>
      </c>
      <c r="AY52" s="5" t="str">
        <f t="shared" si="10"/>
        <v>PC맨홀(2호)</v>
      </c>
      <c r="AZ52" s="5" t="str">
        <f t="shared" si="4"/>
        <v>가시설</v>
      </c>
      <c r="BA52" s="5" t="s">
        <v>1236</v>
      </c>
      <c r="BB52" s="5" t="str">
        <f t="shared" si="5"/>
        <v>ASP</v>
      </c>
    </row>
    <row r="53" spans="1:54" s="7" customFormat="1" ht="15" customHeight="1" x14ac:dyDescent="0.3">
      <c r="B53" s="7">
        <v>700</v>
      </c>
      <c r="C53" s="7">
        <v>42.4</v>
      </c>
      <c r="D53" s="7">
        <v>38.74</v>
      </c>
      <c r="E53" s="7">
        <v>200</v>
      </c>
      <c r="F53" s="5"/>
      <c r="I53" s="7" t="s">
        <v>60</v>
      </c>
      <c r="J53" s="7">
        <v>0.3</v>
      </c>
      <c r="AD53" s="8">
        <v>39.33</v>
      </c>
      <c r="AO53" s="7" t="str">
        <f t="shared" si="0"/>
        <v>35+0.00</v>
      </c>
      <c r="AW53" s="7">
        <f t="shared" si="8"/>
        <v>0</v>
      </c>
      <c r="AX53" s="7" t="str">
        <f t="shared" si="9"/>
        <v/>
      </c>
      <c r="AY53" s="7" t="str">
        <f t="shared" si="10"/>
        <v/>
      </c>
      <c r="AZ53" s="5" t="str">
        <f t="shared" si="4"/>
        <v>가시설</v>
      </c>
      <c r="BA53" s="7" t="s">
        <v>1236</v>
      </c>
      <c r="BB53" s="5" t="str">
        <f t="shared" si="5"/>
        <v>ASP</v>
      </c>
    </row>
    <row r="54" spans="1:54" s="7" customFormat="1" ht="15" customHeight="1" x14ac:dyDescent="0.3">
      <c r="A54" s="5" t="s">
        <v>55</v>
      </c>
      <c r="B54" s="7">
        <v>701</v>
      </c>
      <c r="C54" s="7">
        <v>42.4</v>
      </c>
      <c r="D54" s="7">
        <v>38.74</v>
      </c>
      <c r="E54" s="7">
        <v>200</v>
      </c>
      <c r="F54" s="7" t="s">
        <v>892</v>
      </c>
      <c r="I54" s="7" t="s">
        <v>60</v>
      </c>
      <c r="J54" s="7">
        <v>0.3</v>
      </c>
      <c r="AD54" s="8">
        <v>39.32</v>
      </c>
      <c r="AO54" s="7" t="str">
        <f t="shared" si="0"/>
        <v>35+1.00</v>
      </c>
      <c r="AW54" s="7" t="str">
        <f t="shared" si="8"/>
        <v>m2-OJ-A-015</v>
      </c>
      <c r="AX54" s="7" t="str">
        <f t="shared" si="9"/>
        <v>OJ-A-015</v>
      </c>
      <c r="AY54" s="7" t="str">
        <f t="shared" si="10"/>
        <v>PC맨홀(2호)</v>
      </c>
      <c r="AZ54" s="5" t="str">
        <f t="shared" si="4"/>
        <v>가시설</v>
      </c>
      <c r="BA54" s="7" t="s">
        <v>1236</v>
      </c>
      <c r="BB54" s="5" t="str">
        <f t="shared" si="5"/>
        <v>ASP</v>
      </c>
    </row>
    <row r="55" spans="1:54" ht="15" customHeight="1" x14ac:dyDescent="0.3">
      <c r="B55" s="5">
        <v>720</v>
      </c>
      <c r="C55" s="5">
        <v>42.2</v>
      </c>
      <c r="D55" s="5">
        <v>38.700000000000003</v>
      </c>
      <c r="E55" s="5">
        <v>200</v>
      </c>
      <c r="F55" s="7"/>
      <c r="I55" s="5" t="s">
        <v>60</v>
      </c>
      <c r="J55" s="5">
        <v>0.3</v>
      </c>
      <c r="AD55" s="6">
        <v>39.19</v>
      </c>
      <c r="AO55" s="5" t="str">
        <f t="shared" si="0"/>
        <v>36+0.00</v>
      </c>
      <c r="AW55" s="5" t="str">
        <f t="shared" si="8"/>
        <v/>
      </c>
      <c r="AX55" s="5" t="str">
        <f t="shared" si="9"/>
        <v/>
      </c>
      <c r="AY55" s="5" t="str">
        <f t="shared" si="10"/>
        <v/>
      </c>
      <c r="AZ55" s="5" t="str">
        <f t="shared" si="4"/>
        <v>가시설</v>
      </c>
      <c r="BA55" s="5" t="s">
        <v>1236</v>
      </c>
      <c r="BB55" s="5" t="str">
        <f t="shared" si="5"/>
        <v>ASP</v>
      </c>
    </row>
    <row r="56" spans="1:54" ht="15" customHeight="1" x14ac:dyDescent="0.3">
      <c r="B56" s="5">
        <v>740</v>
      </c>
      <c r="C56" s="5">
        <v>41.99</v>
      </c>
      <c r="D56" s="5">
        <v>38.65</v>
      </c>
      <c r="E56" s="5">
        <v>200</v>
      </c>
      <c r="I56" s="5" t="s">
        <v>60</v>
      </c>
      <c r="J56" s="5">
        <v>0.3</v>
      </c>
      <c r="AD56" s="6">
        <v>39.049999999999997</v>
      </c>
      <c r="AO56" s="5" t="str">
        <f t="shared" si="0"/>
        <v>37+0.00</v>
      </c>
      <c r="AW56" s="5" t="str">
        <f t="shared" si="8"/>
        <v/>
      </c>
      <c r="AX56" s="5" t="str">
        <f t="shared" si="9"/>
        <v/>
      </c>
      <c r="AY56" s="5" t="str">
        <f t="shared" si="10"/>
        <v/>
      </c>
      <c r="AZ56" s="5" t="str">
        <f t="shared" si="4"/>
        <v>가시설</v>
      </c>
      <c r="BA56" s="5" t="s">
        <v>1236</v>
      </c>
      <c r="BB56" s="5" t="str">
        <f t="shared" si="5"/>
        <v>ASP</v>
      </c>
    </row>
    <row r="57" spans="1:54" ht="15" customHeight="1" x14ac:dyDescent="0.3">
      <c r="B57" s="5">
        <v>760</v>
      </c>
      <c r="C57" s="5">
        <v>41.78</v>
      </c>
      <c r="D57" s="5">
        <v>38.6</v>
      </c>
      <c r="E57" s="5">
        <v>200</v>
      </c>
      <c r="I57" s="5" t="s">
        <v>60</v>
      </c>
      <c r="J57" s="5">
        <v>0.3</v>
      </c>
      <c r="AD57" s="6">
        <v>38.909999999999997</v>
      </c>
      <c r="AO57" s="5" t="str">
        <f t="shared" si="0"/>
        <v>38+0.00</v>
      </c>
      <c r="AW57" s="5">
        <f t="shared" si="8"/>
        <v>0</v>
      </c>
      <c r="AX57" s="5" t="str">
        <f t="shared" si="9"/>
        <v/>
      </c>
      <c r="AY57" s="5" t="str">
        <f t="shared" si="10"/>
        <v/>
      </c>
      <c r="AZ57" s="5" t="str">
        <f t="shared" si="4"/>
        <v>가시설</v>
      </c>
      <c r="BA57" s="5" t="s">
        <v>1236</v>
      </c>
      <c r="BB57" s="5" t="str">
        <f t="shared" si="5"/>
        <v>ASP</v>
      </c>
    </row>
    <row r="58" spans="1:54" ht="15" customHeight="1" x14ac:dyDescent="0.3">
      <c r="A58" s="5" t="s">
        <v>55</v>
      </c>
      <c r="B58" s="5">
        <v>761</v>
      </c>
      <c r="C58" s="5">
        <v>41.77</v>
      </c>
      <c r="D58" s="5">
        <v>38.6</v>
      </c>
      <c r="E58" s="5">
        <v>200</v>
      </c>
      <c r="F58" s="5" t="s">
        <v>87</v>
      </c>
      <c r="I58" s="5" t="s">
        <v>60</v>
      </c>
      <c r="J58" s="5">
        <v>0.3</v>
      </c>
      <c r="AD58" s="6">
        <v>38.909999999999997</v>
      </c>
      <c r="AO58" s="5" t="str">
        <f t="shared" si="0"/>
        <v>38+1.00</v>
      </c>
      <c r="AW58" s="5" t="str">
        <f t="shared" si="8"/>
        <v>m1-OJ-A-016</v>
      </c>
      <c r="AX58" s="5" t="str">
        <f t="shared" si="9"/>
        <v>OJ-A-016</v>
      </c>
      <c r="AY58" s="5" t="str">
        <f t="shared" si="10"/>
        <v>PC맨홀(1호)</v>
      </c>
      <c r="AZ58" s="5" t="str">
        <f t="shared" si="4"/>
        <v>가시설</v>
      </c>
      <c r="BA58" s="5" t="s">
        <v>1236</v>
      </c>
      <c r="BB58" s="5" t="str">
        <f t="shared" si="5"/>
        <v>ASP</v>
      </c>
    </row>
    <row r="59" spans="1:54" ht="15" customHeight="1" x14ac:dyDescent="0.3">
      <c r="B59" s="5">
        <v>780</v>
      </c>
      <c r="C59" s="5">
        <v>41.65</v>
      </c>
      <c r="D59" s="5">
        <v>38.56</v>
      </c>
      <c r="E59" s="5">
        <v>200</v>
      </c>
      <c r="I59" s="5" t="s">
        <v>60</v>
      </c>
      <c r="J59" s="5">
        <v>0.3</v>
      </c>
      <c r="AD59" s="6">
        <v>38.78</v>
      </c>
      <c r="AO59" s="5" t="str">
        <f t="shared" si="0"/>
        <v>39+0.00</v>
      </c>
      <c r="AW59" s="5" t="str">
        <f t="shared" si="8"/>
        <v/>
      </c>
      <c r="AX59" s="5" t="str">
        <f t="shared" si="9"/>
        <v/>
      </c>
      <c r="AY59" s="5" t="str">
        <f t="shared" si="10"/>
        <v/>
      </c>
      <c r="AZ59" s="5" t="str">
        <f t="shared" si="4"/>
        <v>가시설</v>
      </c>
      <c r="BA59" s="5" t="s">
        <v>1236</v>
      </c>
      <c r="BB59" s="5" t="str">
        <f t="shared" si="5"/>
        <v>ASP</v>
      </c>
    </row>
    <row r="60" spans="1:54" ht="15" customHeight="1" x14ac:dyDescent="0.3">
      <c r="B60" s="5">
        <v>800</v>
      </c>
      <c r="C60" s="5">
        <v>41.53</v>
      </c>
      <c r="D60" s="5">
        <v>38.520000000000003</v>
      </c>
      <c r="E60" s="5">
        <v>200</v>
      </c>
      <c r="I60" s="5" t="s">
        <v>60</v>
      </c>
      <c r="J60" s="5">
        <v>0.3</v>
      </c>
      <c r="AD60" s="6">
        <v>38.64</v>
      </c>
      <c r="AO60" s="5" t="str">
        <f t="shared" si="0"/>
        <v>40+0.00</v>
      </c>
      <c r="AW60" s="5">
        <f t="shared" si="8"/>
        <v>0</v>
      </c>
      <c r="AX60" s="5" t="str">
        <f t="shared" si="9"/>
        <v/>
      </c>
      <c r="AY60" s="5" t="str">
        <f t="shared" si="10"/>
        <v/>
      </c>
      <c r="AZ60" s="5" t="str">
        <f t="shared" si="4"/>
        <v>가시설</v>
      </c>
      <c r="BA60" s="5" t="s">
        <v>1236</v>
      </c>
      <c r="BB60" s="5" t="str">
        <f t="shared" si="5"/>
        <v>ASP</v>
      </c>
    </row>
    <row r="61" spans="1:54" ht="15" customHeight="1" x14ac:dyDescent="0.3">
      <c r="A61" s="5" t="s">
        <v>55</v>
      </c>
      <c r="B61" s="5">
        <v>818</v>
      </c>
      <c r="C61" s="5">
        <v>41.42</v>
      </c>
      <c r="D61" s="5">
        <v>38.479999999999997</v>
      </c>
      <c r="E61" s="5">
        <v>200</v>
      </c>
      <c r="F61" s="5" t="s">
        <v>88</v>
      </c>
      <c r="I61" s="5" t="s">
        <v>60</v>
      </c>
      <c r="J61" s="5">
        <v>0.3</v>
      </c>
      <c r="AD61" s="6">
        <v>38.51</v>
      </c>
      <c r="AO61" s="5" t="str">
        <f t="shared" si="0"/>
        <v>40+18.00</v>
      </c>
      <c r="AW61" s="5" t="str">
        <f t="shared" si="8"/>
        <v>m1-OJ-A-017</v>
      </c>
      <c r="AX61" s="5" t="str">
        <f t="shared" si="9"/>
        <v>OJ-A-017</v>
      </c>
      <c r="AY61" s="5" t="str">
        <f t="shared" si="10"/>
        <v>PC맨홀(1호)</v>
      </c>
      <c r="AZ61" s="5" t="str">
        <f t="shared" si="4"/>
        <v>가시설</v>
      </c>
      <c r="BA61" s="5" t="s">
        <v>1236</v>
      </c>
      <c r="BB61" s="5" t="str">
        <f t="shared" si="5"/>
        <v>ASP</v>
      </c>
    </row>
    <row r="62" spans="1:54" ht="15" customHeight="1" x14ac:dyDescent="0.3">
      <c r="B62" s="5">
        <v>820</v>
      </c>
      <c r="C62" s="5">
        <v>41.42</v>
      </c>
      <c r="D62" s="5">
        <v>38.479999999999997</v>
      </c>
      <c r="E62" s="5">
        <v>200</v>
      </c>
      <c r="I62" s="5" t="s">
        <v>60</v>
      </c>
      <c r="J62" s="5">
        <v>0.3</v>
      </c>
      <c r="AD62" s="6">
        <v>38.5</v>
      </c>
      <c r="AO62" s="5" t="str">
        <f t="shared" si="0"/>
        <v>41+0.00</v>
      </c>
      <c r="AW62" s="5" t="str">
        <f t="shared" si="8"/>
        <v/>
      </c>
      <c r="AX62" s="5" t="str">
        <f t="shared" si="9"/>
        <v/>
      </c>
      <c r="AY62" s="5" t="str">
        <f t="shared" si="10"/>
        <v/>
      </c>
      <c r="AZ62" s="5" t="str">
        <f t="shared" si="4"/>
        <v>가시설</v>
      </c>
      <c r="BA62" s="5" t="s">
        <v>1236</v>
      </c>
      <c r="BB62" s="5" t="str">
        <f t="shared" si="5"/>
        <v>ASP</v>
      </c>
    </row>
    <row r="63" spans="1:54" ht="15" customHeight="1" x14ac:dyDescent="0.3">
      <c r="B63" s="5">
        <v>840</v>
      </c>
      <c r="C63" s="5">
        <v>41.42</v>
      </c>
      <c r="D63" s="5">
        <v>38.43</v>
      </c>
      <c r="E63" s="5">
        <v>200</v>
      </c>
      <c r="I63" s="5" t="s">
        <v>60</v>
      </c>
      <c r="J63" s="5">
        <v>0.3</v>
      </c>
      <c r="AD63" s="6">
        <v>38.36</v>
      </c>
      <c r="AO63" s="5" t="str">
        <f t="shared" si="0"/>
        <v>42+0.00</v>
      </c>
      <c r="AW63" s="5" t="str">
        <f t="shared" si="8"/>
        <v/>
      </c>
      <c r="AX63" s="5" t="str">
        <f t="shared" si="9"/>
        <v/>
      </c>
      <c r="AY63" s="5" t="str">
        <f t="shared" si="10"/>
        <v/>
      </c>
      <c r="AZ63" s="5" t="str">
        <f t="shared" si="4"/>
        <v>가시설</v>
      </c>
      <c r="BA63" s="5" t="s">
        <v>1236</v>
      </c>
      <c r="BB63" s="5" t="str">
        <f t="shared" si="5"/>
        <v>ASP</v>
      </c>
    </row>
    <row r="64" spans="1:54" ht="15" customHeight="1" x14ac:dyDescent="0.3">
      <c r="B64" s="5">
        <v>860</v>
      </c>
      <c r="C64" s="5">
        <v>41.42</v>
      </c>
      <c r="D64" s="5">
        <v>38.39</v>
      </c>
      <c r="E64" s="5">
        <v>200</v>
      </c>
      <c r="I64" s="5" t="s">
        <v>60</v>
      </c>
      <c r="J64" s="5">
        <v>0.3</v>
      </c>
      <c r="AD64" s="6">
        <v>38.229999999999997</v>
      </c>
      <c r="AO64" s="5" t="str">
        <f t="shared" si="0"/>
        <v>43+0.00</v>
      </c>
      <c r="AW64" s="5">
        <f t="shared" si="8"/>
        <v>0</v>
      </c>
      <c r="AX64" s="5" t="str">
        <f t="shared" si="9"/>
        <v/>
      </c>
      <c r="AY64" s="5" t="str">
        <f t="shared" si="10"/>
        <v/>
      </c>
      <c r="AZ64" s="5" t="str">
        <f t="shared" si="4"/>
        <v>가시설</v>
      </c>
      <c r="BA64" s="5" t="s">
        <v>1236</v>
      </c>
      <c r="BB64" s="5" t="str">
        <f t="shared" si="5"/>
        <v>ASP</v>
      </c>
    </row>
    <row r="65" spans="1:54" ht="15" customHeight="1" x14ac:dyDescent="0.3">
      <c r="A65" s="5" t="s">
        <v>55</v>
      </c>
      <c r="B65" s="5">
        <v>868</v>
      </c>
      <c r="C65" s="5">
        <v>41.42</v>
      </c>
      <c r="D65" s="5">
        <v>38.369999999999997</v>
      </c>
      <c r="E65" s="5">
        <v>200</v>
      </c>
      <c r="F65" s="5" t="s">
        <v>89</v>
      </c>
      <c r="I65" s="5" t="s">
        <v>60</v>
      </c>
      <c r="J65" s="5">
        <v>0.3</v>
      </c>
      <c r="AD65" s="6">
        <v>38.17</v>
      </c>
      <c r="AO65" s="5" t="str">
        <f t="shared" si="0"/>
        <v>43+8.00</v>
      </c>
      <c r="AW65" s="5" t="str">
        <f t="shared" si="8"/>
        <v>m1-OJ-A-018</v>
      </c>
      <c r="AX65" s="5" t="str">
        <f t="shared" si="9"/>
        <v>OJ-A-018</v>
      </c>
      <c r="AY65" s="5" t="str">
        <f t="shared" si="10"/>
        <v>PC맨홀(1호)</v>
      </c>
      <c r="AZ65" s="5" t="str">
        <f t="shared" si="4"/>
        <v>가시설</v>
      </c>
      <c r="BA65" s="5" t="s">
        <v>1236</v>
      </c>
      <c r="BB65" s="5" t="str">
        <f t="shared" si="5"/>
        <v>ASP</v>
      </c>
    </row>
    <row r="66" spans="1:54" ht="15" customHeight="1" x14ac:dyDescent="0.3">
      <c r="B66" s="5">
        <v>880</v>
      </c>
      <c r="C66" s="5">
        <v>41.39</v>
      </c>
      <c r="D66" s="5">
        <v>38.35</v>
      </c>
      <c r="E66" s="5">
        <v>200</v>
      </c>
      <c r="I66" s="5" t="s">
        <v>60</v>
      </c>
      <c r="J66" s="5">
        <v>0.3</v>
      </c>
      <c r="AD66" s="6">
        <v>38.090000000000003</v>
      </c>
      <c r="AO66" s="5" t="str">
        <f t="shared" si="0"/>
        <v>44+0.00</v>
      </c>
      <c r="AW66" s="5" t="str">
        <f t="shared" si="8"/>
        <v/>
      </c>
      <c r="AX66" s="5" t="str">
        <f t="shared" si="9"/>
        <v/>
      </c>
      <c r="AY66" s="5" t="str">
        <f t="shared" si="10"/>
        <v/>
      </c>
      <c r="AZ66" s="5" t="str">
        <f t="shared" si="4"/>
        <v>가시설</v>
      </c>
      <c r="BA66" s="5" t="s">
        <v>1236</v>
      </c>
      <c r="BB66" s="5" t="str">
        <f t="shared" si="5"/>
        <v>ASP</v>
      </c>
    </row>
    <row r="67" spans="1:54" ht="15" customHeight="1" x14ac:dyDescent="0.3">
      <c r="B67" s="5">
        <v>900</v>
      </c>
      <c r="C67" s="5">
        <v>41.35</v>
      </c>
      <c r="D67" s="5">
        <v>38.31</v>
      </c>
      <c r="E67" s="5">
        <v>200</v>
      </c>
      <c r="I67" s="5" t="s">
        <v>1246</v>
      </c>
      <c r="J67" s="5">
        <v>0.3</v>
      </c>
      <c r="AD67" s="5">
        <f>C67-0.2*17</f>
        <v>37.950000000000003</v>
      </c>
      <c r="AO67" s="5" t="str">
        <f t="shared" si="0"/>
        <v>45+0.00</v>
      </c>
      <c r="AW67" s="5">
        <f t="shared" si="8"/>
        <v>0</v>
      </c>
      <c r="AX67" s="5" t="str">
        <f t="shared" si="9"/>
        <v/>
      </c>
      <c r="AY67" s="5" t="str">
        <f t="shared" si="10"/>
        <v/>
      </c>
      <c r="AZ67" s="5" t="str">
        <f t="shared" si="4"/>
        <v>가시설</v>
      </c>
      <c r="BA67" s="5" t="s">
        <v>1236</v>
      </c>
      <c r="BB67" s="5" t="str">
        <f t="shared" si="5"/>
        <v>ASP</v>
      </c>
    </row>
    <row r="68" spans="1:54" ht="15" customHeight="1" x14ac:dyDescent="0.3">
      <c r="A68" s="5" t="s">
        <v>55</v>
      </c>
      <c r="B68" s="5">
        <v>918</v>
      </c>
      <c r="C68" s="5">
        <v>41.31</v>
      </c>
      <c r="D68" s="5">
        <v>38.270000000000003</v>
      </c>
      <c r="E68" s="5">
        <v>200</v>
      </c>
      <c r="F68" s="5" t="s">
        <v>90</v>
      </c>
      <c r="I68" s="5" t="s">
        <v>1246</v>
      </c>
      <c r="J68" s="5">
        <v>0.3</v>
      </c>
      <c r="AD68" s="6">
        <v>37.950000000000003</v>
      </c>
      <c r="AO68" s="5" t="str">
        <f t="shared" si="0"/>
        <v>45+18.00</v>
      </c>
      <c r="AW68" s="5" t="str">
        <f t="shared" si="8"/>
        <v>m1-OJ-A-019</v>
      </c>
      <c r="AX68" s="5" t="str">
        <f t="shared" ref="AX68:AX98" si="11">IFERROR(RIGHT(AW68,LEN(AW68)-3),"")</f>
        <v>OJ-A-019</v>
      </c>
      <c r="AY68" s="5" t="str">
        <f t="shared" ref="AY68:AY98" si="12">IF(COUNTIF($AW68,"m1*")&gt;0,"PC맨홀(1호)",IF(COUNTIF($AW68,"m2*")&gt;0,"PC맨홀(2호)",IF(COUNTIF($AW68,"m3*")&gt;0,"PC맨홀(3호)","")))</f>
        <v>PC맨홀(1호)</v>
      </c>
      <c r="AZ68" s="5" t="str">
        <f t="shared" ref="AZ68:AZ131" si="13">IF(COUNTIF($I68,"OP*")&gt;0,"OPEN",IF(COUNTIF($I68,"GA*")&gt;0,"가시설",IF(COUNTIF($I68,"SC*")&gt;0,"추진","")))</f>
        <v>가시설</v>
      </c>
      <c r="BA68" s="5" t="s">
        <v>1237</v>
      </c>
      <c r="BB68" s="5" t="str">
        <f t="shared" ref="BB68:BB131" si="14">IF(COUNTIF($I68,"SC*")&gt;0,"",IF(RIGHT($I68,1)="1","토사",IF(RIGHT($I68,1)="2","ASP",IF(RIGHT($I68,1)="3","CONC",IF(RIGHT($I68,1)="4","보도블럭",IF(RIGHT($I68,1)="5","ASP+CON",""))))))</f>
        <v>ASP</v>
      </c>
    </row>
    <row r="69" spans="1:54" ht="15" customHeight="1" x14ac:dyDescent="0.3">
      <c r="B69" s="5">
        <v>920</v>
      </c>
      <c r="C69" s="5">
        <v>41.29</v>
      </c>
      <c r="D69" s="5">
        <v>38.270000000000003</v>
      </c>
      <c r="E69" s="5">
        <v>200</v>
      </c>
      <c r="I69" s="5" t="s">
        <v>1246</v>
      </c>
      <c r="J69" s="5">
        <v>0.3</v>
      </c>
      <c r="AD69" s="6">
        <v>37.950000000000003</v>
      </c>
      <c r="AO69" s="5" t="str">
        <f t="shared" ref="AO69:AO133" si="15">INT(B69/20)&amp;"+"&amp;FIXED(B69-INT(B69/20)*20,2)</f>
        <v>46+0.00</v>
      </c>
      <c r="AW69" s="5">
        <f t="shared" si="8"/>
        <v>0</v>
      </c>
      <c r="AX69" s="5" t="str">
        <f t="shared" si="11"/>
        <v/>
      </c>
      <c r="AY69" s="5" t="str">
        <f t="shared" si="12"/>
        <v/>
      </c>
      <c r="AZ69" s="5" t="str">
        <f t="shared" si="13"/>
        <v>가시설</v>
      </c>
      <c r="BA69" s="5" t="s">
        <v>1237</v>
      </c>
      <c r="BB69" s="5" t="str">
        <f t="shared" si="14"/>
        <v>ASP</v>
      </c>
    </row>
    <row r="70" spans="1:54" ht="15" customHeight="1" x14ac:dyDescent="0.3">
      <c r="A70" s="5" t="s">
        <v>55</v>
      </c>
      <c r="B70" s="5">
        <v>927</v>
      </c>
      <c r="C70" s="5">
        <v>41.2</v>
      </c>
      <c r="D70" s="5">
        <v>38.25</v>
      </c>
      <c r="E70" s="5">
        <v>200</v>
      </c>
      <c r="F70" s="5" t="s">
        <v>91</v>
      </c>
      <c r="I70" s="5" t="s">
        <v>1246</v>
      </c>
      <c r="J70" s="5">
        <v>0.3</v>
      </c>
      <c r="AD70" s="6">
        <v>37.950000000000003</v>
      </c>
      <c r="AO70" s="5" t="str">
        <f t="shared" si="15"/>
        <v>46+7.00</v>
      </c>
      <c r="AW70" s="5" t="str">
        <f t="shared" si="8"/>
        <v>m1-OJ-A-020</v>
      </c>
      <c r="AX70" s="5" t="str">
        <f t="shared" si="11"/>
        <v>OJ-A-020</v>
      </c>
      <c r="AY70" s="5" t="str">
        <f t="shared" si="12"/>
        <v>PC맨홀(1호)</v>
      </c>
      <c r="AZ70" s="5" t="str">
        <f t="shared" si="13"/>
        <v>가시설</v>
      </c>
      <c r="BA70" s="5" t="s">
        <v>1237</v>
      </c>
      <c r="BB70" s="5" t="str">
        <f t="shared" si="14"/>
        <v>ASP</v>
      </c>
    </row>
    <row r="71" spans="1:54" ht="15" customHeight="1" x14ac:dyDescent="0.3">
      <c r="A71" s="5" t="s">
        <v>55</v>
      </c>
      <c r="B71" s="5">
        <v>938</v>
      </c>
      <c r="C71" s="5">
        <v>41.12</v>
      </c>
      <c r="D71" s="5">
        <v>38.229999999999997</v>
      </c>
      <c r="E71" s="5">
        <v>200</v>
      </c>
      <c r="F71" s="5" t="s">
        <v>92</v>
      </c>
      <c r="I71" s="5" t="s">
        <v>1246</v>
      </c>
      <c r="J71" s="5">
        <v>0.3</v>
      </c>
      <c r="AD71" s="6">
        <v>37.94</v>
      </c>
      <c r="AO71" s="5" t="str">
        <f t="shared" si="15"/>
        <v>46+18.00</v>
      </c>
      <c r="AW71" s="5" t="str">
        <f t="shared" ref="AW71:AW98" si="16">IF(F71=F72,"",F71)</f>
        <v>m1-OJ-A-021</v>
      </c>
      <c r="AX71" s="5" t="str">
        <f t="shared" si="11"/>
        <v>OJ-A-021</v>
      </c>
      <c r="AY71" s="5" t="str">
        <f t="shared" si="12"/>
        <v>PC맨홀(1호)</v>
      </c>
      <c r="AZ71" s="5" t="str">
        <f t="shared" si="13"/>
        <v>가시설</v>
      </c>
      <c r="BA71" s="5" t="s">
        <v>1237</v>
      </c>
      <c r="BB71" s="5" t="str">
        <f t="shared" si="14"/>
        <v>ASP</v>
      </c>
    </row>
    <row r="72" spans="1:54" ht="15" customHeight="1" x14ac:dyDescent="0.3">
      <c r="B72" s="5">
        <v>940</v>
      </c>
      <c r="C72" s="5">
        <v>41.1</v>
      </c>
      <c r="D72" s="5">
        <v>38.229999999999997</v>
      </c>
      <c r="E72" s="5">
        <v>200</v>
      </c>
      <c r="I72" s="5" t="s">
        <v>1246</v>
      </c>
      <c r="J72" s="5">
        <v>0.3</v>
      </c>
      <c r="AD72" s="6">
        <v>37.94</v>
      </c>
      <c r="AO72" s="5" t="str">
        <f t="shared" si="15"/>
        <v>47+0.00</v>
      </c>
      <c r="AW72" s="5" t="str">
        <f t="shared" si="16"/>
        <v/>
      </c>
      <c r="AX72" s="5" t="str">
        <f t="shared" si="11"/>
        <v/>
      </c>
      <c r="AY72" s="5" t="str">
        <f t="shared" si="12"/>
        <v/>
      </c>
      <c r="AZ72" s="5" t="str">
        <f t="shared" si="13"/>
        <v>가시설</v>
      </c>
      <c r="BA72" s="5" t="s">
        <v>1237</v>
      </c>
      <c r="BB72" s="5" t="str">
        <f t="shared" si="14"/>
        <v>ASP</v>
      </c>
    </row>
    <row r="73" spans="1:54" ht="15" customHeight="1" x14ac:dyDescent="0.3">
      <c r="B73" s="5">
        <v>960</v>
      </c>
      <c r="C73" s="5">
        <v>40.869999999999997</v>
      </c>
      <c r="D73" s="5">
        <v>38.19</v>
      </c>
      <c r="E73" s="5">
        <v>200</v>
      </c>
      <c r="I73" s="5" t="s">
        <v>1246</v>
      </c>
      <c r="J73" s="5">
        <v>0.3</v>
      </c>
      <c r="AD73" s="6">
        <v>37.94</v>
      </c>
      <c r="AO73" s="5" t="str">
        <f t="shared" si="15"/>
        <v>48+0.00</v>
      </c>
      <c r="AW73" s="5" t="str">
        <f t="shared" si="16"/>
        <v/>
      </c>
      <c r="AX73" s="5" t="str">
        <f t="shared" si="11"/>
        <v/>
      </c>
      <c r="AY73" s="5" t="str">
        <f t="shared" si="12"/>
        <v/>
      </c>
      <c r="AZ73" s="5" t="str">
        <f t="shared" si="13"/>
        <v>가시설</v>
      </c>
      <c r="BA73" s="5" t="s">
        <v>1237</v>
      </c>
      <c r="BB73" s="5" t="str">
        <f t="shared" si="14"/>
        <v>ASP</v>
      </c>
    </row>
    <row r="74" spans="1:54" ht="15" customHeight="1" x14ac:dyDescent="0.3">
      <c r="B74" s="5">
        <v>980</v>
      </c>
      <c r="C74" s="5">
        <v>40.64</v>
      </c>
      <c r="D74" s="5">
        <v>38.15</v>
      </c>
      <c r="E74" s="5">
        <v>200</v>
      </c>
      <c r="I74" s="5" t="s">
        <v>1246</v>
      </c>
      <c r="J74" s="5">
        <v>0.3</v>
      </c>
      <c r="AD74" s="6">
        <v>37.94</v>
      </c>
      <c r="AO74" s="5" t="str">
        <f t="shared" si="15"/>
        <v>49+0.00</v>
      </c>
      <c r="AW74" s="5">
        <f t="shared" si="16"/>
        <v>0</v>
      </c>
      <c r="AX74" s="5" t="str">
        <f t="shared" si="11"/>
        <v/>
      </c>
      <c r="AY74" s="5" t="str">
        <f t="shared" si="12"/>
        <v/>
      </c>
      <c r="AZ74" s="5" t="str">
        <f t="shared" si="13"/>
        <v>가시설</v>
      </c>
      <c r="BA74" s="5" t="s">
        <v>1237</v>
      </c>
      <c r="BB74" s="5" t="str">
        <f t="shared" si="14"/>
        <v>ASP</v>
      </c>
    </row>
    <row r="75" spans="1:54" ht="15" customHeight="1" x14ac:dyDescent="0.3">
      <c r="A75" s="5" t="s">
        <v>55</v>
      </c>
      <c r="B75" s="5">
        <v>998</v>
      </c>
      <c r="C75" s="5">
        <v>40.43</v>
      </c>
      <c r="D75" s="5">
        <v>38.11</v>
      </c>
      <c r="E75" s="5">
        <v>200</v>
      </c>
      <c r="F75" s="5" t="s">
        <v>93</v>
      </c>
      <c r="I75" s="5" t="s">
        <v>1246</v>
      </c>
      <c r="J75" s="5">
        <v>0.3</v>
      </c>
      <c r="AD75" s="6">
        <v>37.94</v>
      </c>
      <c r="AO75" s="5" t="str">
        <f t="shared" si="15"/>
        <v>49+18.00</v>
      </c>
      <c r="AW75" s="5" t="str">
        <f t="shared" si="16"/>
        <v>m1-OJ-A-022</v>
      </c>
      <c r="AX75" s="5" t="str">
        <f t="shared" si="11"/>
        <v>OJ-A-022</v>
      </c>
      <c r="AY75" s="5" t="str">
        <f t="shared" si="12"/>
        <v>PC맨홀(1호)</v>
      </c>
      <c r="AZ75" s="5" t="str">
        <f t="shared" si="13"/>
        <v>가시설</v>
      </c>
      <c r="BA75" s="5" t="s">
        <v>1237</v>
      </c>
      <c r="BB75" s="5" t="str">
        <f t="shared" si="14"/>
        <v>ASP</v>
      </c>
    </row>
    <row r="76" spans="1:54" ht="15" customHeight="1" x14ac:dyDescent="0.3">
      <c r="B76" s="5">
        <v>1000</v>
      </c>
      <c r="C76" s="5">
        <v>40.42</v>
      </c>
      <c r="D76" s="5">
        <v>38.11</v>
      </c>
      <c r="E76" s="5">
        <v>200</v>
      </c>
      <c r="I76" s="5" t="s">
        <v>1246</v>
      </c>
      <c r="J76" s="5">
        <v>0.3</v>
      </c>
      <c r="AD76" s="6">
        <v>37.94</v>
      </c>
      <c r="AO76" s="5" t="str">
        <f t="shared" si="15"/>
        <v>50+0.00</v>
      </c>
      <c r="AW76" s="5" t="str">
        <f t="shared" si="16"/>
        <v/>
      </c>
      <c r="AX76" s="5" t="str">
        <f t="shared" si="11"/>
        <v/>
      </c>
      <c r="AY76" s="5" t="str">
        <f t="shared" si="12"/>
        <v/>
      </c>
      <c r="AZ76" s="5" t="str">
        <f t="shared" si="13"/>
        <v>가시설</v>
      </c>
      <c r="BA76" s="5" t="s">
        <v>1237</v>
      </c>
      <c r="BB76" s="5" t="str">
        <f t="shared" si="14"/>
        <v>ASP</v>
      </c>
    </row>
    <row r="77" spans="1:54" ht="15" customHeight="1" x14ac:dyDescent="0.3">
      <c r="B77" s="5">
        <v>1020</v>
      </c>
      <c r="C77" s="5">
        <v>40.299999999999997</v>
      </c>
      <c r="D77" s="5">
        <v>38.07</v>
      </c>
      <c r="E77" s="5">
        <v>200</v>
      </c>
      <c r="I77" s="5" t="s">
        <v>1246</v>
      </c>
      <c r="J77" s="5">
        <v>0.3</v>
      </c>
      <c r="AD77" s="6">
        <v>37.93</v>
      </c>
      <c r="AO77" s="5" t="str">
        <f t="shared" si="15"/>
        <v>51+0.00</v>
      </c>
      <c r="AW77" s="5" t="str">
        <f t="shared" si="16"/>
        <v/>
      </c>
      <c r="AX77" s="5" t="str">
        <f t="shared" si="11"/>
        <v/>
      </c>
      <c r="AY77" s="5" t="str">
        <f t="shared" si="12"/>
        <v/>
      </c>
      <c r="AZ77" s="5" t="str">
        <f t="shared" si="13"/>
        <v>가시설</v>
      </c>
      <c r="BA77" s="5" t="s">
        <v>1237</v>
      </c>
      <c r="BB77" s="5" t="str">
        <f t="shared" si="14"/>
        <v>ASP</v>
      </c>
    </row>
    <row r="78" spans="1:54" ht="15" customHeight="1" x14ac:dyDescent="0.3">
      <c r="B78" s="5">
        <v>1040</v>
      </c>
      <c r="C78" s="5">
        <v>40.19</v>
      </c>
      <c r="D78" s="5">
        <v>38.03</v>
      </c>
      <c r="E78" s="5">
        <v>200</v>
      </c>
      <c r="I78" s="5" t="s">
        <v>1246</v>
      </c>
      <c r="J78" s="5">
        <v>0.3</v>
      </c>
      <c r="AD78" s="6">
        <v>37.93</v>
      </c>
      <c r="AO78" s="5" t="str">
        <f t="shared" si="15"/>
        <v>52+0.00</v>
      </c>
      <c r="AW78" s="5">
        <f t="shared" si="16"/>
        <v>0</v>
      </c>
      <c r="AX78" s="5" t="str">
        <f t="shared" si="11"/>
        <v/>
      </c>
      <c r="AY78" s="5" t="str">
        <f t="shared" si="12"/>
        <v/>
      </c>
      <c r="AZ78" s="5" t="str">
        <f t="shared" si="13"/>
        <v>가시설</v>
      </c>
      <c r="BA78" s="5" t="s">
        <v>1237</v>
      </c>
      <c r="BB78" s="5" t="str">
        <f t="shared" si="14"/>
        <v>ASP</v>
      </c>
    </row>
    <row r="79" spans="1:54" ht="15" customHeight="1" x14ac:dyDescent="0.3">
      <c r="A79" s="5" t="s">
        <v>55</v>
      </c>
      <c r="B79" s="5">
        <v>1052.5</v>
      </c>
      <c r="C79" s="5">
        <v>40.119999999999997</v>
      </c>
      <c r="D79" s="5">
        <v>38</v>
      </c>
      <c r="E79" s="5">
        <v>200</v>
      </c>
      <c r="F79" s="5" t="s">
        <v>94</v>
      </c>
      <c r="I79" s="5" t="s">
        <v>1246</v>
      </c>
      <c r="J79" s="5">
        <v>0.3</v>
      </c>
      <c r="AD79" s="6">
        <v>37.93</v>
      </c>
      <c r="AO79" s="5" t="str">
        <f t="shared" si="15"/>
        <v>52+12.50</v>
      </c>
      <c r="AW79" s="5" t="str">
        <f t="shared" si="16"/>
        <v/>
      </c>
      <c r="AX79" s="5" t="str">
        <f t="shared" si="11"/>
        <v/>
      </c>
      <c r="AY79" s="5" t="str">
        <f t="shared" si="12"/>
        <v/>
      </c>
      <c r="AZ79" s="5" t="str">
        <f t="shared" si="13"/>
        <v>가시설</v>
      </c>
      <c r="BA79" s="5" t="s">
        <v>1237</v>
      </c>
      <c r="BB79" s="5" t="str">
        <f t="shared" si="14"/>
        <v>ASP</v>
      </c>
    </row>
    <row r="80" spans="1:54" ht="15" customHeight="1" x14ac:dyDescent="0.3">
      <c r="A80" s="5" t="s">
        <v>55</v>
      </c>
      <c r="B80" s="5">
        <v>1052.5</v>
      </c>
      <c r="C80" s="5">
        <v>40.119999999999997</v>
      </c>
      <c r="D80" s="5">
        <v>37.5</v>
      </c>
      <c r="E80" s="5">
        <v>200</v>
      </c>
      <c r="F80" s="5" t="s">
        <v>94</v>
      </c>
      <c r="I80" s="5" t="s">
        <v>1246</v>
      </c>
      <c r="J80" s="5">
        <v>0.3</v>
      </c>
      <c r="AD80" s="6">
        <v>37.93</v>
      </c>
      <c r="AO80" s="5" t="str">
        <f t="shared" si="15"/>
        <v>52+12.50</v>
      </c>
      <c r="AW80" s="5" t="str">
        <f t="shared" si="16"/>
        <v>m1-OJ-A-023</v>
      </c>
      <c r="AX80" s="5" t="str">
        <f t="shared" si="11"/>
        <v>OJ-A-023</v>
      </c>
      <c r="AY80" s="5" t="str">
        <f t="shared" si="12"/>
        <v>PC맨홀(1호)</v>
      </c>
      <c r="AZ80" s="5" t="str">
        <f t="shared" si="13"/>
        <v>가시설</v>
      </c>
      <c r="BA80" s="5" t="s">
        <v>1237</v>
      </c>
      <c r="BB80" s="5" t="str">
        <f t="shared" si="14"/>
        <v>ASP</v>
      </c>
    </row>
    <row r="81" spans="1:54" ht="15" customHeight="1" x14ac:dyDescent="0.3">
      <c r="B81" s="5">
        <v>1060</v>
      </c>
      <c r="C81" s="5">
        <v>40.130000000000003</v>
      </c>
      <c r="D81" s="5">
        <v>37.479999999999997</v>
      </c>
      <c r="E81" s="5">
        <v>200</v>
      </c>
      <c r="I81" s="5" t="s">
        <v>1246</v>
      </c>
      <c r="J81" s="5">
        <v>0.3</v>
      </c>
      <c r="AD81" s="6">
        <v>37.93</v>
      </c>
      <c r="AO81" s="5" t="str">
        <f t="shared" si="15"/>
        <v>53+0.00</v>
      </c>
      <c r="AW81" s="5" t="str">
        <f t="shared" si="16"/>
        <v/>
      </c>
      <c r="AX81" s="5" t="str">
        <f t="shared" si="11"/>
        <v/>
      </c>
      <c r="AY81" s="5" t="str">
        <f t="shared" si="12"/>
        <v/>
      </c>
      <c r="AZ81" s="5" t="str">
        <f t="shared" si="13"/>
        <v>가시설</v>
      </c>
      <c r="BA81" s="5" t="s">
        <v>1237</v>
      </c>
      <c r="BB81" s="5" t="str">
        <f t="shared" si="14"/>
        <v>ASP</v>
      </c>
    </row>
    <row r="82" spans="1:54" ht="15" customHeight="1" x14ac:dyDescent="0.3">
      <c r="B82" s="5">
        <v>1080</v>
      </c>
      <c r="C82" s="5">
        <v>40.159999999999997</v>
      </c>
      <c r="D82" s="5">
        <v>37.44</v>
      </c>
      <c r="E82" s="5">
        <v>200</v>
      </c>
      <c r="I82" s="5" t="s">
        <v>1246</v>
      </c>
      <c r="J82" s="5">
        <v>0.3</v>
      </c>
      <c r="AD82" s="6">
        <v>37.92</v>
      </c>
      <c r="AO82" s="5" t="str">
        <f t="shared" si="15"/>
        <v>54+0.00</v>
      </c>
      <c r="AW82" s="5" t="str">
        <f t="shared" si="16"/>
        <v/>
      </c>
      <c r="AX82" s="5" t="str">
        <f t="shared" si="11"/>
        <v/>
      </c>
      <c r="AY82" s="5" t="str">
        <f t="shared" si="12"/>
        <v/>
      </c>
      <c r="AZ82" s="5" t="str">
        <f t="shared" si="13"/>
        <v>가시설</v>
      </c>
      <c r="BA82" s="5" t="s">
        <v>1237</v>
      </c>
      <c r="BB82" s="5" t="str">
        <f t="shared" si="14"/>
        <v>ASP</v>
      </c>
    </row>
    <row r="83" spans="1:54" ht="15" customHeight="1" x14ac:dyDescent="0.3">
      <c r="B83" s="5">
        <v>1100</v>
      </c>
      <c r="C83" s="5">
        <v>40.19</v>
      </c>
      <c r="D83" s="5">
        <v>37.4</v>
      </c>
      <c r="E83" s="5">
        <v>200</v>
      </c>
      <c r="I83" s="5" t="s">
        <v>1246</v>
      </c>
      <c r="J83" s="5">
        <v>0.3</v>
      </c>
      <c r="AD83" s="6">
        <v>37.92</v>
      </c>
      <c r="AO83" s="5" t="str">
        <f t="shared" si="15"/>
        <v>55+0.00</v>
      </c>
      <c r="AW83" s="5">
        <f t="shared" si="16"/>
        <v>0</v>
      </c>
      <c r="AX83" s="5" t="str">
        <f t="shared" si="11"/>
        <v/>
      </c>
      <c r="AY83" s="5" t="str">
        <f t="shared" si="12"/>
        <v/>
      </c>
      <c r="AZ83" s="5" t="str">
        <f t="shared" si="13"/>
        <v>가시설</v>
      </c>
      <c r="BA83" s="5" t="s">
        <v>1237</v>
      </c>
      <c r="BB83" s="5" t="str">
        <f t="shared" si="14"/>
        <v>ASP</v>
      </c>
    </row>
    <row r="84" spans="1:54" ht="15" customHeight="1" x14ac:dyDescent="0.3">
      <c r="A84" s="5" t="s">
        <v>55</v>
      </c>
      <c r="B84" s="5">
        <v>1118.5</v>
      </c>
      <c r="C84" s="5">
        <v>40.22</v>
      </c>
      <c r="D84" s="5">
        <v>37.36</v>
      </c>
      <c r="E84" s="5">
        <v>200</v>
      </c>
      <c r="F84" s="5" t="s">
        <v>891</v>
      </c>
      <c r="I84" s="5" t="s">
        <v>1246</v>
      </c>
      <c r="J84" s="5">
        <v>0.3</v>
      </c>
      <c r="AD84" s="6">
        <v>37.92</v>
      </c>
      <c r="AO84" s="5" t="str">
        <f t="shared" si="15"/>
        <v>55+18.50</v>
      </c>
      <c r="AW84" s="5" t="str">
        <f t="shared" si="16"/>
        <v>m2-OJ-A-024</v>
      </c>
      <c r="AX84" s="5" t="str">
        <f t="shared" si="11"/>
        <v>OJ-A-024</v>
      </c>
      <c r="AY84" s="5" t="str">
        <f t="shared" si="12"/>
        <v>PC맨홀(2호)</v>
      </c>
      <c r="AZ84" s="5" t="str">
        <f t="shared" si="13"/>
        <v>가시설</v>
      </c>
      <c r="BA84" s="5" t="s">
        <v>1237</v>
      </c>
      <c r="BB84" s="5" t="str">
        <f t="shared" si="14"/>
        <v>ASP</v>
      </c>
    </row>
    <row r="85" spans="1:54" ht="15" customHeight="1" x14ac:dyDescent="0.3">
      <c r="B85" s="5">
        <v>1120</v>
      </c>
      <c r="C85" s="5">
        <v>40.22</v>
      </c>
      <c r="D85" s="5">
        <v>37.35</v>
      </c>
      <c r="E85" s="5">
        <v>200</v>
      </c>
      <c r="I85" s="5" t="s">
        <v>1246</v>
      </c>
      <c r="J85" s="5">
        <v>0.3</v>
      </c>
      <c r="AD85" s="6">
        <v>37.92</v>
      </c>
      <c r="AO85" s="5" t="str">
        <f t="shared" si="15"/>
        <v>56+0.00</v>
      </c>
      <c r="AW85" s="5">
        <f t="shared" si="16"/>
        <v>0</v>
      </c>
      <c r="AX85" s="5" t="str">
        <f t="shared" si="11"/>
        <v/>
      </c>
      <c r="AY85" s="5" t="str">
        <f t="shared" si="12"/>
        <v/>
      </c>
      <c r="AZ85" s="5" t="str">
        <f t="shared" si="13"/>
        <v>가시설</v>
      </c>
      <c r="BA85" s="5" t="s">
        <v>1237</v>
      </c>
      <c r="BB85" s="5" t="str">
        <f t="shared" si="14"/>
        <v>ASP</v>
      </c>
    </row>
    <row r="86" spans="1:54" ht="15" customHeight="1" x14ac:dyDescent="0.3">
      <c r="A86" s="5" t="s">
        <v>55</v>
      </c>
      <c r="B86" s="5">
        <v>1124.5</v>
      </c>
      <c r="C86" s="5">
        <v>40.22</v>
      </c>
      <c r="D86" s="5">
        <v>37.340000000000003</v>
      </c>
      <c r="E86" s="5">
        <v>200</v>
      </c>
      <c r="F86" s="5" t="s">
        <v>95</v>
      </c>
      <c r="I86" s="5" t="s">
        <v>1246</v>
      </c>
      <c r="J86" s="5">
        <v>0.3</v>
      </c>
      <c r="AD86" s="6">
        <v>37.92</v>
      </c>
      <c r="AO86" s="5" t="str">
        <f t="shared" si="15"/>
        <v>56+4.50</v>
      </c>
      <c r="AW86" s="5" t="str">
        <f t="shared" si="16"/>
        <v/>
      </c>
      <c r="AX86" s="5" t="str">
        <f t="shared" si="11"/>
        <v/>
      </c>
      <c r="AY86" s="5" t="str">
        <f t="shared" si="12"/>
        <v/>
      </c>
      <c r="AZ86" s="5" t="str">
        <f t="shared" si="13"/>
        <v>가시설</v>
      </c>
      <c r="BA86" s="5" t="s">
        <v>1237</v>
      </c>
      <c r="BB86" s="5" t="str">
        <f t="shared" si="14"/>
        <v>ASP</v>
      </c>
    </row>
    <row r="87" spans="1:54" ht="15" customHeight="1" x14ac:dyDescent="0.3">
      <c r="A87" s="5" t="s">
        <v>55</v>
      </c>
      <c r="B87" s="5">
        <v>1124.5</v>
      </c>
      <c r="C87" s="5">
        <v>40.22</v>
      </c>
      <c r="D87" s="5">
        <v>37.29</v>
      </c>
      <c r="E87" s="5">
        <v>250</v>
      </c>
      <c r="F87" s="5" t="s">
        <v>95</v>
      </c>
      <c r="I87" s="5" t="s">
        <v>1246</v>
      </c>
      <c r="J87" s="5">
        <v>0.3</v>
      </c>
      <c r="AD87" s="6">
        <v>37.92</v>
      </c>
      <c r="AO87" s="5" t="str">
        <f t="shared" si="15"/>
        <v>56+4.50</v>
      </c>
      <c r="AW87" s="5" t="str">
        <f t="shared" si="16"/>
        <v>m1-OJ-A-025</v>
      </c>
      <c r="AX87" s="5" t="str">
        <f t="shared" si="11"/>
        <v>OJ-A-025</v>
      </c>
      <c r="AY87" s="5" t="str">
        <f t="shared" si="12"/>
        <v>PC맨홀(1호)</v>
      </c>
      <c r="AZ87" s="5" t="str">
        <f t="shared" si="13"/>
        <v>가시설</v>
      </c>
      <c r="BA87" s="5" t="s">
        <v>1237</v>
      </c>
      <c r="BB87" s="5" t="str">
        <f t="shared" si="14"/>
        <v>ASP</v>
      </c>
    </row>
    <row r="88" spans="1:54" ht="15" customHeight="1" x14ac:dyDescent="0.3">
      <c r="B88" s="5">
        <v>1140</v>
      </c>
      <c r="C88" s="5">
        <v>40.24</v>
      </c>
      <c r="D88" s="5">
        <v>37.26</v>
      </c>
      <c r="E88" s="5">
        <v>250</v>
      </c>
      <c r="I88" s="5" t="s">
        <v>1246</v>
      </c>
      <c r="J88" s="5">
        <v>0.3</v>
      </c>
      <c r="AD88" s="6">
        <v>37.92</v>
      </c>
      <c r="AO88" s="5" t="str">
        <f t="shared" si="15"/>
        <v>57+0.00</v>
      </c>
      <c r="AW88" s="5" t="str">
        <f t="shared" si="16"/>
        <v/>
      </c>
      <c r="AX88" s="5" t="str">
        <f t="shared" si="11"/>
        <v/>
      </c>
      <c r="AY88" s="5" t="str">
        <f t="shared" si="12"/>
        <v/>
      </c>
      <c r="AZ88" s="5" t="str">
        <f t="shared" si="13"/>
        <v>가시설</v>
      </c>
      <c r="BA88" s="5" t="s">
        <v>1237</v>
      </c>
      <c r="BB88" s="5" t="str">
        <f t="shared" si="14"/>
        <v>ASP</v>
      </c>
    </row>
    <row r="89" spans="1:54" ht="15" customHeight="1" x14ac:dyDescent="0.3">
      <c r="B89" s="5">
        <v>1160</v>
      </c>
      <c r="C89" s="5">
        <v>40.270000000000003</v>
      </c>
      <c r="D89" s="5">
        <v>37.229999999999997</v>
      </c>
      <c r="E89" s="5">
        <v>250</v>
      </c>
      <c r="I89" s="5" t="s">
        <v>1246</v>
      </c>
      <c r="J89" s="5">
        <v>0.3</v>
      </c>
      <c r="AD89" s="6">
        <v>37.909999999999997</v>
      </c>
      <c r="AO89" s="5" t="str">
        <f t="shared" si="15"/>
        <v>58+0.00</v>
      </c>
      <c r="AW89" s="5" t="str">
        <f t="shared" si="16"/>
        <v/>
      </c>
      <c r="AX89" s="5" t="str">
        <f t="shared" si="11"/>
        <v/>
      </c>
      <c r="AY89" s="5" t="str">
        <f t="shared" si="12"/>
        <v/>
      </c>
      <c r="AZ89" s="5" t="str">
        <f t="shared" si="13"/>
        <v>가시설</v>
      </c>
      <c r="BA89" s="5" t="s">
        <v>1237</v>
      </c>
      <c r="BB89" s="5" t="str">
        <f t="shared" si="14"/>
        <v>ASP</v>
      </c>
    </row>
    <row r="90" spans="1:54" ht="15" customHeight="1" x14ac:dyDescent="0.3">
      <c r="B90" s="5">
        <v>1180</v>
      </c>
      <c r="C90" s="5">
        <v>40.29</v>
      </c>
      <c r="D90" s="5">
        <v>37.200000000000003</v>
      </c>
      <c r="E90" s="5">
        <v>250</v>
      </c>
      <c r="I90" s="5" t="s">
        <v>1246</v>
      </c>
      <c r="J90" s="5">
        <v>0.3</v>
      </c>
      <c r="AD90" s="6">
        <v>37.909999999999997</v>
      </c>
      <c r="AO90" s="5" t="str">
        <f t="shared" si="15"/>
        <v>59+0.00</v>
      </c>
      <c r="AW90" s="5">
        <f t="shared" si="16"/>
        <v>0</v>
      </c>
      <c r="AX90" s="5" t="str">
        <f t="shared" si="11"/>
        <v/>
      </c>
      <c r="AY90" s="5" t="str">
        <f t="shared" si="12"/>
        <v/>
      </c>
      <c r="AZ90" s="5" t="str">
        <f t="shared" si="13"/>
        <v>가시설</v>
      </c>
      <c r="BA90" s="5" t="s">
        <v>1237</v>
      </c>
      <c r="BB90" s="5" t="str">
        <f t="shared" si="14"/>
        <v>ASP</v>
      </c>
    </row>
    <row r="91" spans="1:54" ht="15" customHeight="1" x14ac:dyDescent="0.3">
      <c r="A91" s="5" t="s">
        <v>55</v>
      </c>
      <c r="B91" s="5">
        <v>1186.5</v>
      </c>
      <c r="C91" s="5">
        <v>40.299999999999997</v>
      </c>
      <c r="D91" s="5">
        <v>37.19</v>
      </c>
      <c r="E91" s="5">
        <v>250</v>
      </c>
      <c r="F91" s="5" t="s">
        <v>96</v>
      </c>
      <c r="I91" s="5" t="s">
        <v>1246</v>
      </c>
      <c r="J91" s="5">
        <v>0.3</v>
      </c>
      <c r="AD91" s="6">
        <v>37.909999999999997</v>
      </c>
      <c r="AO91" s="5" t="str">
        <f t="shared" si="15"/>
        <v>59+6.50</v>
      </c>
      <c r="AW91" s="5" t="str">
        <f t="shared" si="16"/>
        <v>m1-OJ-A-026</v>
      </c>
      <c r="AX91" s="5" t="str">
        <f t="shared" si="11"/>
        <v>OJ-A-026</v>
      </c>
      <c r="AY91" s="5" t="str">
        <f t="shared" si="12"/>
        <v>PC맨홀(1호)</v>
      </c>
      <c r="AZ91" s="5" t="str">
        <f t="shared" si="13"/>
        <v>가시설</v>
      </c>
      <c r="BA91" s="5" t="s">
        <v>1237</v>
      </c>
      <c r="BB91" s="5" t="str">
        <f t="shared" si="14"/>
        <v>ASP</v>
      </c>
    </row>
    <row r="92" spans="1:54" ht="15" customHeight="1" x14ac:dyDescent="0.3">
      <c r="B92" s="5">
        <v>1200</v>
      </c>
      <c r="C92" s="5">
        <v>40.299999999999997</v>
      </c>
      <c r="D92" s="5">
        <v>37.17</v>
      </c>
      <c r="E92" s="5">
        <v>250</v>
      </c>
      <c r="I92" s="5" t="s">
        <v>1246</v>
      </c>
      <c r="J92" s="5">
        <v>0.3</v>
      </c>
      <c r="AD92" s="6">
        <v>37.909999999999997</v>
      </c>
      <c r="AO92" s="5" t="str">
        <f t="shared" si="15"/>
        <v>60+0.00</v>
      </c>
      <c r="AW92" s="5" t="str">
        <f t="shared" si="16"/>
        <v/>
      </c>
      <c r="AX92" s="5" t="str">
        <f t="shared" si="11"/>
        <v/>
      </c>
      <c r="AY92" s="5" t="str">
        <f t="shared" si="12"/>
        <v/>
      </c>
      <c r="AZ92" s="5" t="str">
        <f t="shared" si="13"/>
        <v>가시설</v>
      </c>
      <c r="BA92" s="5" t="s">
        <v>1237</v>
      </c>
      <c r="BB92" s="5" t="str">
        <f t="shared" si="14"/>
        <v>ASP</v>
      </c>
    </row>
    <row r="93" spans="1:54" ht="15" customHeight="1" x14ac:dyDescent="0.3">
      <c r="B93" s="5">
        <v>1220</v>
      </c>
      <c r="C93" s="5">
        <v>40.29</v>
      </c>
      <c r="D93" s="5">
        <v>37.130000000000003</v>
      </c>
      <c r="E93" s="5">
        <v>250</v>
      </c>
      <c r="I93" s="5" t="s">
        <v>1246</v>
      </c>
      <c r="J93" s="5">
        <v>0.3</v>
      </c>
      <c r="AD93" s="6">
        <v>37.909999999999997</v>
      </c>
      <c r="AO93" s="5" t="str">
        <f t="shared" si="15"/>
        <v>61+0.00</v>
      </c>
      <c r="AW93" s="5" t="str">
        <f t="shared" si="16"/>
        <v/>
      </c>
      <c r="AX93" s="5" t="str">
        <f t="shared" si="11"/>
        <v/>
      </c>
      <c r="AY93" s="5" t="str">
        <f t="shared" si="12"/>
        <v/>
      </c>
      <c r="AZ93" s="5" t="str">
        <f t="shared" si="13"/>
        <v>가시설</v>
      </c>
      <c r="BA93" s="5" t="s">
        <v>1237</v>
      </c>
      <c r="BB93" s="5" t="str">
        <f t="shared" si="14"/>
        <v>ASP</v>
      </c>
    </row>
    <row r="94" spans="1:54" ht="15" customHeight="1" x14ac:dyDescent="0.3">
      <c r="B94" s="5">
        <v>1240</v>
      </c>
      <c r="C94" s="5">
        <v>40.28</v>
      </c>
      <c r="D94" s="5">
        <v>37.1</v>
      </c>
      <c r="E94" s="5">
        <v>250</v>
      </c>
      <c r="I94" s="5" t="s">
        <v>1246</v>
      </c>
      <c r="J94" s="5">
        <v>0.3</v>
      </c>
      <c r="AD94" s="6">
        <v>37.9</v>
      </c>
      <c r="AO94" s="5" t="str">
        <f t="shared" si="15"/>
        <v>62+0.00</v>
      </c>
      <c r="AW94" s="5">
        <f t="shared" si="16"/>
        <v>0</v>
      </c>
      <c r="AX94" s="5" t="str">
        <f t="shared" si="11"/>
        <v/>
      </c>
      <c r="AY94" s="5" t="str">
        <f t="shared" si="12"/>
        <v/>
      </c>
      <c r="AZ94" s="5" t="str">
        <f t="shared" si="13"/>
        <v>가시설</v>
      </c>
      <c r="BA94" s="5" t="s">
        <v>1237</v>
      </c>
      <c r="BB94" s="5" t="str">
        <f t="shared" si="14"/>
        <v>ASP</v>
      </c>
    </row>
    <row r="95" spans="1:54" ht="15" customHeight="1" x14ac:dyDescent="0.3">
      <c r="A95" s="5" t="s">
        <v>55</v>
      </c>
      <c r="B95" s="5">
        <v>1243.5</v>
      </c>
      <c r="C95" s="5">
        <v>40.28</v>
      </c>
      <c r="D95" s="5">
        <v>37.090000000000003</v>
      </c>
      <c r="E95" s="5">
        <v>250</v>
      </c>
      <c r="F95" s="5" t="s">
        <v>888</v>
      </c>
      <c r="I95" s="5" t="s">
        <v>1246</v>
      </c>
      <c r="J95" s="5">
        <v>0.3</v>
      </c>
      <c r="AD95" s="6">
        <v>37.9</v>
      </c>
      <c r="AO95" s="5" t="str">
        <f t="shared" si="15"/>
        <v>62+3.50</v>
      </c>
      <c r="AW95" s="5" t="str">
        <f t="shared" si="16"/>
        <v>m2-OJ-A-027</v>
      </c>
      <c r="AX95" s="5" t="str">
        <f t="shared" si="11"/>
        <v>OJ-A-027</v>
      </c>
      <c r="AY95" s="5" t="str">
        <f t="shared" si="12"/>
        <v>PC맨홀(2호)</v>
      </c>
      <c r="AZ95" s="5" t="str">
        <f t="shared" si="13"/>
        <v>가시설</v>
      </c>
      <c r="BA95" s="5" t="s">
        <v>1237</v>
      </c>
      <c r="BB95" s="5" t="str">
        <f t="shared" si="14"/>
        <v>ASP</v>
      </c>
    </row>
    <row r="96" spans="1:54" ht="15" customHeight="1" x14ac:dyDescent="0.3">
      <c r="B96" s="5">
        <v>1260</v>
      </c>
      <c r="C96" s="5">
        <v>40.22</v>
      </c>
      <c r="D96" s="5">
        <v>37.06</v>
      </c>
      <c r="E96" s="5">
        <v>250</v>
      </c>
      <c r="I96" s="5" t="s">
        <v>1246</v>
      </c>
      <c r="J96" s="5">
        <v>0.3</v>
      </c>
      <c r="AD96" s="6">
        <v>37.9</v>
      </c>
      <c r="AO96" s="5" t="str">
        <f t="shared" si="15"/>
        <v>63+0.00</v>
      </c>
      <c r="AW96" s="5" t="str">
        <f t="shared" si="16"/>
        <v/>
      </c>
      <c r="AX96" s="5" t="str">
        <f t="shared" si="11"/>
        <v/>
      </c>
      <c r="AY96" s="5" t="str">
        <f t="shared" si="12"/>
        <v/>
      </c>
      <c r="AZ96" s="5" t="str">
        <f t="shared" si="13"/>
        <v>가시설</v>
      </c>
      <c r="BA96" s="5" t="s">
        <v>1237</v>
      </c>
      <c r="BB96" s="5" t="str">
        <f t="shared" si="14"/>
        <v>ASP</v>
      </c>
    </row>
    <row r="97" spans="1:54" ht="15" customHeight="1" x14ac:dyDescent="0.3">
      <c r="B97" s="5">
        <v>1280</v>
      </c>
      <c r="C97" s="5">
        <v>40.15</v>
      </c>
      <c r="D97" s="5">
        <v>37.03</v>
      </c>
      <c r="E97" s="5">
        <v>250</v>
      </c>
      <c r="I97" s="5" t="s">
        <v>1246</v>
      </c>
      <c r="J97" s="5">
        <v>0.3</v>
      </c>
      <c r="AD97" s="6">
        <v>37.9</v>
      </c>
      <c r="AO97" s="5" t="str">
        <f t="shared" si="15"/>
        <v>64+0.00</v>
      </c>
      <c r="AW97" s="5" t="str">
        <f t="shared" si="16"/>
        <v/>
      </c>
      <c r="AX97" s="5" t="str">
        <f t="shared" si="11"/>
        <v/>
      </c>
      <c r="AY97" s="5" t="str">
        <f t="shared" si="12"/>
        <v/>
      </c>
      <c r="AZ97" s="5" t="str">
        <f t="shared" si="13"/>
        <v>가시설</v>
      </c>
      <c r="BA97" s="5" t="s">
        <v>1237</v>
      </c>
      <c r="BB97" s="5" t="str">
        <f t="shared" si="14"/>
        <v>ASP</v>
      </c>
    </row>
    <row r="98" spans="1:54" ht="15" customHeight="1" x14ac:dyDescent="0.3">
      <c r="B98" s="5">
        <v>1300</v>
      </c>
      <c r="C98" s="5">
        <v>40.08</v>
      </c>
      <c r="D98" s="5">
        <v>36.99</v>
      </c>
      <c r="E98" s="5">
        <v>250</v>
      </c>
      <c r="I98" s="5" t="s">
        <v>1246</v>
      </c>
      <c r="J98" s="5">
        <v>0.3</v>
      </c>
      <c r="AD98" s="6">
        <v>37.89</v>
      </c>
      <c r="AO98" s="5" t="str">
        <f t="shared" si="15"/>
        <v>65+0.00</v>
      </c>
      <c r="AW98" s="5">
        <f t="shared" si="16"/>
        <v>0</v>
      </c>
      <c r="AX98" s="5" t="str">
        <f t="shared" si="11"/>
        <v/>
      </c>
      <c r="AY98" s="5" t="str">
        <f t="shared" si="12"/>
        <v/>
      </c>
      <c r="AZ98" s="5" t="str">
        <f t="shared" si="13"/>
        <v>가시설</v>
      </c>
      <c r="BA98" s="5" t="s">
        <v>1237</v>
      </c>
      <c r="BB98" s="5" t="str">
        <f t="shared" si="14"/>
        <v>ASP</v>
      </c>
    </row>
    <row r="99" spans="1:54" ht="15" customHeight="1" x14ac:dyDescent="0.3">
      <c r="A99" s="5" t="s">
        <v>55</v>
      </c>
      <c r="B99" s="5">
        <v>1302.5</v>
      </c>
      <c r="C99" s="5">
        <v>40.07</v>
      </c>
      <c r="D99" s="5">
        <v>36.99</v>
      </c>
      <c r="E99" s="5">
        <v>250</v>
      </c>
      <c r="F99" s="5" t="s">
        <v>97</v>
      </c>
      <c r="I99" s="5" t="s">
        <v>1246</v>
      </c>
      <c r="J99" s="5">
        <v>0.3</v>
      </c>
      <c r="AD99" s="6">
        <v>37.89</v>
      </c>
      <c r="AO99" s="5" t="str">
        <f t="shared" si="15"/>
        <v>65+2.50</v>
      </c>
      <c r="AW99" s="5" t="str">
        <f t="shared" ref="AW99:AW130" si="17">IF(F99=F100,"",F99)</f>
        <v>m1-OJ-A-028</v>
      </c>
      <c r="AX99" s="5" t="str">
        <f t="shared" ref="AX99:AX130" si="18">IFERROR(RIGHT(AW99,LEN(AW99)-3),"")</f>
        <v>OJ-A-028</v>
      </c>
      <c r="AY99" s="5" t="str">
        <f t="shared" ref="AY99:AY130" si="19">IF(COUNTIF($AW99,"m1*")&gt;0,"PC맨홀(1호)",IF(COUNTIF($AW99,"m2*")&gt;0,"PC맨홀(2호)",IF(COUNTIF($AW99,"m3*")&gt;0,"PC맨홀(3호)","")))</f>
        <v>PC맨홀(1호)</v>
      </c>
      <c r="AZ99" s="5" t="str">
        <f t="shared" si="13"/>
        <v>가시설</v>
      </c>
      <c r="BA99" s="5" t="s">
        <v>1237</v>
      </c>
      <c r="BB99" s="5" t="str">
        <f t="shared" si="14"/>
        <v>ASP</v>
      </c>
    </row>
    <row r="100" spans="1:54" ht="15" customHeight="1" x14ac:dyDescent="0.3">
      <c r="A100" s="5" t="s">
        <v>55</v>
      </c>
      <c r="B100" s="5">
        <v>1302.5</v>
      </c>
      <c r="C100" s="5">
        <v>40.07</v>
      </c>
      <c r="D100" s="5">
        <v>36.49</v>
      </c>
      <c r="E100" s="5">
        <v>300</v>
      </c>
      <c r="F100" s="5" t="s">
        <v>883</v>
      </c>
      <c r="I100" s="5" t="s">
        <v>898</v>
      </c>
      <c r="J100" s="5">
        <v>0.3</v>
      </c>
      <c r="AD100" s="6">
        <v>37.89</v>
      </c>
      <c r="AO100" s="5" t="str">
        <f t="shared" si="15"/>
        <v>65+2.50</v>
      </c>
      <c r="AW100" s="5" t="str">
        <f t="shared" si="17"/>
        <v>m2-OJ-A-028</v>
      </c>
      <c r="AX100" s="5" t="str">
        <f t="shared" si="18"/>
        <v>OJ-A-028</v>
      </c>
      <c r="AY100" s="5" t="str">
        <f t="shared" si="19"/>
        <v>PC맨홀(2호)</v>
      </c>
      <c r="AZ100" s="5" t="str">
        <f t="shared" si="13"/>
        <v>추진</v>
      </c>
      <c r="BA100" s="5" t="s">
        <v>1237</v>
      </c>
      <c r="BB100" s="5" t="str">
        <f t="shared" si="14"/>
        <v/>
      </c>
    </row>
    <row r="101" spans="1:54" ht="15" customHeight="1" x14ac:dyDescent="0.3">
      <c r="B101" s="5">
        <v>1320</v>
      </c>
      <c r="C101" s="5">
        <v>40.11</v>
      </c>
      <c r="D101" s="5">
        <v>36.46</v>
      </c>
      <c r="E101" s="5">
        <v>300</v>
      </c>
      <c r="I101" s="5" t="s">
        <v>898</v>
      </c>
      <c r="J101" s="5">
        <v>0.3</v>
      </c>
      <c r="AD101" s="6">
        <v>37.89</v>
      </c>
      <c r="AO101" s="5" t="str">
        <f t="shared" si="15"/>
        <v>66+0.00</v>
      </c>
      <c r="AW101" s="5" t="str">
        <f t="shared" si="17"/>
        <v/>
      </c>
      <c r="AX101" s="5" t="str">
        <f t="shared" si="18"/>
        <v/>
      </c>
      <c r="AY101" s="5" t="str">
        <f t="shared" si="19"/>
        <v/>
      </c>
      <c r="AZ101" s="5" t="str">
        <f t="shared" si="13"/>
        <v>추진</v>
      </c>
      <c r="BA101" s="5" t="s">
        <v>1237</v>
      </c>
      <c r="BB101" s="5" t="str">
        <f t="shared" si="14"/>
        <v/>
      </c>
    </row>
    <row r="102" spans="1:54" ht="15" customHeight="1" x14ac:dyDescent="0.3">
      <c r="B102" s="5">
        <v>1340</v>
      </c>
      <c r="C102" s="5">
        <v>40.15</v>
      </c>
      <c r="D102" s="5">
        <v>36.43</v>
      </c>
      <c r="E102" s="5">
        <v>300</v>
      </c>
      <c r="I102" s="5" t="s">
        <v>897</v>
      </c>
      <c r="J102" s="5">
        <v>0.3</v>
      </c>
      <c r="AD102" s="6">
        <v>37.89</v>
      </c>
      <c r="AO102" s="5" t="str">
        <f t="shared" si="15"/>
        <v>67+0.00</v>
      </c>
      <c r="AW102" s="5">
        <f t="shared" si="17"/>
        <v>0</v>
      </c>
      <c r="AX102" s="5" t="str">
        <f t="shared" si="18"/>
        <v/>
      </c>
      <c r="AY102" s="5" t="str">
        <f t="shared" si="19"/>
        <v/>
      </c>
      <c r="AZ102" s="5" t="str">
        <f t="shared" si="13"/>
        <v>추진</v>
      </c>
      <c r="BA102" s="5" t="s">
        <v>1237</v>
      </c>
      <c r="BB102" s="5" t="str">
        <f t="shared" si="14"/>
        <v/>
      </c>
    </row>
    <row r="103" spans="1:54" ht="15" customHeight="1" x14ac:dyDescent="0.3">
      <c r="A103" s="5" t="s">
        <v>55</v>
      </c>
      <c r="B103" s="5">
        <v>1349.5</v>
      </c>
      <c r="C103" s="5">
        <v>40.17</v>
      </c>
      <c r="D103" s="5">
        <v>36.42</v>
      </c>
      <c r="E103" s="5">
        <v>300</v>
      </c>
      <c r="F103" s="5" t="s">
        <v>881</v>
      </c>
      <c r="I103" s="5" t="s">
        <v>897</v>
      </c>
      <c r="J103" s="5">
        <v>0.3</v>
      </c>
      <c r="AD103" s="6">
        <v>37.89</v>
      </c>
      <c r="AO103" s="5" t="str">
        <f t="shared" si="15"/>
        <v>67+9.50</v>
      </c>
      <c r="AW103" s="5" t="str">
        <f t="shared" si="17"/>
        <v/>
      </c>
      <c r="AX103" s="5" t="str">
        <f t="shared" si="18"/>
        <v/>
      </c>
      <c r="AY103" s="5" t="str">
        <f t="shared" si="19"/>
        <v/>
      </c>
      <c r="AZ103" s="5" t="str">
        <f t="shared" si="13"/>
        <v>추진</v>
      </c>
      <c r="BA103" s="5" t="s">
        <v>1237</v>
      </c>
      <c r="BB103" s="5" t="str">
        <f t="shared" si="14"/>
        <v/>
      </c>
    </row>
    <row r="104" spans="1:54" ht="15" customHeight="1" x14ac:dyDescent="0.3">
      <c r="A104" s="5" t="s">
        <v>55</v>
      </c>
      <c r="B104" s="5">
        <v>1349.5</v>
      </c>
      <c r="C104" s="5">
        <v>40.17</v>
      </c>
      <c r="D104" s="5">
        <v>36.42</v>
      </c>
      <c r="E104" s="5">
        <v>300</v>
      </c>
      <c r="F104" s="5" t="s">
        <v>881</v>
      </c>
      <c r="I104" s="5" t="s">
        <v>1246</v>
      </c>
      <c r="J104" s="5">
        <v>0.3</v>
      </c>
      <c r="AD104" s="6">
        <v>37.89</v>
      </c>
      <c r="AO104" s="5" t="str">
        <f t="shared" ref="AO104" si="20">INT(B104/20)&amp;"+"&amp;FIXED(B104-INT(B104/20)*20,2)</f>
        <v>67+9.50</v>
      </c>
      <c r="AW104" s="5" t="str">
        <f t="shared" si="17"/>
        <v>m2-OJ-A-029</v>
      </c>
      <c r="AX104" s="5" t="str">
        <f t="shared" si="18"/>
        <v>OJ-A-029</v>
      </c>
      <c r="AY104" s="5" t="str">
        <f t="shared" si="19"/>
        <v>PC맨홀(2호)</v>
      </c>
      <c r="AZ104" s="5" t="str">
        <f t="shared" si="13"/>
        <v>가시설</v>
      </c>
      <c r="BA104" s="5" t="s">
        <v>1237</v>
      </c>
      <c r="BB104" s="5" t="str">
        <f t="shared" si="14"/>
        <v>ASP</v>
      </c>
    </row>
    <row r="105" spans="1:54" ht="15" customHeight="1" x14ac:dyDescent="0.3">
      <c r="B105" s="5">
        <v>1360</v>
      </c>
      <c r="C105" s="5">
        <v>40.229999999999997</v>
      </c>
      <c r="D105" s="5">
        <v>36.4</v>
      </c>
      <c r="E105" s="5">
        <v>300</v>
      </c>
      <c r="I105" s="5" t="s">
        <v>1246</v>
      </c>
      <c r="J105" s="5">
        <v>0.3</v>
      </c>
      <c r="AD105" s="6">
        <v>37.89</v>
      </c>
      <c r="AO105" s="5" t="str">
        <f t="shared" si="15"/>
        <v>68+0.00</v>
      </c>
      <c r="AW105" s="5" t="str">
        <f t="shared" si="17"/>
        <v/>
      </c>
      <c r="AX105" s="5" t="str">
        <f t="shared" si="18"/>
        <v/>
      </c>
      <c r="AY105" s="5" t="str">
        <f t="shared" si="19"/>
        <v/>
      </c>
      <c r="AZ105" s="5" t="str">
        <f t="shared" si="13"/>
        <v>가시설</v>
      </c>
      <c r="BA105" s="5" t="s">
        <v>1237</v>
      </c>
      <c r="BB105" s="5" t="str">
        <f t="shared" si="14"/>
        <v>ASP</v>
      </c>
    </row>
    <row r="106" spans="1:54" ht="15" customHeight="1" x14ac:dyDescent="0.3">
      <c r="B106" s="5">
        <v>1380</v>
      </c>
      <c r="C106" s="5">
        <v>40.36</v>
      </c>
      <c r="D106" s="5">
        <v>36.380000000000003</v>
      </c>
      <c r="E106" s="5">
        <v>300</v>
      </c>
      <c r="I106" s="5" t="s">
        <v>1246</v>
      </c>
      <c r="J106" s="5">
        <v>0.3</v>
      </c>
      <c r="AD106" s="6">
        <v>37.880000000000003</v>
      </c>
      <c r="AO106" s="5" t="str">
        <f t="shared" si="15"/>
        <v>69+0.00</v>
      </c>
      <c r="AW106" s="5" t="str">
        <f t="shared" si="17"/>
        <v/>
      </c>
      <c r="AX106" s="5" t="str">
        <f t="shared" si="18"/>
        <v/>
      </c>
      <c r="AY106" s="5" t="str">
        <f t="shared" si="19"/>
        <v/>
      </c>
      <c r="AZ106" s="5" t="str">
        <f t="shared" si="13"/>
        <v>가시설</v>
      </c>
      <c r="BA106" s="5" t="s">
        <v>1237</v>
      </c>
      <c r="BB106" s="5" t="str">
        <f t="shared" si="14"/>
        <v>ASP</v>
      </c>
    </row>
    <row r="107" spans="1:54" ht="15" customHeight="1" x14ac:dyDescent="0.3">
      <c r="B107" s="5">
        <v>1400</v>
      </c>
      <c r="C107" s="5">
        <v>40.479999999999997</v>
      </c>
      <c r="D107" s="5">
        <v>36.35</v>
      </c>
      <c r="E107" s="5">
        <v>300</v>
      </c>
      <c r="I107" s="5" t="s">
        <v>1246</v>
      </c>
      <c r="J107" s="5">
        <v>0.3</v>
      </c>
      <c r="AD107" s="5">
        <f>C107-0.2*13</f>
        <v>37.879999999999995</v>
      </c>
      <c r="AO107" s="5" t="str">
        <f t="shared" si="15"/>
        <v>70+0.00</v>
      </c>
      <c r="AW107" s="5">
        <f t="shared" si="17"/>
        <v>0</v>
      </c>
      <c r="AX107" s="5" t="str">
        <f t="shared" si="18"/>
        <v/>
      </c>
      <c r="AY107" s="5" t="str">
        <f t="shared" si="19"/>
        <v/>
      </c>
      <c r="AZ107" s="5" t="str">
        <f t="shared" si="13"/>
        <v>가시설</v>
      </c>
      <c r="BA107" s="5" t="s">
        <v>1237</v>
      </c>
      <c r="BB107" s="5" t="str">
        <f t="shared" si="14"/>
        <v>ASP</v>
      </c>
    </row>
    <row r="108" spans="1:54" ht="15" customHeight="1" x14ac:dyDescent="0.3">
      <c r="A108" s="5" t="s">
        <v>55</v>
      </c>
      <c r="B108" s="5">
        <v>1411</v>
      </c>
      <c r="C108" s="5">
        <v>40.549999999999997</v>
      </c>
      <c r="D108" s="5">
        <v>36.33</v>
      </c>
      <c r="E108" s="5">
        <v>300</v>
      </c>
      <c r="F108" s="5" t="s">
        <v>880</v>
      </c>
      <c r="I108" s="5" t="s">
        <v>1246</v>
      </c>
      <c r="J108" s="5">
        <v>0.3</v>
      </c>
      <c r="AD108" s="6">
        <v>37.9</v>
      </c>
      <c r="AO108" s="5" t="str">
        <f t="shared" si="15"/>
        <v>70+11.00</v>
      </c>
      <c r="AW108" s="5" t="str">
        <f t="shared" si="17"/>
        <v>m2-OJ-A-030</v>
      </c>
      <c r="AX108" s="5" t="str">
        <f t="shared" si="18"/>
        <v>OJ-A-030</v>
      </c>
      <c r="AY108" s="5" t="str">
        <f t="shared" si="19"/>
        <v>PC맨홀(2호)</v>
      </c>
      <c r="AZ108" s="5" t="str">
        <f t="shared" si="13"/>
        <v>가시설</v>
      </c>
      <c r="BA108" s="5" t="s">
        <v>1237</v>
      </c>
      <c r="BB108" s="5" t="str">
        <f t="shared" si="14"/>
        <v>ASP</v>
      </c>
    </row>
    <row r="109" spans="1:54" ht="15" customHeight="1" x14ac:dyDescent="0.3">
      <c r="B109" s="5">
        <v>1420</v>
      </c>
      <c r="C109" s="5">
        <v>40.54</v>
      </c>
      <c r="D109" s="5">
        <v>36.32</v>
      </c>
      <c r="E109" s="5">
        <v>300</v>
      </c>
      <c r="I109" s="5" t="s">
        <v>1246</v>
      </c>
      <c r="J109" s="5">
        <v>0.3</v>
      </c>
      <c r="AD109" s="6">
        <v>37.92</v>
      </c>
      <c r="AO109" s="5" t="str">
        <f t="shared" si="15"/>
        <v>71+0.00</v>
      </c>
      <c r="AW109" s="5" t="str">
        <f t="shared" si="17"/>
        <v/>
      </c>
      <c r="AX109" s="5" t="str">
        <f t="shared" si="18"/>
        <v/>
      </c>
      <c r="AY109" s="5" t="str">
        <f t="shared" si="19"/>
        <v/>
      </c>
      <c r="AZ109" s="5" t="str">
        <f t="shared" si="13"/>
        <v>가시설</v>
      </c>
      <c r="BA109" s="5" t="s">
        <v>1237</v>
      </c>
      <c r="BB109" s="5" t="str">
        <f t="shared" si="14"/>
        <v>ASP</v>
      </c>
    </row>
    <row r="110" spans="1:54" ht="15" customHeight="1" x14ac:dyDescent="0.3">
      <c r="B110" s="5">
        <v>1440</v>
      </c>
      <c r="C110" s="5">
        <v>40.53</v>
      </c>
      <c r="D110" s="5">
        <v>36.29</v>
      </c>
      <c r="E110" s="5">
        <v>300</v>
      </c>
      <c r="I110" s="5" t="s">
        <v>1246</v>
      </c>
      <c r="J110" s="5">
        <v>0.3</v>
      </c>
      <c r="AD110" s="6">
        <v>37.96</v>
      </c>
      <c r="AO110" s="5" t="str">
        <f t="shared" si="15"/>
        <v>72+0.00</v>
      </c>
      <c r="AW110" s="5" t="str">
        <f t="shared" si="17"/>
        <v/>
      </c>
      <c r="AX110" s="5" t="str">
        <f t="shared" si="18"/>
        <v/>
      </c>
      <c r="AY110" s="5" t="str">
        <f t="shared" si="19"/>
        <v/>
      </c>
      <c r="AZ110" s="5" t="str">
        <f t="shared" si="13"/>
        <v>가시설</v>
      </c>
      <c r="BA110" s="5" t="s">
        <v>1237</v>
      </c>
      <c r="BB110" s="5" t="str">
        <f t="shared" si="14"/>
        <v>ASP</v>
      </c>
    </row>
    <row r="111" spans="1:54" ht="15" customHeight="1" x14ac:dyDescent="0.3">
      <c r="B111" s="5">
        <v>1460</v>
      </c>
      <c r="C111" s="5">
        <v>40.51</v>
      </c>
      <c r="D111" s="5">
        <v>36.26</v>
      </c>
      <c r="E111" s="5">
        <v>300</v>
      </c>
      <c r="I111" s="5" t="s">
        <v>1246</v>
      </c>
      <c r="J111" s="5">
        <v>0.3</v>
      </c>
      <c r="AD111" s="6">
        <v>38</v>
      </c>
      <c r="AO111" s="5" t="str">
        <f t="shared" si="15"/>
        <v>73+0.00</v>
      </c>
      <c r="AW111" s="5">
        <f t="shared" si="17"/>
        <v>0</v>
      </c>
      <c r="AX111" s="5" t="str">
        <f t="shared" si="18"/>
        <v/>
      </c>
      <c r="AY111" s="5" t="str">
        <f t="shared" si="19"/>
        <v/>
      </c>
      <c r="AZ111" s="5" t="str">
        <f t="shared" si="13"/>
        <v>가시설</v>
      </c>
      <c r="BA111" s="5" t="s">
        <v>1237</v>
      </c>
      <c r="BB111" s="5" t="str">
        <f t="shared" si="14"/>
        <v>ASP</v>
      </c>
    </row>
    <row r="112" spans="1:54" ht="15" customHeight="1" x14ac:dyDescent="0.3">
      <c r="A112" s="5" t="s">
        <v>55</v>
      </c>
      <c r="B112" s="5">
        <v>1471</v>
      </c>
      <c r="C112" s="5">
        <v>40.5</v>
      </c>
      <c r="D112" s="5">
        <v>36.25</v>
      </c>
      <c r="E112" s="5">
        <v>300</v>
      </c>
      <c r="F112" s="5" t="s">
        <v>98</v>
      </c>
      <c r="I112" s="5" t="s">
        <v>1246</v>
      </c>
      <c r="J112" s="5">
        <v>0.3</v>
      </c>
      <c r="AD112" s="6">
        <v>38.03</v>
      </c>
      <c r="AO112" s="5" t="str">
        <f t="shared" si="15"/>
        <v>73+11.00</v>
      </c>
      <c r="AW112" s="5" t="str">
        <f t="shared" si="17"/>
        <v>m1-OJ-A-031</v>
      </c>
      <c r="AX112" s="5" t="str">
        <f t="shared" si="18"/>
        <v>OJ-A-031</v>
      </c>
      <c r="AY112" s="5" t="str">
        <f t="shared" si="19"/>
        <v>PC맨홀(1호)</v>
      </c>
      <c r="AZ112" s="5" t="str">
        <f t="shared" si="13"/>
        <v>가시설</v>
      </c>
      <c r="BA112" s="5" t="s">
        <v>1237</v>
      </c>
      <c r="BB112" s="5" t="str">
        <f t="shared" si="14"/>
        <v>ASP</v>
      </c>
    </row>
    <row r="113" spans="1:54" ht="15" customHeight="1" x14ac:dyDescent="0.3">
      <c r="B113" s="5">
        <v>1480</v>
      </c>
      <c r="C113" s="5">
        <v>40.549999999999997</v>
      </c>
      <c r="D113" s="5">
        <v>36.24</v>
      </c>
      <c r="E113" s="5">
        <v>300</v>
      </c>
      <c r="I113" s="5" t="s">
        <v>1246</v>
      </c>
      <c r="J113" s="5">
        <v>0.3</v>
      </c>
      <c r="AD113" s="6">
        <v>38.04</v>
      </c>
      <c r="AO113" s="5" t="str">
        <f t="shared" si="15"/>
        <v>74+0.00</v>
      </c>
      <c r="AW113" s="5" t="str">
        <f t="shared" si="17"/>
        <v/>
      </c>
      <c r="AX113" s="5" t="str">
        <f t="shared" si="18"/>
        <v/>
      </c>
      <c r="AY113" s="5" t="str">
        <f t="shared" si="19"/>
        <v/>
      </c>
      <c r="AZ113" s="5" t="str">
        <f t="shared" si="13"/>
        <v>가시설</v>
      </c>
      <c r="BA113" s="5" t="s">
        <v>1237</v>
      </c>
      <c r="BB113" s="5" t="str">
        <f t="shared" si="14"/>
        <v>ASP</v>
      </c>
    </row>
    <row r="114" spans="1:54" ht="15" customHeight="1" x14ac:dyDescent="0.3">
      <c r="B114" s="5">
        <v>1500</v>
      </c>
      <c r="C114" s="5">
        <v>40.659999999999997</v>
      </c>
      <c r="D114" s="5">
        <v>36.21</v>
      </c>
      <c r="E114" s="5">
        <v>300</v>
      </c>
      <c r="I114" s="5" t="s">
        <v>1246</v>
      </c>
      <c r="J114" s="5">
        <v>0.3</v>
      </c>
      <c r="AD114" s="6">
        <v>38.090000000000003</v>
      </c>
      <c r="AO114" s="5" t="str">
        <f t="shared" si="15"/>
        <v>75+0.00</v>
      </c>
      <c r="AW114" s="5" t="str">
        <f t="shared" si="17"/>
        <v/>
      </c>
      <c r="AX114" s="5" t="str">
        <f t="shared" si="18"/>
        <v/>
      </c>
      <c r="AY114" s="5" t="str">
        <f t="shared" si="19"/>
        <v/>
      </c>
      <c r="AZ114" s="5" t="str">
        <f t="shared" si="13"/>
        <v>가시설</v>
      </c>
      <c r="BA114" s="5" t="s">
        <v>1237</v>
      </c>
      <c r="BB114" s="5" t="str">
        <f t="shared" si="14"/>
        <v>ASP</v>
      </c>
    </row>
    <row r="115" spans="1:54" ht="15" customHeight="1" x14ac:dyDescent="0.3">
      <c r="B115" s="5">
        <v>1520</v>
      </c>
      <c r="C115" s="5">
        <v>40.770000000000003</v>
      </c>
      <c r="D115" s="5">
        <v>36.18</v>
      </c>
      <c r="E115" s="5">
        <v>300</v>
      </c>
      <c r="I115" s="5" t="s">
        <v>1246</v>
      </c>
      <c r="J115" s="5">
        <v>0.3</v>
      </c>
      <c r="AD115" s="6">
        <v>38.130000000000003</v>
      </c>
      <c r="AO115" s="5" t="str">
        <f t="shared" si="15"/>
        <v>76+0.00</v>
      </c>
      <c r="AW115" s="5">
        <f t="shared" si="17"/>
        <v>0</v>
      </c>
      <c r="AX115" s="5" t="str">
        <f t="shared" si="18"/>
        <v/>
      </c>
      <c r="AY115" s="5" t="str">
        <f t="shared" si="19"/>
        <v/>
      </c>
      <c r="AZ115" s="5" t="str">
        <f t="shared" si="13"/>
        <v>가시설</v>
      </c>
      <c r="BA115" s="5" t="s">
        <v>1237</v>
      </c>
      <c r="BB115" s="5" t="str">
        <f t="shared" si="14"/>
        <v>ASP</v>
      </c>
    </row>
    <row r="116" spans="1:54" ht="15" customHeight="1" x14ac:dyDescent="0.3">
      <c r="A116" s="5" t="s">
        <v>55</v>
      </c>
      <c r="B116" s="5">
        <v>1523.5</v>
      </c>
      <c r="C116" s="5">
        <v>40.79</v>
      </c>
      <c r="D116" s="5">
        <v>36.18</v>
      </c>
      <c r="E116" s="5">
        <v>300</v>
      </c>
      <c r="F116" s="5" t="s">
        <v>879</v>
      </c>
      <c r="I116" s="5" t="s">
        <v>1246</v>
      </c>
      <c r="J116" s="5">
        <v>0.3</v>
      </c>
      <c r="AD116" s="6">
        <v>38.130000000000003</v>
      </c>
      <c r="AO116" s="5" t="str">
        <f t="shared" si="15"/>
        <v>76+3.50</v>
      </c>
      <c r="AW116" s="5" t="str">
        <f t="shared" si="17"/>
        <v>m2-OJ-A-032</v>
      </c>
      <c r="AX116" s="5" t="str">
        <f t="shared" si="18"/>
        <v>OJ-A-032</v>
      </c>
      <c r="AY116" s="5" t="str">
        <f t="shared" si="19"/>
        <v>PC맨홀(2호)</v>
      </c>
      <c r="AZ116" s="5" t="str">
        <f t="shared" si="13"/>
        <v>가시설</v>
      </c>
      <c r="BA116" s="5" t="s">
        <v>1237</v>
      </c>
      <c r="BB116" s="5" t="str">
        <f t="shared" si="14"/>
        <v>ASP</v>
      </c>
    </row>
    <row r="117" spans="1:54" ht="15" customHeight="1" x14ac:dyDescent="0.3">
      <c r="B117" s="5">
        <v>1540</v>
      </c>
      <c r="C117" s="5">
        <v>40.76</v>
      </c>
      <c r="D117" s="5">
        <v>36.159999999999997</v>
      </c>
      <c r="E117" s="5">
        <v>300</v>
      </c>
      <c r="I117" s="5" t="s">
        <v>1246</v>
      </c>
      <c r="J117" s="5">
        <v>0.3</v>
      </c>
      <c r="AD117" s="6">
        <v>38.17</v>
      </c>
      <c r="AO117" s="5" t="str">
        <f t="shared" si="15"/>
        <v>77+0.00</v>
      </c>
      <c r="AW117" s="5" t="str">
        <f t="shared" si="17"/>
        <v/>
      </c>
      <c r="AX117" s="5" t="str">
        <f t="shared" si="18"/>
        <v/>
      </c>
      <c r="AY117" s="5" t="str">
        <f t="shared" si="19"/>
        <v/>
      </c>
      <c r="AZ117" s="5" t="str">
        <f t="shared" si="13"/>
        <v>가시설</v>
      </c>
      <c r="BA117" s="5" t="s">
        <v>1237</v>
      </c>
      <c r="BB117" s="5" t="str">
        <f t="shared" si="14"/>
        <v>ASP</v>
      </c>
    </row>
    <row r="118" spans="1:54" ht="15" customHeight="1" x14ac:dyDescent="0.3">
      <c r="B118" s="5">
        <v>1560</v>
      </c>
      <c r="C118" s="5">
        <v>40.729999999999997</v>
      </c>
      <c r="D118" s="5">
        <v>36.130000000000003</v>
      </c>
      <c r="E118" s="5">
        <v>300</v>
      </c>
      <c r="I118" s="5" t="s">
        <v>1246</v>
      </c>
      <c r="J118" s="5">
        <v>0.3</v>
      </c>
      <c r="AD118" s="6">
        <v>38.21</v>
      </c>
      <c r="AO118" s="5" t="str">
        <f t="shared" si="15"/>
        <v>78+0.00</v>
      </c>
      <c r="AW118" s="5" t="str">
        <f t="shared" si="17"/>
        <v/>
      </c>
      <c r="AX118" s="5" t="str">
        <f t="shared" si="18"/>
        <v/>
      </c>
      <c r="AY118" s="5" t="str">
        <f t="shared" si="19"/>
        <v/>
      </c>
      <c r="AZ118" s="5" t="str">
        <f t="shared" si="13"/>
        <v>가시설</v>
      </c>
      <c r="BA118" s="5" t="s">
        <v>1237</v>
      </c>
      <c r="BB118" s="5" t="str">
        <f t="shared" si="14"/>
        <v>ASP</v>
      </c>
    </row>
    <row r="119" spans="1:54" ht="15" customHeight="1" x14ac:dyDescent="0.3">
      <c r="B119" s="5">
        <v>1580</v>
      </c>
      <c r="C119" s="5">
        <v>40.700000000000003</v>
      </c>
      <c r="D119" s="5">
        <v>36.1</v>
      </c>
      <c r="E119" s="5">
        <v>300</v>
      </c>
      <c r="I119" s="5" t="s">
        <v>1246</v>
      </c>
      <c r="J119" s="5">
        <v>0.3</v>
      </c>
      <c r="AD119" s="6">
        <v>38.25</v>
      </c>
      <c r="AO119" s="5" t="str">
        <f t="shared" si="15"/>
        <v>79+0.00</v>
      </c>
      <c r="AW119" s="5">
        <f t="shared" si="17"/>
        <v>0</v>
      </c>
      <c r="AX119" s="5" t="str">
        <f t="shared" si="18"/>
        <v/>
      </c>
      <c r="AY119" s="5" t="str">
        <f t="shared" si="19"/>
        <v/>
      </c>
      <c r="AZ119" s="5" t="str">
        <f t="shared" si="13"/>
        <v>가시설</v>
      </c>
      <c r="BA119" s="5" t="s">
        <v>1237</v>
      </c>
      <c r="BB119" s="5" t="str">
        <f t="shared" si="14"/>
        <v>ASP</v>
      </c>
    </row>
    <row r="120" spans="1:54" ht="15" customHeight="1" x14ac:dyDescent="0.3">
      <c r="A120" s="5" t="s">
        <v>55</v>
      </c>
      <c r="B120" s="5">
        <v>1582.5</v>
      </c>
      <c r="C120" s="5">
        <v>40.700000000000003</v>
      </c>
      <c r="D120" s="5">
        <v>36.1</v>
      </c>
      <c r="E120" s="5">
        <v>300</v>
      </c>
      <c r="F120" s="5" t="s">
        <v>878</v>
      </c>
      <c r="I120" s="5" t="s">
        <v>1246</v>
      </c>
      <c r="J120" s="5">
        <v>0.3</v>
      </c>
      <c r="AD120" s="6">
        <v>38.25</v>
      </c>
      <c r="AO120" s="5" t="str">
        <f t="shared" si="15"/>
        <v>79+2.50</v>
      </c>
      <c r="AW120" s="5" t="str">
        <f t="shared" si="17"/>
        <v>m2-OJ-A-033</v>
      </c>
      <c r="AX120" s="5" t="str">
        <f t="shared" si="18"/>
        <v>OJ-A-033</v>
      </c>
      <c r="AY120" s="5" t="str">
        <f t="shared" si="19"/>
        <v>PC맨홀(2호)</v>
      </c>
      <c r="AZ120" s="5" t="str">
        <f t="shared" si="13"/>
        <v>가시설</v>
      </c>
      <c r="BA120" s="5" t="s">
        <v>1237</v>
      </c>
      <c r="BB120" s="5" t="str">
        <f t="shared" si="14"/>
        <v>ASP</v>
      </c>
    </row>
    <row r="121" spans="1:54" ht="15" customHeight="1" x14ac:dyDescent="0.3">
      <c r="B121" s="5">
        <v>1600</v>
      </c>
      <c r="C121" s="5">
        <v>40.86</v>
      </c>
      <c r="D121" s="5">
        <v>36.07</v>
      </c>
      <c r="E121" s="5">
        <v>300</v>
      </c>
      <c r="I121" s="5" t="s">
        <v>1246</v>
      </c>
      <c r="J121" s="5">
        <v>0.3</v>
      </c>
      <c r="AD121" s="6">
        <v>38.29</v>
      </c>
      <c r="AO121" s="5" t="str">
        <f t="shared" si="15"/>
        <v>80+0.00</v>
      </c>
      <c r="AW121" s="5" t="str">
        <f t="shared" si="17"/>
        <v/>
      </c>
      <c r="AX121" s="5" t="str">
        <f t="shared" si="18"/>
        <v/>
      </c>
      <c r="AY121" s="5" t="str">
        <f t="shared" si="19"/>
        <v/>
      </c>
      <c r="AZ121" s="5" t="str">
        <f t="shared" si="13"/>
        <v>가시설</v>
      </c>
      <c r="BA121" s="5" t="s">
        <v>1237</v>
      </c>
      <c r="BB121" s="5" t="str">
        <f t="shared" si="14"/>
        <v>ASP</v>
      </c>
    </row>
    <row r="122" spans="1:54" ht="15" customHeight="1" x14ac:dyDescent="0.3">
      <c r="B122" s="5">
        <v>1620</v>
      </c>
      <c r="C122" s="5">
        <v>41.05</v>
      </c>
      <c r="D122" s="5">
        <v>36.04</v>
      </c>
      <c r="E122" s="5">
        <v>300</v>
      </c>
      <c r="I122" s="5" t="s">
        <v>1246</v>
      </c>
      <c r="J122" s="5">
        <v>0.3</v>
      </c>
      <c r="AD122" s="6">
        <v>38.33</v>
      </c>
      <c r="AO122" s="5" t="str">
        <f t="shared" si="15"/>
        <v>81+0.00</v>
      </c>
      <c r="AW122" s="5" t="str">
        <f t="shared" si="17"/>
        <v/>
      </c>
      <c r="AX122" s="5" t="str">
        <f t="shared" si="18"/>
        <v/>
      </c>
      <c r="AY122" s="5" t="str">
        <f t="shared" si="19"/>
        <v/>
      </c>
      <c r="AZ122" s="5" t="str">
        <f t="shared" si="13"/>
        <v>가시설</v>
      </c>
      <c r="BA122" s="5" t="s">
        <v>1237</v>
      </c>
      <c r="BB122" s="5" t="str">
        <f t="shared" si="14"/>
        <v>ASP</v>
      </c>
    </row>
    <row r="123" spans="1:54" ht="15" customHeight="1" x14ac:dyDescent="0.3">
      <c r="B123" s="5">
        <v>1640</v>
      </c>
      <c r="C123" s="5">
        <v>41.24</v>
      </c>
      <c r="D123" s="5">
        <v>36.01</v>
      </c>
      <c r="E123" s="5">
        <v>300</v>
      </c>
      <c r="I123" s="5" t="s">
        <v>1246</v>
      </c>
      <c r="J123" s="5">
        <v>0.3</v>
      </c>
      <c r="AD123" s="6">
        <v>38.369999999999997</v>
      </c>
      <c r="AO123" s="5" t="str">
        <f t="shared" si="15"/>
        <v>82+0.00</v>
      </c>
      <c r="AW123" s="5">
        <f t="shared" si="17"/>
        <v>0</v>
      </c>
      <c r="AX123" s="5" t="str">
        <f t="shared" si="18"/>
        <v/>
      </c>
      <c r="AY123" s="5" t="str">
        <f t="shared" si="19"/>
        <v/>
      </c>
      <c r="AZ123" s="5" t="str">
        <f t="shared" si="13"/>
        <v>가시설</v>
      </c>
      <c r="BA123" s="5" t="s">
        <v>1237</v>
      </c>
      <c r="BB123" s="5" t="str">
        <f t="shared" si="14"/>
        <v>ASP</v>
      </c>
    </row>
    <row r="124" spans="1:54" ht="15" customHeight="1" x14ac:dyDescent="0.3">
      <c r="A124" s="5" t="s">
        <v>55</v>
      </c>
      <c r="B124" s="5">
        <v>1651.5</v>
      </c>
      <c r="C124" s="5">
        <v>41.35</v>
      </c>
      <c r="D124" s="5">
        <v>35.99</v>
      </c>
      <c r="E124" s="5">
        <v>300</v>
      </c>
      <c r="F124" s="5" t="s">
        <v>877</v>
      </c>
      <c r="I124" s="5" t="s">
        <v>1246</v>
      </c>
      <c r="J124" s="5">
        <v>0.3</v>
      </c>
      <c r="AD124" s="6">
        <v>38.4</v>
      </c>
      <c r="AO124" s="5" t="str">
        <f t="shared" si="15"/>
        <v>82+11.50</v>
      </c>
      <c r="AW124" s="5" t="str">
        <f t="shared" si="17"/>
        <v>m2-OJ-A-034</v>
      </c>
      <c r="AX124" s="5" t="str">
        <f t="shared" si="18"/>
        <v>OJ-A-034</v>
      </c>
      <c r="AY124" s="5" t="str">
        <f t="shared" si="19"/>
        <v>PC맨홀(2호)</v>
      </c>
      <c r="AZ124" s="5" t="str">
        <f t="shared" si="13"/>
        <v>가시설</v>
      </c>
      <c r="BA124" s="5" t="s">
        <v>1237</v>
      </c>
      <c r="BB124" s="5" t="str">
        <f t="shared" si="14"/>
        <v>ASP</v>
      </c>
    </row>
    <row r="125" spans="1:54" ht="15" customHeight="1" x14ac:dyDescent="0.3">
      <c r="B125" s="5">
        <v>1660</v>
      </c>
      <c r="C125" s="5">
        <v>41.36</v>
      </c>
      <c r="D125" s="5">
        <v>35.979999999999997</v>
      </c>
      <c r="E125" s="5">
        <v>300</v>
      </c>
      <c r="I125" s="5" t="s">
        <v>1246</v>
      </c>
      <c r="J125" s="5">
        <v>0.3</v>
      </c>
      <c r="AD125" s="6">
        <v>38.409999999999997</v>
      </c>
      <c r="AO125" s="5" t="str">
        <f t="shared" si="15"/>
        <v>83+0.00</v>
      </c>
      <c r="AW125" s="5" t="str">
        <f t="shared" si="17"/>
        <v/>
      </c>
      <c r="AX125" s="5" t="str">
        <f t="shared" si="18"/>
        <v/>
      </c>
      <c r="AY125" s="5" t="str">
        <f t="shared" si="19"/>
        <v/>
      </c>
      <c r="AZ125" s="5" t="str">
        <f t="shared" si="13"/>
        <v>가시설</v>
      </c>
      <c r="BA125" s="5" t="s">
        <v>1237</v>
      </c>
      <c r="BB125" s="5" t="str">
        <f t="shared" si="14"/>
        <v>ASP</v>
      </c>
    </row>
    <row r="126" spans="1:54" ht="15" customHeight="1" x14ac:dyDescent="0.3">
      <c r="B126" s="5">
        <v>1680</v>
      </c>
      <c r="C126" s="5">
        <v>41.4</v>
      </c>
      <c r="D126" s="5">
        <v>35.950000000000003</v>
      </c>
      <c r="E126" s="5">
        <v>300</v>
      </c>
      <c r="I126" s="5" t="s">
        <v>1246</v>
      </c>
      <c r="J126" s="5">
        <v>0.3</v>
      </c>
      <c r="AD126" s="6">
        <v>38.450000000000003</v>
      </c>
      <c r="AO126" s="5" t="str">
        <f t="shared" si="15"/>
        <v>84+0.00</v>
      </c>
      <c r="AW126" s="5" t="str">
        <f t="shared" si="17"/>
        <v/>
      </c>
      <c r="AX126" s="5" t="str">
        <f t="shared" si="18"/>
        <v/>
      </c>
      <c r="AY126" s="5" t="str">
        <f t="shared" si="19"/>
        <v/>
      </c>
      <c r="AZ126" s="5" t="str">
        <f t="shared" si="13"/>
        <v>가시설</v>
      </c>
      <c r="BA126" s="5" t="s">
        <v>1237</v>
      </c>
      <c r="BB126" s="5" t="str">
        <f t="shared" si="14"/>
        <v>ASP</v>
      </c>
    </row>
    <row r="127" spans="1:54" ht="15" customHeight="1" x14ac:dyDescent="0.3">
      <c r="B127" s="5">
        <v>1700</v>
      </c>
      <c r="C127" s="5">
        <v>41.43</v>
      </c>
      <c r="D127" s="5">
        <v>35.92</v>
      </c>
      <c r="E127" s="5">
        <v>300</v>
      </c>
      <c r="I127" s="5" t="s">
        <v>1246</v>
      </c>
      <c r="J127" s="5">
        <v>0.3</v>
      </c>
      <c r="AD127" s="6">
        <v>38.5</v>
      </c>
      <c r="AO127" s="5" t="str">
        <f t="shared" si="15"/>
        <v>85+0.00</v>
      </c>
      <c r="AW127" s="5">
        <f t="shared" si="17"/>
        <v>0</v>
      </c>
      <c r="AX127" s="5" t="str">
        <f t="shared" si="18"/>
        <v/>
      </c>
      <c r="AY127" s="5" t="str">
        <f t="shared" si="19"/>
        <v/>
      </c>
      <c r="AZ127" s="5" t="str">
        <f t="shared" si="13"/>
        <v>가시설</v>
      </c>
      <c r="BA127" s="5" t="s">
        <v>1237</v>
      </c>
      <c r="BB127" s="5" t="str">
        <f t="shared" si="14"/>
        <v>ASP</v>
      </c>
    </row>
    <row r="128" spans="1:54" ht="15" customHeight="1" x14ac:dyDescent="0.3">
      <c r="A128" s="5" t="s">
        <v>55</v>
      </c>
      <c r="B128" s="5">
        <v>1716.5</v>
      </c>
      <c r="C128" s="5">
        <v>41.46</v>
      </c>
      <c r="D128" s="5">
        <v>35.89</v>
      </c>
      <c r="E128" s="5">
        <v>300</v>
      </c>
      <c r="F128" s="5" t="s">
        <v>876</v>
      </c>
      <c r="I128" s="5" t="s">
        <v>1246</v>
      </c>
      <c r="J128" s="5">
        <v>0.3</v>
      </c>
      <c r="AD128" s="6">
        <v>38.53</v>
      </c>
      <c r="AO128" s="5" t="str">
        <f t="shared" si="15"/>
        <v>85+16.50</v>
      </c>
      <c r="AW128" s="5" t="str">
        <f t="shared" si="17"/>
        <v>m2-OJ-A-035</v>
      </c>
      <c r="AX128" s="5" t="str">
        <f t="shared" si="18"/>
        <v>OJ-A-035</v>
      </c>
      <c r="AY128" s="5" t="str">
        <f t="shared" si="19"/>
        <v>PC맨홀(2호)</v>
      </c>
      <c r="AZ128" s="5" t="str">
        <f t="shared" si="13"/>
        <v>가시설</v>
      </c>
      <c r="BA128" s="5" t="s">
        <v>1237</v>
      </c>
      <c r="BB128" s="5" t="str">
        <f t="shared" si="14"/>
        <v>ASP</v>
      </c>
    </row>
    <row r="129" spans="1:54" ht="15" customHeight="1" x14ac:dyDescent="0.3">
      <c r="B129" s="5">
        <v>1720</v>
      </c>
      <c r="C129" s="5">
        <v>41.5</v>
      </c>
      <c r="D129" s="5">
        <v>35.880000000000003</v>
      </c>
      <c r="E129" s="5">
        <v>300</v>
      </c>
      <c r="I129" s="5" t="s">
        <v>1246</v>
      </c>
      <c r="J129" s="5">
        <v>0.3</v>
      </c>
      <c r="AD129" s="6">
        <v>38.54</v>
      </c>
      <c r="AO129" s="5" t="str">
        <f t="shared" si="15"/>
        <v>86+0.00</v>
      </c>
      <c r="AW129" s="5" t="str">
        <f t="shared" si="17"/>
        <v/>
      </c>
      <c r="AX129" s="5" t="str">
        <f t="shared" si="18"/>
        <v/>
      </c>
      <c r="AY129" s="5" t="str">
        <f t="shared" si="19"/>
        <v/>
      </c>
      <c r="AZ129" s="5" t="str">
        <f t="shared" si="13"/>
        <v>가시설</v>
      </c>
      <c r="BA129" s="5" t="s">
        <v>1237</v>
      </c>
      <c r="BB129" s="5" t="str">
        <f t="shared" si="14"/>
        <v>ASP</v>
      </c>
    </row>
    <row r="130" spans="1:54" ht="15" customHeight="1" x14ac:dyDescent="0.3">
      <c r="B130" s="5">
        <v>1740</v>
      </c>
      <c r="C130" s="5">
        <v>41.72</v>
      </c>
      <c r="D130" s="5">
        <v>35.85</v>
      </c>
      <c r="E130" s="5">
        <v>300</v>
      </c>
      <c r="I130" s="5" t="s">
        <v>1246</v>
      </c>
      <c r="J130" s="5">
        <v>0.3</v>
      </c>
      <c r="AD130" s="6">
        <v>38.58</v>
      </c>
      <c r="AO130" s="5" t="str">
        <f t="shared" si="15"/>
        <v>87+0.00</v>
      </c>
      <c r="AW130" s="5" t="str">
        <f t="shared" si="17"/>
        <v/>
      </c>
      <c r="AX130" s="5" t="str">
        <f t="shared" si="18"/>
        <v/>
      </c>
      <c r="AY130" s="5" t="str">
        <f t="shared" si="19"/>
        <v/>
      </c>
      <c r="AZ130" s="5" t="str">
        <f t="shared" si="13"/>
        <v>가시설</v>
      </c>
      <c r="BA130" s="5" t="s">
        <v>1237</v>
      </c>
      <c r="BB130" s="5" t="str">
        <f t="shared" si="14"/>
        <v>ASP</v>
      </c>
    </row>
    <row r="131" spans="1:54" ht="15" customHeight="1" x14ac:dyDescent="0.3">
      <c r="B131" s="5">
        <v>1760</v>
      </c>
      <c r="C131" s="5">
        <v>41.95</v>
      </c>
      <c r="D131" s="5">
        <v>35.82</v>
      </c>
      <c r="E131" s="5">
        <v>300</v>
      </c>
      <c r="I131" s="5" t="s">
        <v>1246</v>
      </c>
      <c r="J131" s="5">
        <v>0.3</v>
      </c>
      <c r="AD131" s="6">
        <v>38.619999999999997</v>
      </c>
      <c r="AO131" s="5" t="str">
        <f t="shared" si="15"/>
        <v>88+0.00</v>
      </c>
      <c r="AW131" s="5" t="str">
        <f t="shared" ref="AW131:AW137" si="21">IF(F131=F132,"",F131)</f>
        <v/>
      </c>
      <c r="AX131" s="5" t="str">
        <f t="shared" ref="AX131:AX137" si="22">IFERROR(RIGHT(AW131,LEN(AW131)-3),"")</f>
        <v/>
      </c>
      <c r="AY131" s="5" t="str">
        <f t="shared" ref="AY131:AY137" si="23">IF(COUNTIF($AW131,"m1*")&gt;0,"PC맨홀(1호)",IF(COUNTIF($AW131,"m2*")&gt;0,"PC맨홀(2호)",IF(COUNTIF($AW131,"m3*")&gt;0,"PC맨홀(3호)","")))</f>
        <v/>
      </c>
      <c r="AZ131" s="5" t="str">
        <f t="shared" si="13"/>
        <v>가시설</v>
      </c>
      <c r="BA131" s="5" t="s">
        <v>1237</v>
      </c>
      <c r="BB131" s="5" t="str">
        <f t="shared" si="14"/>
        <v>ASP</v>
      </c>
    </row>
    <row r="132" spans="1:54" ht="15" customHeight="1" x14ac:dyDescent="0.3">
      <c r="B132" s="5">
        <v>1780</v>
      </c>
      <c r="C132" s="5">
        <v>42.17</v>
      </c>
      <c r="D132" s="5">
        <v>35.79</v>
      </c>
      <c r="E132" s="5">
        <v>300</v>
      </c>
      <c r="I132" s="5" t="s">
        <v>1246</v>
      </c>
      <c r="J132" s="5">
        <v>0.3</v>
      </c>
      <c r="AD132" s="6">
        <v>38.659999999999997</v>
      </c>
      <c r="AO132" s="5" t="str">
        <f t="shared" si="15"/>
        <v>89+0.00</v>
      </c>
      <c r="AW132" s="5">
        <f t="shared" si="21"/>
        <v>0</v>
      </c>
      <c r="AX132" s="5" t="str">
        <f t="shared" si="22"/>
        <v/>
      </c>
      <c r="AY132" s="5" t="str">
        <f t="shared" si="23"/>
        <v/>
      </c>
      <c r="AZ132" s="5" t="str">
        <f t="shared" ref="AZ132:AZ137" si="24">IF(COUNTIF($I132,"OP*")&gt;0,"OPEN",IF(COUNTIF($I132,"GA*")&gt;0,"가시설",IF(COUNTIF($I132,"SC*")&gt;0,"추진","")))</f>
        <v>가시설</v>
      </c>
      <c r="BA132" s="5" t="s">
        <v>1237</v>
      </c>
      <c r="BB132" s="5" t="str">
        <f t="shared" ref="BB132:BB137" si="25">IF(COUNTIF($I132,"SC*")&gt;0,"",IF(RIGHT($I132,1)="1","토사",IF(RIGHT($I132,1)="2","ASP",IF(RIGHT($I132,1)="3","CONC",IF(RIGHT($I132,1)="4","보도블럭",IF(RIGHT($I132,1)="5","ASP+CON",""))))))</f>
        <v>ASP</v>
      </c>
    </row>
    <row r="133" spans="1:54" ht="15" customHeight="1" x14ac:dyDescent="0.3">
      <c r="A133" s="5" t="s">
        <v>55</v>
      </c>
      <c r="B133" s="5">
        <v>1786</v>
      </c>
      <c r="C133" s="5">
        <v>42.24</v>
      </c>
      <c r="D133" s="5">
        <v>35.78</v>
      </c>
      <c r="E133" s="5">
        <v>300</v>
      </c>
      <c r="F133" s="5" t="s">
        <v>875</v>
      </c>
      <c r="I133" s="5" t="s">
        <v>1246</v>
      </c>
      <c r="J133" s="5">
        <v>0.3</v>
      </c>
      <c r="AD133" s="6">
        <v>38.67</v>
      </c>
      <c r="AO133" s="5" t="str">
        <f t="shared" si="15"/>
        <v>89+6.00</v>
      </c>
      <c r="AW133" s="5" t="str">
        <f t="shared" si="21"/>
        <v>m2-OJ-A-036</v>
      </c>
      <c r="AX133" s="5" t="str">
        <f t="shared" si="22"/>
        <v>OJ-A-036</v>
      </c>
      <c r="AY133" s="5" t="str">
        <f t="shared" si="23"/>
        <v>PC맨홀(2호)</v>
      </c>
      <c r="AZ133" s="5" t="str">
        <f t="shared" si="24"/>
        <v>가시설</v>
      </c>
      <c r="BA133" s="5" t="s">
        <v>1237</v>
      </c>
      <c r="BB133" s="5" t="str">
        <f t="shared" si="25"/>
        <v>ASP</v>
      </c>
    </row>
    <row r="134" spans="1:54" ht="15" customHeight="1" x14ac:dyDescent="0.3">
      <c r="B134" s="5">
        <v>1800</v>
      </c>
      <c r="C134" s="5">
        <v>42.36</v>
      </c>
      <c r="D134" s="5">
        <v>35.76</v>
      </c>
      <c r="E134" s="5">
        <v>300</v>
      </c>
      <c r="I134" s="5" t="s">
        <v>1246</v>
      </c>
      <c r="J134" s="5">
        <v>0.3</v>
      </c>
      <c r="AD134" s="6">
        <v>38.700000000000003</v>
      </c>
      <c r="AO134" s="5" t="str">
        <f t="shared" ref="AO134:AO137" si="26">INT(B134/20)&amp;"+"&amp;FIXED(B134-INT(B134/20)*20,2)</f>
        <v>90+0.00</v>
      </c>
      <c r="AW134" s="5" t="str">
        <f t="shared" si="21"/>
        <v/>
      </c>
      <c r="AX134" s="5" t="str">
        <f t="shared" si="22"/>
        <v/>
      </c>
      <c r="AY134" s="5" t="str">
        <f t="shared" si="23"/>
        <v/>
      </c>
      <c r="AZ134" s="5" t="str">
        <f t="shared" si="24"/>
        <v>가시설</v>
      </c>
      <c r="BA134" s="5" t="s">
        <v>1237</v>
      </c>
      <c r="BB134" s="5" t="str">
        <f t="shared" si="25"/>
        <v>ASP</v>
      </c>
    </row>
    <row r="135" spans="1:54" ht="15" customHeight="1" x14ac:dyDescent="0.3">
      <c r="B135" s="5">
        <v>1820</v>
      </c>
      <c r="C135" s="5">
        <v>42.54</v>
      </c>
      <c r="D135" s="5">
        <v>35.729999999999997</v>
      </c>
      <c r="E135" s="5">
        <v>300</v>
      </c>
      <c r="I135" s="5" t="s">
        <v>1246</v>
      </c>
      <c r="J135" s="5">
        <v>0.3</v>
      </c>
      <c r="AD135" s="6">
        <v>38.74</v>
      </c>
      <c r="AO135" s="5" t="str">
        <f t="shared" si="26"/>
        <v>91+0.00</v>
      </c>
      <c r="AW135" s="5">
        <f t="shared" si="21"/>
        <v>0</v>
      </c>
      <c r="AX135" s="5" t="str">
        <f t="shared" si="22"/>
        <v/>
      </c>
      <c r="AY135" s="5" t="str">
        <f t="shared" si="23"/>
        <v/>
      </c>
      <c r="AZ135" s="5" t="str">
        <f t="shared" si="24"/>
        <v>가시설</v>
      </c>
      <c r="BA135" s="5" t="s">
        <v>1237</v>
      </c>
      <c r="BB135" s="5" t="str">
        <f t="shared" si="25"/>
        <v>ASP</v>
      </c>
    </row>
    <row r="136" spans="1:54" ht="15" customHeight="1" x14ac:dyDescent="0.3">
      <c r="A136" s="5" t="s">
        <v>55</v>
      </c>
      <c r="B136" s="5">
        <v>1831</v>
      </c>
      <c r="C136" s="5">
        <v>42.64</v>
      </c>
      <c r="D136" s="5">
        <v>35.71</v>
      </c>
      <c r="E136" s="5">
        <v>300</v>
      </c>
      <c r="F136" s="5" t="s">
        <v>890</v>
      </c>
      <c r="I136" s="5" t="s">
        <v>1246</v>
      </c>
      <c r="J136" s="5">
        <v>0.3</v>
      </c>
      <c r="AD136" s="6">
        <v>38.76</v>
      </c>
      <c r="AO136" s="5" t="str">
        <f t="shared" si="26"/>
        <v>91+11.00</v>
      </c>
      <c r="AW136" s="5" t="str">
        <f t="shared" si="21"/>
        <v>m2-OJ-A-037</v>
      </c>
      <c r="AX136" s="5" t="str">
        <f t="shared" si="22"/>
        <v>OJ-A-037</v>
      </c>
      <c r="AY136" s="5" t="str">
        <f t="shared" si="23"/>
        <v>PC맨홀(2호)</v>
      </c>
      <c r="AZ136" s="5" t="str">
        <f t="shared" si="24"/>
        <v>가시설</v>
      </c>
      <c r="BA136" s="5" t="s">
        <v>1237</v>
      </c>
      <c r="BB136" s="5" t="str">
        <f t="shared" si="25"/>
        <v>ASP</v>
      </c>
    </row>
    <row r="137" spans="1:54" ht="15" customHeight="1" x14ac:dyDescent="0.3">
      <c r="A137" s="5" t="s">
        <v>55</v>
      </c>
      <c r="B137" s="5">
        <v>1839</v>
      </c>
      <c r="C137" s="5">
        <v>42.48</v>
      </c>
      <c r="D137" s="5">
        <v>35.68</v>
      </c>
      <c r="E137" s="5">
        <v>300</v>
      </c>
      <c r="F137" s="5" t="s">
        <v>76</v>
      </c>
      <c r="I137" s="5" t="s">
        <v>1246</v>
      </c>
      <c r="J137" s="5">
        <v>0.3</v>
      </c>
      <c r="AD137" s="5">
        <f>C137-0.2*18.5</f>
        <v>38.779999999999994</v>
      </c>
      <c r="AO137" s="5" t="str">
        <f t="shared" si="26"/>
        <v>91+19.00</v>
      </c>
      <c r="AW137" s="5" t="str">
        <f t="shared" si="21"/>
        <v>m1-기존차집관로</v>
      </c>
      <c r="AX137" s="5" t="str">
        <f t="shared" si="22"/>
        <v>기존차집관로</v>
      </c>
      <c r="AY137" s="5" t="str">
        <f t="shared" si="23"/>
        <v>PC맨홀(1호)</v>
      </c>
      <c r="AZ137" s="5" t="str">
        <f t="shared" si="24"/>
        <v>가시설</v>
      </c>
      <c r="BA137" s="5" t="s">
        <v>1237</v>
      </c>
      <c r="BB137" s="5" t="str">
        <f t="shared" si="25"/>
        <v>ASP</v>
      </c>
    </row>
    <row r="139" spans="1:54" ht="15" customHeight="1" x14ac:dyDescent="0.3">
      <c r="B139" s="2" t="s">
        <v>46</v>
      </c>
      <c r="C139" s="2" t="s">
        <v>21</v>
      </c>
      <c r="D139" s="2" t="s">
        <v>22</v>
      </c>
      <c r="E139" s="2" t="s">
        <v>47</v>
      </c>
      <c r="F139" s="2" t="s">
        <v>48</v>
      </c>
      <c r="G139" s="2" t="s">
        <v>49</v>
      </c>
      <c r="H139" s="2" t="s">
        <v>50</v>
      </c>
      <c r="K139" s="2" t="s">
        <v>46</v>
      </c>
      <c r="L139" s="2" t="s">
        <v>47</v>
      </c>
    </row>
    <row r="140" spans="1:54" ht="15" customHeight="1" x14ac:dyDescent="0.3">
      <c r="B140" s="5" t="s">
        <v>339</v>
      </c>
      <c r="C140" s="5">
        <v>42.66</v>
      </c>
      <c r="D140" s="5">
        <v>60</v>
      </c>
      <c r="E140" s="5" t="s">
        <v>344</v>
      </c>
    </row>
    <row r="141" spans="1:54" ht="15" customHeight="1" x14ac:dyDescent="0.3">
      <c r="B141" s="5" t="s">
        <v>340</v>
      </c>
      <c r="C141" s="5">
        <v>42.61</v>
      </c>
      <c r="D141" s="5">
        <v>60</v>
      </c>
      <c r="E141" s="5" t="s">
        <v>344</v>
      </c>
    </row>
    <row r="142" spans="1:54" ht="15" customHeight="1" x14ac:dyDescent="0.3">
      <c r="B142" s="5" t="s">
        <v>341</v>
      </c>
      <c r="C142" s="5">
        <v>42.6</v>
      </c>
      <c r="D142" s="5">
        <v>60</v>
      </c>
      <c r="E142" s="5" t="s">
        <v>344</v>
      </c>
    </row>
    <row r="143" spans="1:54" ht="15" customHeight="1" x14ac:dyDescent="0.3">
      <c r="B143" s="5" t="s">
        <v>342</v>
      </c>
      <c r="C143" s="5">
        <v>42.85</v>
      </c>
      <c r="D143" s="5">
        <v>100</v>
      </c>
      <c r="E143" s="5" t="s">
        <v>345</v>
      </c>
    </row>
    <row r="144" spans="1:54" ht="15" customHeight="1" x14ac:dyDescent="0.3">
      <c r="B144" s="5" t="s">
        <v>343</v>
      </c>
      <c r="C144" s="5">
        <v>42.39</v>
      </c>
      <c r="D144" s="5">
        <v>60</v>
      </c>
      <c r="E144" s="5" t="s">
        <v>344</v>
      </c>
    </row>
    <row r="145" spans="2:5" ht="15" customHeight="1" x14ac:dyDescent="0.3">
      <c r="B145" s="5" t="s">
        <v>357</v>
      </c>
      <c r="C145" s="5">
        <v>41.41</v>
      </c>
      <c r="D145" s="5">
        <v>600</v>
      </c>
      <c r="E145" s="5" t="s">
        <v>491</v>
      </c>
    </row>
    <row r="146" spans="2:5" ht="15" customHeight="1" x14ac:dyDescent="0.3">
      <c r="B146" s="5" t="s">
        <v>358</v>
      </c>
      <c r="C146" s="5">
        <v>40.99</v>
      </c>
      <c r="D146" s="5">
        <v>150</v>
      </c>
      <c r="E146" s="5" t="s">
        <v>355</v>
      </c>
    </row>
    <row r="147" spans="2:5" ht="15" customHeight="1" x14ac:dyDescent="0.3">
      <c r="B147" s="5" t="s">
        <v>359</v>
      </c>
      <c r="C147" s="5">
        <v>41.36</v>
      </c>
      <c r="D147" s="5">
        <v>180</v>
      </c>
      <c r="E147" s="5" t="s">
        <v>345</v>
      </c>
    </row>
    <row r="148" spans="2:5" ht="15" customHeight="1" x14ac:dyDescent="0.3">
      <c r="B148" s="5" t="s">
        <v>360</v>
      </c>
      <c r="C148" s="5">
        <v>41.44</v>
      </c>
      <c r="D148" s="5">
        <v>100</v>
      </c>
      <c r="E148" s="5" t="s">
        <v>356</v>
      </c>
    </row>
    <row r="149" spans="2:5" ht="15" customHeight="1" x14ac:dyDescent="0.3">
      <c r="B149" s="5" t="s">
        <v>361</v>
      </c>
      <c r="C149" s="5">
        <v>41.43</v>
      </c>
      <c r="D149" s="5">
        <v>100</v>
      </c>
      <c r="E149" s="5" t="s">
        <v>356</v>
      </c>
    </row>
    <row r="150" spans="2:5" ht="15" customHeight="1" x14ac:dyDescent="0.3">
      <c r="B150" s="5" t="s">
        <v>362</v>
      </c>
      <c r="C150" s="5">
        <v>41.18</v>
      </c>
      <c r="D150" s="5">
        <v>100</v>
      </c>
      <c r="E150" s="5" t="s">
        <v>356</v>
      </c>
    </row>
    <row r="151" spans="2:5" ht="15" customHeight="1" x14ac:dyDescent="0.3">
      <c r="B151" s="5" t="s">
        <v>363</v>
      </c>
      <c r="C151" s="5">
        <v>41.61</v>
      </c>
      <c r="D151" s="5">
        <v>100</v>
      </c>
      <c r="E151" s="5" t="s">
        <v>356</v>
      </c>
    </row>
    <row r="152" spans="2:5" ht="15" customHeight="1" x14ac:dyDescent="0.3">
      <c r="B152" s="5" t="s">
        <v>364</v>
      </c>
      <c r="C152" s="5">
        <v>41.66</v>
      </c>
      <c r="D152" s="5">
        <v>100</v>
      </c>
      <c r="E152" s="5" t="s">
        <v>356</v>
      </c>
    </row>
    <row r="153" spans="2:5" ht="15" customHeight="1" x14ac:dyDescent="0.3">
      <c r="B153" s="5" t="s">
        <v>365</v>
      </c>
      <c r="C153" s="5">
        <v>42.04</v>
      </c>
      <c r="D153" s="5">
        <v>100</v>
      </c>
      <c r="E153" s="5" t="s">
        <v>356</v>
      </c>
    </row>
    <row r="154" spans="2:5" ht="15" customHeight="1" x14ac:dyDescent="0.3">
      <c r="B154" s="5" t="s">
        <v>366</v>
      </c>
      <c r="C154" s="5">
        <v>42.06</v>
      </c>
      <c r="D154" s="5">
        <v>100</v>
      </c>
      <c r="E154" s="5" t="s">
        <v>356</v>
      </c>
    </row>
    <row r="155" spans="2:5" ht="15" customHeight="1" x14ac:dyDescent="0.3">
      <c r="B155" s="5" t="s">
        <v>367</v>
      </c>
      <c r="C155" s="5">
        <v>41.69</v>
      </c>
      <c r="D155" s="5">
        <v>300</v>
      </c>
      <c r="E155" s="5" t="s">
        <v>355</v>
      </c>
    </row>
    <row r="156" spans="2:5" ht="15" customHeight="1" x14ac:dyDescent="0.3">
      <c r="B156" s="5" t="s">
        <v>368</v>
      </c>
      <c r="C156" s="5">
        <v>41.67</v>
      </c>
      <c r="D156" s="5">
        <v>300</v>
      </c>
      <c r="E156" s="5" t="s">
        <v>355</v>
      </c>
    </row>
    <row r="157" spans="2:5" ht="15" customHeight="1" x14ac:dyDescent="0.3">
      <c r="B157" s="5" t="s">
        <v>369</v>
      </c>
      <c r="C157" s="5">
        <v>41.6</v>
      </c>
      <c r="D157" s="5">
        <v>100</v>
      </c>
      <c r="E157" s="5" t="s">
        <v>355</v>
      </c>
    </row>
    <row r="158" spans="2:5" ht="15" customHeight="1" x14ac:dyDescent="0.3">
      <c r="B158" s="5" t="s">
        <v>370</v>
      </c>
      <c r="C158" s="5">
        <v>41.93</v>
      </c>
      <c r="D158" s="5">
        <v>60</v>
      </c>
      <c r="E158" s="5" t="s">
        <v>344</v>
      </c>
    </row>
    <row r="159" spans="2:5" ht="15" customHeight="1" x14ac:dyDescent="0.3">
      <c r="B159" s="5" t="s">
        <v>371</v>
      </c>
      <c r="C159" s="5">
        <v>42.01</v>
      </c>
      <c r="D159" s="5">
        <v>180</v>
      </c>
      <c r="E159" s="5" t="s">
        <v>345</v>
      </c>
    </row>
    <row r="160" spans="2:5" ht="15" customHeight="1" x14ac:dyDescent="0.3">
      <c r="B160" s="5" t="s">
        <v>372</v>
      </c>
      <c r="C160" s="5">
        <v>42.07</v>
      </c>
      <c r="D160" s="5">
        <v>100</v>
      </c>
      <c r="E160" s="5" t="s">
        <v>356</v>
      </c>
    </row>
    <row r="161" spans="2:5" ht="15" customHeight="1" x14ac:dyDescent="0.3">
      <c r="B161" s="5" t="s">
        <v>373</v>
      </c>
      <c r="C161" s="5">
        <v>41.57</v>
      </c>
      <c r="D161" s="5">
        <v>300</v>
      </c>
      <c r="E161" s="5" t="s">
        <v>344</v>
      </c>
    </row>
    <row r="162" spans="2:5" ht="15" customHeight="1" x14ac:dyDescent="0.3">
      <c r="B162" s="5" t="s">
        <v>374</v>
      </c>
      <c r="C162" s="5">
        <v>41.51</v>
      </c>
      <c r="D162" s="5">
        <v>60</v>
      </c>
      <c r="E162" s="5" t="s">
        <v>344</v>
      </c>
    </row>
    <row r="163" spans="2:5" ht="15" customHeight="1" x14ac:dyDescent="0.3">
      <c r="B163" s="5" t="s">
        <v>375</v>
      </c>
      <c r="C163" s="5">
        <v>41.4</v>
      </c>
      <c r="D163" s="5">
        <v>110</v>
      </c>
      <c r="E163" s="5" t="s">
        <v>344</v>
      </c>
    </row>
    <row r="164" spans="2:5" ht="15" customHeight="1" x14ac:dyDescent="0.3">
      <c r="B164" s="5" t="s">
        <v>376</v>
      </c>
      <c r="C164" s="5">
        <v>41.25</v>
      </c>
      <c r="D164" s="5">
        <v>80</v>
      </c>
      <c r="E164" s="5" t="s">
        <v>355</v>
      </c>
    </row>
    <row r="165" spans="2:5" ht="15" customHeight="1" x14ac:dyDescent="0.3">
      <c r="B165" s="5" t="s">
        <v>377</v>
      </c>
      <c r="C165" s="5">
        <v>41.25</v>
      </c>
      <c r="D165" s="5">
        <v>80</v>
      </c>
      <c r="E165" s="5" t="s">
        <v>355</v>
      </c>
    </row>
    <row r="166" spans="2:5" ht="15" customHeight="1" x14ac:dyDescent="0.3">
      <c r="B166" s="5" t="s">
        <v>378</v>
      </c>
      <c r="C166" s="5">
        <v>41.32</v>
      </c>
      <c r="D166" s="5">
        <v>80</v>
      </c>
      <c r="E166" s="5" t="s">
        <v>356</v>
      </c>
    </row>
    <row r="167" spans="2:5" ht="15" customHeight="1" x14ac:dyDescent="0.3">
      <c r="B167" s="5" t="s">
        <v>379</v>
      </c>
      <c r="C167" s="5">
        <v>41.4</v>
      </c>
      <c r="D167" s="5">
        <v>500</v>
      </c>
      <c r="E167" s="5" t="s">
        <v>491</v>
      </c>
    </row>
    <row r="168" spans="2:5" ht="15" customHeight="1" x14ac:dyDescent="0.3">
      <c r="B168" s="5" t="s">
        <v>380</v>
      </c>
      <c r="C168" s="5">
        <v>41</v>
      </c>
      <c r="D168" s="5">
        <v>80</v>
      </c>
      <c r="E168" s="5" t="s">
        <v>356</v>
      </c>
    </row>
    <row r="169" spans="2:5" ht="15" customHeight="1" x14ac:dyDescent="0.3">
      <c r="B169" s="5" t="s">
        <v>381</v>
      </c>
      <c r="C169" s="5">
        <v>40.29</v>
      </c>
      <c r="D169" s="5">
        <v>80</v>
      </c>
      <c r="E169" s="5" t="s">
        <v>355</v>
      </c>
    </row>
    <row r="170" spans="2:5" ht="15" customHeight="1" x14ac:dyDescent="0.3">
      <c r="B170" s="5" t="s">
        <v>382</v>
      </c>
      <c r="C170" s="5">
        <v>40.14</v>
      </c>
      <c r="D170" s="5">
        <v>100</v>
      </c>
      <c r="E170" s="5" t="s">
        <v>355</v>
      </c>
    </row>
    <row r="171" spans="2:5" ht="15" customHeight="1" x14ac:dyDescent="0.3">
      <c r="B171" s="5" t="s">
        <v>383</v>
      </c>
      <c r="C171" s="5">
        <v>40.29</v>
      </c>
      <c r="D171" s="5">
        <v>230</v>
      </c>
      <c r="E171" s="5" t="s">
        <v>344</v>
      </c>
    </row>
    <row r="172" spans="2:5" ht="15" customHeight="1" x14ac:dyDescent="0.3">
      <c r="B172" s="5" t="s">
        <v>384</v>
      </c>
      <c r="C172" s="5">
        <v>40.51</v>
      </c>
      <c r="D172" s="5">
        <v>500</v>
      </c>
      <c r="E172" s="5" t="s">
        <v>491</v>
      </c>
    </row>
    <row r="173" spans="2:5" ht="15" customHeight="1" x14ac:dyDescent="0.3">
      <c r="B173" s="5" t="s">
        <v>385</v>
      </c>
      <c r="C173" s="5">
        <v>40.119999999999997</v>
      </c>
      <c r="D173" s="5">
        <v>300</v>
      </c>
      <c r="E173" s="5" t="s">
        <v>344</v>
      </c>
    </row>
    <row r="174" spans="2:5" ht="15" customHeight="1" x14ac:dyDescent="0.3">
      <c r="B174" s="5" t="s">
        <v>386</v>
      </c>
      <c r="C174" s="5">
        <v>39</v>
      </c>
      <c r="D174" s="5">
        <v>1800</v>
      </c>
      <c r="E174" s="5" t="s">
        <v>491</v>
      </c>
    </row>
    <row r="175" spans="2:5" ht="15" customHeight="1" x14ac:dyDescent="0.3">
      <c r="B175" s="5" t="s">
        <v>387</v>
      </c>
      <c r="C175" s="5">
        <v>39</v>
      </c>
      <c r="D175" s="5">
        <v>1800</v>
      </c>
      <c r="E175" s="5" t="s">
        <v>491</v>
      </c>
    </row>
    <row r="176" spans="2:5" ht="15" customHeight="1" x14ac:dyDescent="0.3">
      <c r="B176" s="5" t="s">
        <v>388</v>
      </c>
      <c r="C176" s="5">
        <v>39.549999999999997</v>
      </c>
      <c r="D176" s="5">
        <v>200</v>
      </c>
      <c r="E176" s="5" t="s">
        <v>355</v>
      </c>
    </row>
    <row r="177" spans="2:5" ht="15" customHeight="1" x14ac:dyDescent="0.3">
      <c r="B177" s="5" t="s">
        <v>389</v>
      </c>
      <c r="C177" s="5">
        <v>39.14</v>
      </c>
      <c r="D177" s="5">
        <v>100</v>
      </c>
      <c r="E177" s="5" t="s">
        <v>355</v>
      </c>
    </row>
    <row r="178" spans="2:5" ht="15" customHeight="1" x14ac:dyDescent="0.3">
      <c r="B178" s="5" t="s">
        <v>390</v>
      </c>
      <c r="C178" s="5">
        <v>39.17</v>
      </c>
      <c r="D178" s="5">
        <v>60</v>
      </c>
      <c r="E178" s="5" t="s">
        <v>344</v>
      </c>
    </row>
    <row r="179" spans="2:5" ht="15" customHeight="1" x14ac:dyDescent="0.3">
      <c r="B179" s="5" t="s">
        <v>391</v>
      </c>
      <c r="C179" s="5">
        <v>39.130000000000003</v>
      </c>
      <c r="D179" s="5">
        <v>60</v>
      </c>
      <c r="E179" s="5" t="s">
        <v>344</v>
      </c>
    </row>
    <row r="180" spans="2:5" ht="15" customHeight="1" x14ac:dyDescent="0.3">
      <c r="B180" s="5" t="s">
        <v>392</v>
      </c>
      <c r="C180" s="5">
        <v>39.18</v>
      </c>
      <c r="D180" s="5">
        <v>100</v>
      </c>
      <c r="E180" s="5" t="s">
        <v>356</v>
      </c>
    </row>
    <row r="181" spans="2:5" ht="15" customHeight="1" x14ac:dyDescent="0.3">
      <c r="B181" s="5" t="s">
        <v>393</v>
      </c>
      <c r="C181" s="5">
        <v>39.07</v>
      </c>
      <c r="D181" s="5">
        <v>150</v>
      </c>
      <c r="E181" s="5" t="s">
        <v>355</v>
      </c>
    </row>
    <row r="182" spans="2:5" ht="15" customHeight="1" x14ac:dyDescent="0.3">
      <c r="B182" s="5" t="s">
        <v>394</v>
      </c>
      <c r="C182" s="5">
        <v>38.97</v>
      </c>
      <c r="D182" s="5">
        <v>160</v>
      </c>
      <c r="E182" s="5" t="s">
        <v>344</v>
      </c>
    </row>
    <row r="183" spans="2:5" ht="15" customHeight="1" x14ac:dyDescent="0.3">
      <c r="B183" s="5" t="s">
        <v>395</v>
      </c>
      <c r="C183" s="5">
        <v>38.19</v>
      </c>
      <c r="D183" s="5">
        <v>1500</v>
      </c>
      <c r="E183" s="5" t="s">
        <v>491</v>
      </c>
    </row>
    <row r="184" spans="2:5" ht="15" customHeight="1" x14ac:dyDescent="0.3">
      <c r="B184" s="5" t="s">
        <v>396</v>
      </c>
      <c r="C184" s="5">
        <v>38.19</v>
      </c>
      <c r="D184" s="5">
        <v>1500</v>
      </c>
      <c r="E184" s="5" t="s">
        <v>491</v>
      </c>
    </row>
    <row r="185" spans="2:5" ht="15" customHeight="1" x14ac:dyDescent="0.3">
      <c r="B185" s="5" t="s">
        <v>397</v>
      </c>
      <c r="C185" s="5">
        <v>39.07</v>
      </c>
      <c r="D185" s="5">
        <v>150</v>
      </c>
      <c r="E185" s="5" t="s">
        <v>355</v>
      </c>
    </row>
    <row r="186" spans="2:5" ht="15" customHeight="1" x14ac:dyDescent="0.3">
      <c r="B186" s="5" t="s">
        <v>398</v>
      </c>
      <c r="C186" s="5">
        <v>39.14</v>
      </c>
      <c r="D186" s="5">
        <v>80</v>
      </c>
      <c r="E186" s="5" t="s">
        <v>356</v>
      </c>
    </row>
    <row r="187" spans="2:5" ht="15" customHeight="1" x14ac:dyDescent="0.3">
      <c r="B187" s="5" t="s">
        <v>399</v>
      </c>
      <c r="C187" s="5">
        <v>39.200000000000003</v>
      </c>
      <c r="D187" s="5">
        <v>80</v>
      </c>
      <c r="E187" s="5" t="s">
        <v>356</v>
      </c>
    </row>
    <row r="188" spans="2:5" ht="15" customHeight="1" x14ac:dyDescent="0.3">
      <c r="B188" s="5" t="s">
        <v>400</v>
      </c>
      <c r="C188" s="5">
        <v>38.630000000000003</v>
      </c>
      <c r="D188" s="5">
        <v>150</v>
      </c>
      <c r="E188" s="5" t="s">
        <v>355</v>
      </c>
    </row>
    <row r="189" spans="2:5" ht="15" customHeight="1" x14ac:dyDescent="0.3">
      <c r="B189" s="5" t="s">
        <v>401</v>
      </c>
      <c r="C189" s="5">
        <v>38.43</v>
      </c>
      <c r="D189" s="5">
        <v>150</v>
      </c>
      <c r="E189" s="5" t="s">
        <v>355</v>
      </c>
    </row>
    <row r="190" spans="2:5" ht="15" customHeight="1" x14ac:dyDescent="0.3">
      <c r="B190" s="5" t="s">
        <v>402</v>
      </c>
      <c r="C190" s="5">
        <v>39.03</v>
      </c>
      <c r="D190" s="5">
        <v>600</v>
      </c>
      <c r="E190" s="5" t="s">
        <v>491</v>
      </c>
    </row>
    <row r="191" spans="2:5" ht="15" customHeight="1" x14ac:dyDescent="0.3">
      <c r="B191" s="5" t="s">
        <v>403</v>
      </c>
      <c r="C191" s="5">
        <v>38.520000000000003</v>
      </c>
      <c r="D191" s="5">
        <v>1500</v>
      </c>
      <c r="E191" s="5" t="s">
        <v>491</v>
      </c>
    </row>
    <row r="192" spans="2:5" ht="15" customHeight="1" x14ac:dyDescent="0.3">
      <c r="B192" s="5" t="s">
        <v>404</v>
      </c>
      <c r="C192" s="5">
        <v>38.520000000000003</v>
      </c>
      <c r="D192" s="5">
        <v>1500</v>
      </c>
      <c r="E192" s="5" t="s">
        <v>491</v>
      </c>
    </row>
    <row r="193" spans="2:5" ht="15" customHeight="1" x14ac:dyDescent="0.3">
      <c r="B193" s="5" t="s">
        <v>405</v>
      </c>
      <c r="C193" s="5">
        <v>38.83</v>
      </c>
      <c r="D193" s="5">
        <v>150</v>
      </c>
      <c r="E193" s="5" t="s">
        <v>355</v>
      </c>
    </row>
    <row r="194" spans="2:5" ht="15" customHeight="1" x14ac:dyDescent="0.3">
      <c r="B194" s="5" t="s">
        <v>406</v>
      </c>
      <c r="C194" s="5">
        <v>37.49</v>
      </c>
      <c r="D194" s="5">
        <v>600</v>
      </c>
      <c r="E194" s="5" t="s">
        <v>355</v>
      </c>
    </row>
    <row r="195" spans="2:5" ht="15" customHeight="1" x14ac:dyDescent="0.3">
      <c r="B195" s="5" t="s">
        <v>407</v>
      </c>
      <c r="C195" s="5">
        <v>39</v>
      </c>
      <c r="D195" s="5">
        <v>100</v>
      </c>
      <c r="E195" s="5" t="s">
        <v>355</v>
      </c>
    </row>
    <row r="196" spans="2:5" ht="15" customHeight="1" x14ac:dyDescent="0.3">
      <c r="B196" s="5" t="s">
        <v>408</v>
      </c>
      <c r="C196" s="5">
        <v>38.450000000000003</v>
      </c>
      <c r="D196" s="5">
        <v>200</v>
      </c>
      <c r="E196" s="5" t="s">
        <v>355</v>
      </c>
    </row>
    <row r="197" spans="2:5" ht="15" customHeight="1" x14ac:dyDescent="0.3">
      <c r="B197" s="5" t="s">
        <v>409</v>
      </c>
      <c r="C197" s="5">
        <v>38.92</v>
      </c>
      <c r="D197" s="5">
        <v>180</v>
      </c>
      <c r="E197" s="5" t="s">
        <v>345</v>
      </c>
    </row>
    <row r="198" spans="2:5" ht="15" customHeight="1" x14ac:dyDescent="0.3">
      <c r="B198" s="5" t="s">
        <v>410</v>
      </c>
      <c r="C198" s="5">
        <v>38.92</v>
      </c>
      <c r="D198" s="5">
        <v>180</v>
      </c>
      <c r="E198" s="5" t="s">
        <v>345</v>
      </c>
    </row>
    <row r="199" spans="2:5" ht="15" customHeight="1" x14ac:dyDescent="0.3">
      <c r="B199" s="5" t="s">
        <v>411</v>
      </c>
      <c r="C199" s="5">
        <v>39</v>
      </c>
      <c r="D199" s="5">
        <v>150</v>
      </c>
      <c r="E199" s="5" t="s">
        <v>345</v>
      </c>
    </row>
    <row r="200" spans="2:5" ht="15" customHeight="1" x14ac:dyDescent="0.3">
      <c r="B200" s="5" t="s">
        <v>412</v>
      </c>
      <c r="C200" s="5">
        <v>38.979999999999997</v>
      </c>
      <c r="D200" s="5">
        <v>180</v>
      </c>
      <c r="E200" s="5" t="s">
        <v>345</v>
      </c>
    </row>
    <row r="201" spans="2:5" ht="15" customHeight="1" x14ac:dyDescent="0.3">
      <c r="B201" s="5" t="s">
        <v>413</v>
      </c>
      <c r="C201" s="5">
        <v>38.99</v>
      </c>
      <c r="D201" s="5">
        <v>100</v>
      </c>
      <c r="E201" s="5" t="s">
        <v>356</v>
      </c>
    </row>
    <row r="202" spans="2:5" ht="15" customHeight="1" x14ac:dyDescent="0.3">
      <c r="B202" s="5" t="s">
        <v>414</v>
      </c>
      <c r="C202" s="5">
        <v>39.04</v>
      </c>
      <c r="D202" s="5">
        <v>100</v>
      </c>
      <c r="E202" s="5" t="s">
        <v>356</v>
      </c>
    </row>
    <row r="203" spans="2:5" ht="15" customHeight="1" x14ac:dyDescent="0.3">
      <c r="B203" s="5" t="s">
        <v>415</v>
      </c>
      <c r="C203" s="5">
        <v>39.08</v>
      </c>
      <c r="D203" s="5">
        <v>80</v>
      </c>
      <c r="E203" s="5" t="s">
        <v>356</v>
      </c>
    </row>
    <row r="204" spans="2:5" ht="15" customHeight="1" x14ac:dyDescent="0.3">
      <c r="B204" s="5" t="s">
        <v>416</v>
      </c>
      <c r="C204" s="5">
        <v>39.46</v>
      </c>
      <c r="D204" s="5">
        <v>80</v>
      </c>
      <c r="E204" s="5" t="s">
        <v>356</v>
      </c>
    </row>
    <row r="205" spans="2:5" ht="15" customHeight="1" x14ac:dyDescent="0.3">
      <c r="B205" s="5" t="s">
        <v>417</v>
      </c>
      <c r="C205" s="5">
        <v>39.47</v>
      </c>
      <c r="D205" s="5">
        <v>80</v>
      </c>
      <c r="E205" s="5" t="s">
        <v>356</v>
      </c>
    </row>
    <row r="206" spans="2:5" ht="15" customHeight="1" x14ac:dyDescent="0.3">
      <c r="B206" s="5" t="s">
        <v>418</v>
      </c>
      <c r="C206" s="5">
        <v>39.49</v>
      </c>
      <c r="D206" s="5">
        <v>300</v>
      </c>
      <c r="E206" s="5" t="s">
        <v>344</v>
      </c>
    </row>
    <row r="207" spans="2:5" ht="15" customHeight="1" x14ac:dyDescent="0.3">
      <c r="B207" s="5" t="s">
        <v>419</v>
      </c>
      <c r="C207" s="5">
        <v>39.69</v>
      </c>
      <c r="D207" s="5">
        <v>80</v>
      </c>
      <c r="E207" s="5" t="s">
        <v>356</v>
      </c>
    </row>
    <row r="208" spans="2:5" ht="15" customHeight="1" x14ac:dyDescent="0.3">
      <c r="B208" s="5" t="s">
        <v>420</v>
      </c>
      <c r="C208" s="5">
        <v>39.21</v>
      </c>
      <c r="D208" s="5">
        <v>500</v>
      </c>
      <c r="E208" s="5" t="s">
        <v>491</v>
      </c>
    </row>
    <row r="209" spans="2:5" ht="15" customHeight="1" x14ac:dyDescent="0.3">
      <c r="B209" s="5" t="s">
        <v>421</v>
      </c>
      <c r="C209" s="5">
        <v>39.49</v>
      </c>
      <c r="D209" s="5">
        <v>100</v>
      </c>
      <c r="E209" s="5" t="s">
        <v>355</v>
      </c>
    </row>
    <row r="210" spans="2:5" ht="15" customHeight="1" x14ac:dyDescent="0.3">
      <c r="B210" s="5" t="s">
        <v>422</v>
      </c>
      <c r="C210" s="5">
        <v>39.49</v>
      </c>
      <c r="D210" s="5">
        <v>100</v>
      </c>
      <c r="E210" s="5" t="s">
        <v>355</v>
      </c>
    </row>
    <row r="211" spans="2:5" ht="15" customHeight="1" x14ac:dyDescent="0.3">
      <c r="B211" s="5" t="s">
        <v>423</v>
      </c>
      <c r="C211" s="5">
        <v>39.21</v>
      </c>
      <c r="D211" s="5">
        <v>100</v>
      </c>
      <c r="E211" s="5" t="s">
        <v>355</v>
      </c>
    </row>
    <row r="212" spans="2:5" ht="15" customHeight="1" x14ac:dyDescent="0.3">
      <c r="B212" s="5" t="s">
        <v>424</v>
      </c>
      <c r="C212" s="5">
        <v>39.5</v>
      </c>
      <c r="D212" s="5">
        <v>100</v>
      </c>
      <c r="E212" s="5" t="s">
        <v>355</v>
      </c>
    </row>
    <row r="213" spans="2:5" ht="15" customHeight="1" x14ac:dyDescent="0.3">
      <c r="B213" s="5" t="s">
        <v>425</v>
      </c>
      <c r="C213" s="5">
        <v>39.450000000000003</v>
      </c>
      <c r="D213" s="5">
        <v>300</v>
      </c>
      <c r="E213" s="5" t="s">
        <v>344</v>
      </c>
    </row>
    <row r="214" spans="2:5" ht="15" customHeight="1" x14ac:dyDescent="0.3">
      <c r="B214" s="5" t="s">
        <v>426</v>
      </c>
      <c r="C214" s="5">
        <v>39.68</v>
      </c>
      <c r="D214" s="5">
        <v>60</v>
      </c>
      <c r="E214" s="5" t="s">
        <v>344</v>
      </c>
    </row>
    <row r="215" spans="2:5" ht="15" customHeight="1" x14ac:dyDescent="0.3">
      <c r="B215" s="5" t="s">
        <v>427</v>
      </c>
      <c r="C215" s="5">
        <v>39.6</v>
      </c>
      <c r="D215" s="5">
        <v>100</v>
      </c>
      <c r="E215" s="5" t="s">
        <v>344</v>
      </c>
    </row>
    <row r="216" spans="2:5" ht="15" customHeight="1" x14ac:dyDescent="0.3">
      <c r="B216" s="5" t="s">
        <v>428</v>
      </c>
      <c r="C216" s="5">
        <v>39.24</v>
      </c>
      <c r="D216" s="5">
        <v>500</v>
      </c>
      <c r="E216" s="5" t="s">
        <v>491</v>
      </c>
    </row>
    <row r="217" spans="2:5" ht="15" customHeight="1" x14ac:dyDescent="0.3">
      <c r="B217" s="5" t="s">
        <v>429</v>
      </c>
      <c r="C217" s="5">
        <v>38.96</v>
      </c>
      <c r="D217" s="5">
        <v>900</v>
      </c>
      <c r="E217" s="5" t="s">
        <v>491</v>
      </c>
    </row>
    <row r="218" spans="2:5" ht="15" customHeight="1" x14ac:dyDescent="0.3">
      <c r="B218" s="5" t="s">
        <v>430</v>
      </c>
      <c r="C218" s="5">
        <v>40.19</v>
      </c>
      <c r="D218" s="5">
        <v>100</v>
      </c>
      <c r="E218" s="5" t="s">
        <v>355</v>
      </c>
    </row>
    <row r="219" spans="2:5" ht="15" customHeight="1" x14ac:dyDescent="0.3">
      <c r="B219" s="5" t="s">
        <v>431</v>
      </c>
      <c r="C219" s="5">
        <v>39.92</v>
      </c>
      <c r="D219" s="5">
        <v>60</v>
      </c>
      <c r="E219" s="5" t="s">
        <v>344</v>
      </c>
    </row>
    <row r="220" spans="2:5" ht="15" customHeight="1" x14ac:dyDescent="0.3">
      <c r="B220" s="5" t="s">
        <v>432</v>
      </c>
      <c r="C220" s="5">
        <v>39.94</v>
      </c>
      <c r="D220" s="5">
        <v>60</v>
      </c>
      <c r="E220" s="5" t="s">
        <v>344</v>
      </c>
    </row>
    <row r="221" spans="2:5" ht="15" customHeight="1" x14ac:dyDescent="0.3">
      <c r="B221" s="5" t="s">
        <v>433</v>
      </c>
      <c r="C221" s="5">
        <v>40.19</v>
      </c>
      <c r="D221" s="5">
        <v>80</v>
      </c>
      <c r="E221" s="5" t="s">
        <v>356</v>
      </c>
    </row>
    <row r="222" spans="2:5" ht="15" customHeight="1" x14ac:dyDescent="0.3">
      <c r="B222" s="5" t="s">
        <v>434</v>
      </c>
      <c r="C222" s="5">
        <v>39.130000000000003</v>
      </c>
      <c r="D222" s="5">
        <v>900</v>
      </c>
      <c r="E222" s="5" t="s">
        <v>491</v>
      </c>
    </row>
    <row r="223" spans="2:5" ht="15" customHeight="1" x14ac:dyDescent="0.3">
      <c r="B223" s="5" t="s">
        <v>435</v>
      </c>
      <c r="C223" s="5">
        <v>40.06</v>
      </c>
      <c r="D223" s="5">
        <v>300</v>
      </c>
      <c r="E223" s="5" t="s">
        <v>344</v>
      </c>
    </row>
    <row r="224" spans="2:5" ht="15" customHeight="1" x14ac:dyDescent="0.3">
      <c r="B224" s="5" t="s">
        <v>436</v>
      </c>
      <c r="C224" s="5">
        <v>40.1</v>
      </c>
      <c r="D224" s="5">
        <v>300</v>
      </c>
      <c r="E224" s="5" t="s">
        <v>344</v>
      </c>
    </row>
    <row r="225" spans="2:6" ht="15" customHeight="1" x14ac:dyDescent="0.3">
      <c r="B225" s="5" t="s">
        <v>437</v>
      </c>
      <c r="C225" s="5">
        <v>40.81</v>
      </c>
      <c r="D225" s="5">
        <v>150</v>
      </c>
      <c r="E225" s="5" t="s">
        <v>355</v>
      </c>
    </row>
    <row r="226" spans="2:6" ht="15" customHeight="1" x14ac:dyDescent="0.3">
      <c r="B226" s="5" t="s">
        <v>438</v>
      </c>
      <c r="C226" s="5">
        <v>41.11</v>
      </c>
      <c r="D226" s="5">
        <v>100</v>
      </c>
      <c r="E226" s="5" t="s">
        <v>355</v>
      </c>
    </row>
    <row r="227" spans="2:6" ht="15" customHeight="1" x14ac:dyDescent="0.3">
      <c r="B227" s="5" t="s">
        <v>439</v>
      </c>
      <c r="C227" s="5">
        <v>40.869999999999997</v>
      </c>
      <c r="D227" s="5">
        <v>150</v>
      </c>
      <c r="E227" s="5" t="s">
        <v>355</v>
      </c>
    </row>
    <row r="228" spans="2:6" ht="15" customHeight="1" x14ac:dyDescent="0.3">
      <c r="B228" s="5" t="s">
        <v>440</v>
      </c>
      <c r="C228" s="5">
        <v>41.05</v>
      </c>
      <c r="D228" s="5">
        <v>150</v>
      </c>
      <c r="E228" s="5" t="s">
        <v>355</v>
      </c>
    </row>
    <row r="229" spans="2:6" ht="15" customHeight="1" x14ac:dyDescent="0.3">
      <c r="B229" s="5" t="s">
        <v>441</v>
      </c>
      <c r="C229" s="5">
        <v>41.14</v>
      </c>
      <c r="D229" s="5">
        <v>500</v>
      </c>
      <c r="E229" s="5" t="s">
        <v>344</v>
      </c>
    </row>
    <row r="231" spans="2:6" ht="15" customHeight="1" x14ac:dyDescent="0.3">
      <c r="B231" s="28" t="s">
        <v>1260</v>
      </c>
      <c r="C231" s="28" t="s">
        <v>1261</v>
      </c>
      <c r="D231" s="1"/>
      <c r="E231" s="29"/>
      <c r="F231" s="29"/>
    </row>
    <row r="232" spans="2:6" ht="15" customHeight="1" x14ac:dyDescent="0.3">
      <c r="B232" s="5" t="s">
        <v>1252</v>
      </c>
      <c r="C232" s="5" t="s">
        <v>1253</v>
      </c>
    </row>
    <row r="233" spans="2:6" ht="15" customHeight="1" x14ac:dyDescent="0.3">
      <c r="B233" s="5" t="s">
        <v>1262</v>
      </c>
      <c r="C233" s="5" t="s">
        <v>1253</v>
      </c>
    </row>
    <row r="234" spans="2:6" ht="15" customHeight="1" x14ac:dyDescent="0.3">
      <c r="B234" s="5" t="s">
        <v>1254</v>
      </c>
      <c r="C234" s="5" t="s">
        <v>1255</v>
      </c>
    </row>
  </sheetData>
  <autoFilter ref="A1:BB137" xr:uid="{00000000-0009-0000-0000-000000000000}"/>
  <sortState ref="A4:AQ34">
    <sortCondition ref="B4"/>
  </sortState>
  <mergeCells count="2">
    <mergeCell ref="AT3:AU3"/>
    <mergeCell ref="E231:F231"/>
  </mergeCells>
  <phoneticPr fontId="3" type="noConversion"/>
  <conditionalFormatting sqref="B105:B230 B1:B16 B18:B32 B34:B103 B232:B1048576">
    <cfRule type="duplicateValues" dxfId="4" priority="5"/>
  </conditionalFormatting>
  <conditionalFormatting sqref="B17">
    <cfRule type="duplicateValues" dxfId="3" priority="4"/>
  </conditionalFormatting>
  <conditionalFormatting sqref="B104">
    <cfRule type="duplicateValues" dxfId="2" priority="3"/>
  </conditionalFormatting>
  <conditionalFormatting sqref="B33">
    <cfRule type="duplicateValues" dxfId="1" priority="2"/>
  </conditionalFormatting>
  <conditionalFormatting sqref="F1:F230 F232:F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59"/>
  <sheetViews>
    <sheetView workbookViewId="0">
      <selection activeCell="AU14" sqref="AU1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61</v>
      </c>
      <c r="H2" s="5" t="s">
        <v>117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40.93</v>
      </c>
      <c r="D4" s="5">
        <v>39.53</v>
      </c>
      <c r="E4" s="5">
        <v>200</v>
      </c>
      <c r="F4" s="5" t="s">
        <v>192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C4-0.2*15</f>
        <v>37.93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m1-OJ-A9-001</v>
      </c>
      <c r="AS4" s="5" t="str">
        <f t="shared" ref="AS4:AS9" si="2">IFERROR(RIGHT(AR4,LEN(AR4)-3),"")</f>
        <v>OJ-A9-001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40.92</v>
      </c>
      <c r="D5" s="6">
        <v>39.26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C5-0.2*15</f>
        <v>37.92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40.9</v>
      </c>
      <c r="D6" s="6">
        <v>38.979999999999997</v>
      </c>
      <c r="E6" s="5">
        <v>200</v>
      </c>
      <c r="I6" s="5" t="s">
        <v>0</v>
      </c>
      <c r="J6" s="5">
        <v>0.3</v>
      </c>
      <c r="AD6" s="5">
        <f t="shared" si="4"/>
        <v>37.9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40.9</v>
      </c>
      <c r="D7" s="6">
        <v>38.979999999999997</v>
      </c>
      <c r="E7" s="5">
        <v>200</v>
      </c>
      <c r="I7" s="5" t="s">
        <v>60</v>
      </c>
      <c r="J7" s="5">
        <v>0.3</v>
      </c>
      <c r="AD7" s="5">
        <f t="shared" si="4"/>
        <v>37.9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60</v>
      </c>
      <c r="C8" s="6">
        <v>40.89</v>
      </c>
      <c r="D8" s="6">
        <v>38.71</v>
      </c>
      <c r="E8" s="5">
        <v>200</v>
      </c>
      <c r="F8" s="5" t="s">
        <v>193</v>
      </c>
      <c r="I8" s="5" t="s">
        <v>60</v>
      </c>
      <c r="J8" s="5">
        <v>0.3</v>
      </c>
      <c r="AB8" s="5">
        <v>206888.93426742256</v>
      </c>
      <c r="AC8" s="5">
        <v>609093.64698413445</v>
      </c>
      <c r="AD8" s="5">
        <f t="shared" si="4"/>
        <v>37.89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60</v>
      </c>
      <c r="C9" s="6">
        <v>40.89</v>
      </c>
      <c r="D9" s="6">
        <v>38.71</v>
      </c>
      <c r="E9" s="5">
        <v>200</v>
      </c>
      <c r="F9" s="5" t="s">
        <v>193</v>
      </c>
      <c r="I9" s="5" t="s">
        <v>60</v>
      </c>
      <c r="J9" s="5">
        <v>0.3</v>
      </c>
      <c r="AD9" s="5">
        <f t="shared" si="4"/>
        <v>37.89</v>
      </c>
      <c r="AO9" s="5" t="str">
        <f t="shared" si="0"/>
        <v>3+0.00</v>
      </c>
      <c r="AR9" s="5" t="str">
        <f t="shared" si="5"/>
        <v>m1-OJ-A7-003</v>
      </c>
      <c r="AS9" s="5" t="str">
        <f t="shared" si="2"/>
        <v>OJ-A7-003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474</v>
      </c>
      <c r="C12" s="6">
        <v>39.79</v>
      </c>
      <c r="D12" s="6">
        <v>100</v>
      </c>
      <c r="E12" s="5" t="s">
        <v>355</v>
      </c>
      <c r="AB12" s="5">
        <v>206883.23957253169</v>
      </c>
      <c r="AC12" s="5">
        <v>609112.81911104044</v>
      </c>
    </row>
    <row r="13" spans="1:49" ht="15" customHeight="1" x14ac:dyDescent="0.3">
      <c r="B13" s="5" t="s">
        <v>475</v>
      </c>
      <c r="C13" s="6">
        <v>39.79</v>
      </c>
      <c r="D13" s="6">
        <v>100</v>
      </c>
      <c r="E13" s="5" t="s">
        <v>355</v>
      </c>
      <c r="AB13" s="5">
        <v>206875.71444408628</v>
      </c>
      <c r="AC13" s="5">
        <v>609131.34942247556</v>
      </c>
    </row>
    <row r="14" spans="1:49" ht="15" customHeight="1" x14ac:dyDescent="0.3">
      <c r="B14" s="5" t="s">
        <v>476</v>
      </c>
      <c r="C14" s="6">
        <v>39.86</v>
      </c>
      <c r="D14" s="6">
        <v>60</v>
      </c>
      <c r="E14" s="5" t="s">
        <v>344</v>
      </c>
      <c r="AB14" s="5">
        <v>206871.95187986357</v>
      </c>
      <c r="AC14" s="5">
        <v>609140.61457819305</v>
      </c>
    </row>
    <row r="15" spans="1:49" ht="15" customHeight="1" x14ac:dyDescent="0.3">
      <c r="B15" s="5" t="s">
        <v>477</v>
      </c>
      <c r="C15" s="6">
        <v>39.83</v>
      </c>
      <c r="D15" s="6">
        <v>60</v>
      </c>
      <c r="E15" s="5" t="s">
        <v>344</v>
      </c>
    </row>
    <row r="16" spans="1:49" ht="15" customHeight="1" x14ac:dyDescent="0.3">
      <c r="B16" s="5" t="s">
        <v>478</v>
      </c>
      <c r="C16" s="6">
        <v>39.82</v>
      </c>
      <c r="D16" s="6">
        <v>100</v>
      </c>
      <c r="E16" s="5" t="s">
        <v>356</v>
      </c>
      <c r="AB16" s="5">
        <v>206868.81614221606</v>
      </c>
      <c r="AC16" s="5">
        <v>609150.11021663423</v>
      </c>
    </row>
    <row r="17" spans="3:29" ht="15" customHeight="1" x14ac:dyDescent="0.3">
      <c r="C17" s="6"/>
      <c r="D17" s="6"/>
    </row>
    <row r="18" spans="3:29" ht="15" customHeight="1" x14ac:dyDescent="0.3">
      <c r="C18" s="6"/>
      <c r="D18" s="6"/>
      <c r="AB18" s="5">
        <v>206865.68040456859</v>
      </c>
      <c r="AC18" s="5">
        <v>609159.60585507541</v>
      </c>
    </row>
    <row r="19" spans="3:29" s="7" customFormat="1" ht="15" customHeight="1" x14ac:dyDescent="0.3">
      <c r="C19" s="8"/>
      <c r="D19" s="8"/>
      <c r="E19" s="5"/>
      <c r="I19" s="5"/>
      <c r="J19" s="5"/>
      <c r="AB19" s="7">
        <v>206861.21283914137</v>
      </c>
      <c r="AC19" s="7">
        <v>609168.55241079</v>
      </c>
    </row>
    <row r="20" spans="3:29" s="7" customFormat="1" ht="15" customHeight="1" x14ac:dyDescent="0.3">
      <c r="C20" s="8"/>
      <c r="D20" s="8"/>
      <c r="E20" s="5"/>
      <c r="I20" s="5"/>
      <c r="J20" s="5"/>
      <c r="AB20" s="7">
        <v>206856.74527371419</v>
      </c>
      <c r="AC20" s="7">
        <v>609177.49896650447</v>
      </c>
    </row>
    <row r="21" spans="3:29" s="7" customFormat="1" ht="15" customHeight="1" x14ac:dyDescent="0.3">
      <c r="C21" s="8"/>
      <c r="D21" s="8"/>
      <c r="E21" s="5"/>
      <c r="F21" s="5"/>
      <c r="I21" s="5"/>
      <c r="J21" s="5"/>
      <c r="AB21" s="7">
        <v>206853.26417969234</v>
      </c>
      <c r="AC21" s="7">
        <v>609186.87350566185</v>
      </c>
    </row>
    <row r="22" spans="3:29" s="7" customFormat="1" ht="15" customHeight="1" x14ac:dyDescent="0.3">
      <c r="E22" s="5"/>
      <c r="I22" s="5"/>
      <c r="J22" s="5"/>
      <c r="AB22" s="7">
        <v>206847.34631985531</v>
      </c>
      <c r="AC22" s="7">
        <v>609202.81022222911</v>
      </c>
    </row>
    <row r="23" spans="3:29" s="7" customFormat="1" ht="15" customHeight="1" x14ac:dyDescent="0.3">
      <c r="E23" s="5"/>
      <c r="I23" s="5"/>
      <c r="J23" s="5"/>
    </row>
    <row r="24" spans="3:29" s="7" customFormat="1" ht="15" customHeight="1" x14ac:dyDescent="0.3">
      <c r="C24" s="8"/>
      <c r="D24" s="8"/>
      <c r="E24" s="5"/>
      <c r="I24" s="5"/>
      <c r="J24" s="5"/>
      <c r="AB24" s="7">
        <v>206847.34631985531</v>
      </c>
      <c r="AC24" s="7">
        <v>609202.81022222911</v>
      </c>
    </row>
    <row r="25" spans="3:29" s="7" customFormat="1" ht="15" customHeight="1" x14ac:dyDescent="0.3">
      <c r="C25" s="8"/>
      <c r="D25" s="8"/>
      <c r="E25" s="5"/>
      <c r="I25" s="5"/>
      <c r="J25" s="5"/>
      <c r="AB25" s="7">
        <v>206845.12555963456</v>
      </c>
      <c r="AC25" s="7">
        <v>609204.82720612653</v>
      </c>
    </row>
    <row r="26" spans="3:29" s="7" customFormat="1" ht="15" customHeight="1" x14ac:dyDescent="0.3">
      <c r="C26" s="8"/>
      <c r="D26" s="8"/>
      <c r="E26" s="5"/>
      <c r="I26" s="5"/>
      <c r="J26" s="5"/>
      <c r="AB26" s="7">
        <v>206845.12555963456</v>
      </c>
      <c r="AC26" s="7">
        <v>609204.82720612653</v>
      </c>
    </row>
    <row r="27" spans="3:29" s="7" customFormat="1" ht="15" customHeight="1" x14ac:dyDescent="0.3">
      <c r="C27" s="4"/>
      <c r="D27" s="8"/>
      <c r="E27" s="5"/>
      <c r="F27" s="5"/>
      <c r="I27" s="5"/>
      <c r="J27" s="5"/>
      <c r="AB27" s="7">
        <v>206830.32049149665</v>
      </c>
      <c r="AC27" s="7">
        <v>609218.27376544231</v>
      </c>
    </row>
    <row r="28" spans="3:29" s="7" customFormat="1" ht="15" customHeight="1" x14ac:dyDescent="0.3">
      <c r="D28" s="8"/>
      <c r="E28" s="5"/>
      <c r="I28" s="5"/>
      <c r="J28" s="5"/>
      <c r="AB28" s="7">
        <v>206815.51542335874</v>
      </c>
      <c r="AC28" s="7">
        <v>609231.72032475797</v>
      </c>
    </row>
    <row r="29" spans="3:29" s="7" customFormat="1" ht="15" customHeight="1" x14ac:dyDescent="0.3">
      <c r="C29" s="8"/>
      <c r="D29" s="8"/>
      <c r="E29" s="5"/>
      <c r="I29" s="5"/>
      <c r="J29" s="5"/>
      <c r="AB29" s="7">
        <v>206815.51542335874</v>
      </c>
      <c r="AC29" s="7">
        <v>609231.72032475797</v>
      </c>
    </row>
    <row r="30" spans="3:29" s="7" customFormat="1" ht="15" customHeight="1" x14ac:dyDescent="0.3">
      <c r="C30" s="8"/>
      <c r="D30" s="8"/>
      <c r="E30" s="5"/>
      <c r="I30" s="5"/>
      <c r="J30" s="5"/>
      <c r="AB30" s="7">
        <v>206815.51542335874</v>
      </c>
      <c r="AC30" s="7">
        <v>609231.72032475797</v>
      </c>
    </row>
    <row r="31" spans="3:29" s="7" customFormat="1" ht="15" customHeight="1" x14ac:dyDescent="0.3">
      <c r="C31" s="8"/>
      <c r="D31" s="8"/>
      <c r="E31" s="5"/>
      <c r="F31" s="5"/>
      <c r="I31" s="5"/>
      <c r="J31" s="5"/>
      <c r="AB31" s="7">
        <v>206815.51542335874</v>
      </c>
      <c r="AC31" s="7">
        <v>609231.72032475797</v>
      </c>
    </row>
    <row r="32" spans="3:29" s="7" customFormat="1" ht="15" customHeight="1" x14ac:dyDescent="0.3">
      <c r="C32" s="8"/>
      <c r="D32" s="8"/>
      <c r="E32" s="5"/>
      <c r="I32" s="5"/>
      <c r="J32" s="5"/>
      <c r="AB32" s="7">
        <v>206815.51542335874</v>
      </c>
      <c r="AC32" s="7">
        <v>609231.72032475797</v>
      </c>
    </row>
    <row r="33" spans="3:29" s="7" customFormat="1" ht="15" customHeight="1" x14ac:dyDescent="0.3">
      <c r="C33" s="8"/>
      <c r="E33" s="5"/>
      <c r="I33" s="5"/>
      <c r="J33" s="5"/>
      <c r="AB33" s="7">
        <v>206802.93111544158</v>
      </c>
      <c r="AC33" s="7">
        <v>609243.14990017633</v>
      </c>
    </row>
    <row r="34" spans="3:29" s="7" customFormat="1" ht="15" customHeight="1" x14ac:dyDescent="0.3">
      <c r="D34" s="8"/>
      <c r="E34" s="5"/>
      <c r="I34" s="5"/>
      <c r="J34" s="5"/>
      <c r="AB34" s="7">
        <v>206800.77263897803</v>
      </c>
      <c r="AC34" s="7">
        <v>609245.23340188188</v>
      </c>
    </row>
    <row r="35" spans="3:29" ht="15" customHeight="1" x14ac:dyDescent="0.3">
      <c r="D35" s="6"/>
      <c r="AB35" s="5">
        <v>206786.38279588829</v>
      </c>
      <c r="AC35" s="5">
        <v>609259.1234132516</v>
      </c>
    </row>
    <row r="36" spans="3:29" ht="15" customHeight="1" x14ac:dyDescent="0.3">
      <c r="D36" s="6"/>
      <c r="AB36" s="5">
        <v>206786.38279588829</v>
      </c>
      <c r="AC36" s="5">
        <v>609259.1234132516</v>
      </c>
    </row>
    <row r="37" spans="3:29" ht="15" customHeight="1" x14ac:dyDescent="0.3">
      <c r="C37" s="6"/>
      <c r="D37" s="6"/>
      <c r="AB37" s="5">
        <v>206786.38279588829</v>
      </c>
      <c r="AC37" s="5">
        <v>609259.1234132516</v>
      </c>
    </row>
    <row r="38" spans="3:29" ht="15" customHeight="1" x14ac:dyDescent="0.3">
      <c r="C38" s="6"/>
      <c r="D38" s="6"/>
      <c r="AB38" s="5">
        <v>206786.38279588829</v>
      </c>
      <c r="AC38" s="5">
        <v>609259.1234132516</v>
      </c>
    </row>
    <row r="39" spans="3:29" ht="15" customHeight="1" x14ac:dyDescent="0.3">
      <c r="C39" s="6"/>
      <c r="D39" s="6"/>
      <c r="AB39" s="5">
        <v>206771.99295279855</v>
      </c>
      <c r="AC39" s="5">
        <v>609273.01342462143</v>
      </c>
    </row>
    <row r="40" spans="3:29" ht="15" customHeight="1" x14ac:dyDescent="0.3">
      <c r="C40" s="6"/>
      <c r="D40" s="6"/>
      <c r="AB40" s="5">
        <v>206759.76158617233</v>
      </c>
      <c r="AC40" s="5">
        <v>609284.81993428571</v>
      </c>
    </row>
    <row r="41" spans="3:29" ht="15" customHeight="1" x14ac:dyDescent="0.3">
      <c r="C41" s="6"/>
      <c r="D41" s="6"/>
      <c r="AB41" s="5">
        <v>206757.30104341792</v>
      </c>
      <c r="AC41" s="5">
        <v>609286.53624700604</v>
      </c>
    </row>
    <row r="42" spans="3:29" ht="15" customHeight="1" x14ac:dyDescent="0.3">
      <c r="C42" s="6"/>
      <c r="D42" s="6"/>
      <c r="AB42" s="5">
        <v>206743.35796780992</v>
      </c>
      <c r="AC42" s="5">
        <v>609296.26201908791</v>
      </c>
    </row>
    <row r="43" spans="3:29" ht="15" customHeight="1" x14ac:dyDescent="0.3">
      <c r="C43" s="6"/>
      <c r="D43" s="6"/>
      <c r="AB43" s="5">
        <v>206741.19707832983</v>
      </c>
      <c r="AC43" s="5">
        <v>609298.34301804402</v>
      </c>
    </row>
    <row r="44" spans="3:29" ht="15" customHeight="1" x14ac:dyDescent="0.3">
      <c r="C44" s="6"/>
      <c r="D44" s="6"/>
      <c r="AB44" s="5">
        <v>206726.79114846277</v>
      </c>
      <c r="AC44" s="5">
        <v>609312.21634441742</v>
      </c>
    </row>
    <row r="45" spans="3:29" ht="15" customHeight="1" x14ac:dyDescent="0.3">
      <c r="C45" s="6"/>
      <c r="D45" s="6"/>
      <c r="AB45" s="5">
        <v>206726.79114846277</v>
      </c>
      <c r="AC45" s="5">
        <v>609312.21634441742</v>
      </c>
    </row>
    <row r="46" spans="3:29" ht="15" customHeight="1" x14ac:dyDescent="0.3">
      <c r="C46" s="6"/>
      <c r="D46" s="6"/>
      <c r="AB46" s="5">
        <v>206726.79114846277</v>
      </c>
      <c r="AC46" s="5">
        <v>609312.21634441742</v>
      </c>
    </row>
    <row r="47" spans="3:29" ht="15" customHeight="1" x14ac:dyDescent="0.3">
      <c r="C47" s="6"/>
      <c r="D47" s="6"/>
      <c r="AB47" s="5">
        <v>206712.38521859574</v>
      </c>
      <c r="AC47" s="5">
        <v>609326.08967079094</v>
      </c>
    </row>
    <row r="48" spans="3:29" ht="15" customHeight="1" x14ac:dyDescent="0.3">
      <c r="C48" s="6"/>
      <c r="D48" s="6"/>
      <c r="AB48" s="5">
        <v>206712.38521859574</v>
      </c>
      <c r="AC48" s="5">
        <v>609326.08967079094</v>
      </c>
    </row>
    <row r="49" spans="2:29" ht="15" customHeight="1" x14ac:dyDescent="0.3">
      <c r="C49" s="6"/>
      <c r="D49" s="6"/>
      <c r="AB49" s="5">
        <v>206697.97928872867</v>
      </c>
      <c r="AC49" s="5">
        <v>609339.96299716446</v>
      </c>
    </row>
    <row r="50" spans="2:29" ht="15" customHeight="1" x14ac:dyDescent="0.3">
      <c r="C50" s="6"/>
      <c r="D50" s="6"/>
      <c r="AB50" s="5">
        <v>206689.3357308085</v>
      </c>
      <c r="AC50" s="5">
        <v>609348.28699298855</v>
      </c>
    </row>
    <row r="51" spans="2:29" ht="15" customHeight="1" x14ac:dyDescent="0.3">
      <c r="C51" s="6"/>
      <c r="D51" s="6"/>
      <c r="AB51" s="5">
        <v>206683.62351045967</v>
      </c>
      <c r="AC51" s="5">
        <v>609353.88793386368</v>
      </c>
    </row>
    <row r="52" spans="2:29" ht="15" customHeight="1" x14ac:dyDescent="0.3">
      <c r="C52" s="6"/>
      <c r="D52" s="6"/>
      <c r="AB52" s="5">
        <v>206669.34295958767</v>
      </c>
      <c r="AC52" s="5">
        <v>609367.89028605155</v>
      </c>
    </row>
    <row r="53" spans="2:29" ht="15" customHeight="1" x14ac:dyDescent="0.3">
      <c r="C53" s="6"/>
      <c r="D53" s="6"/>
      <c r="AB53" s="5">
        <v>206655.06240871569</v>
      </c>
      <c r="AC53" s="5">
        <v>609381.89263823943</v>
      </c>
    </row>
    <row r="54" spans="2:29" ht="15" customHeight="1" x14ac:dyDescent="0.3">
      <c r="C54" s="6"/>
      <c r="D54" s="6"/>
      <c r="AB54" s="5">
        <v>206640.78185784371</v>
      </c>
      <c r="AC54" s="5">
        <v>609395.8949904273</v>
      </c>
    </row>
    <row r="55" spans="2:29" ht="15" customHeight="1" x14ac:dyDescent="0.3">
      <c r="C55" s="6"/>
      <c r="D55" s="6"/>
      <c r="AB55" s="5">
        <v>206640.78185784371</v>
      </c>
      <c r="AC55" s="5">
        <v>609395.8949904273</v>
      </c>
    </row>
    <row r="56" spans="2:29" ht="15" customHeight="1" x14ac:dyDescent="0.3">
      <c r="C56" s="6"/>
      <c r="D56" s="6"/>
      <c r="AB56" s="5">
        <v>206640.78185784371</v>
      </c>
      <c r="AC56" s="5">
        <v>609395.8949904273</v>
      </c>
    </row>
    <row r="57" spans="2:29" ht="15" customHeight="1" x14ac:dyDescent="0.3">
      <c r="AB57" s="5">
        <v>206635.78366503856</v>
      </c>
      <c r="AC57" s="5">
        <v>609400.79581369297</v>
      </c>
    </row>
    <row r="59" spans="2:29" ht="15" customHeight="1" x14ac:dyDescent="0.3">
      <c r="B59" s="2"/>
      <c r="C59" s="2"/>
      <c r="D59" s="2"/>
      <c r="F59" s="2"/>
      <c r="G59" s="2"/>
      <c r="H59" s="2"/>
      <c r="K59" s="2"/>
      <c r="L59" s="2"/>
    </row>
  </sheetData>
  <autoFilter ref="A1:AX9" xr:uid="{00000000-0009-0000-0000-000009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3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66</v>
      </c>
      <c r="H2" s="5" t="s">
        <v>118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40.5</v>
      </c>
      <c r="D4" s="5">
        <v>39.1</v>
      </c>
      <c r="E4" s="5">
        <v>200</v>
      </c>
      <c r="F4" s="5" t="s">
        <v>869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C4-0.2*15</f>
        <v>37.5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m1-OJ-A10-001</v>
      </c>
      <c r="AS4" s="5" t="str">
        <f t="shared" ref="AS4:AS9" si="2">IFERROR(RIGHT(AR4,LEN(AR4)-3),"")</f>
        <v>OJ-A10-001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40.590000000000003</v>
      </c>
      <c r="D5" s="6">
        <v>38.659999999999997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C5-0.2*15</f>
        <v>37.590000000000003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20</v>
      </c>
      <c r="C6" s="6">
        <v>40.590000000000003</v>
      </c>
      <c r="D6" s="6">
        <v>38.659999999999997</v>
      </c>
      <c r="E6" s="5">
        <v>200</v>
      </c>
      <c r="I6" s="5" t="s">
        <v>60</v>
      </c>
      <c r="J6" s="5">
        <v>0.3</v>
      </c>
      <c r="AD6" s="5">
        <f t="shared" si="4"/>
        <v>37.590000000000003</v>
      </c>
      <c r="AO6" s="5" t="str">
        <f t="shared" si="0"/>
        <v>1+0.00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가시설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40.68</v>
      </c>
      <c r="D7" s="6">
        <v>38.229999999999997</v>
      </c>
      <c r="E7" s="5">
        <v>200</v>
      </c>
      <c r="I7" s="5" t="s">
        <v>60</v>
      </c>
      <c r="J7" s="5">
        <v>0.3</v>
      </c>
      <c r="AD7" s="5">
        <f t="shared" si="4"/>
        <v>37.68</v>
      </c>
      <c r="AO7" s="5" t="str">
        <f t="shared" si="0"/>
        <v>2+0.00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40.770000000000003</v>
      </c>
      <c r="D8" s="6">
        <v>37.79</v>
      </c>
      <c r="E8" s="5">
        <v>200</v>
      </c>
      <c r="I8" s="5" t="s">
        <v>60</v>
      </c>
      <c r="J8" s="5">
        <v>0.3</v>
      </c>
      <c r="AB8" s="5">
        <v>206888.93426742256</v>
      </c>
      <c r="AC8" s="5">
        <v>609093.64698413445</v>
      </c>
      <c r="AD8" s="5">
        <f t="shared" si="4"/>
        <v>37.770000000000003</v>
      </c>
      <c r="AO8" s="5" t="str">
        <f t="shared" si="0"/>
        <v>3+0.00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65</v>
      </c>
      <c r="C9" s="6">
        <v>40.79</v>
      </c>
      <c r="D9" s="6">
        <v>37.68</v>
      </c>
      <c r="E9" s="5">
        <v>200</v>
      </c>
      <c r="F9" s="5" t="s">
        <v>879</v>
      </c>
      <c r="G9" s="5" t="s">
        <v>874</v>
      </c>
      <c r="I9" s="5" t="s">
        <v>60</v>
      </c>
      <c r="J9" s="5">
        <v>0.3</v>
      </c>
      <c r="AD9" s="5">
        <f t="shared" si="4"/>
        <v>37.79</v>
      </c>
      <c r="AO9" s="5" t="str">
        <f t="shared" si="0"/>
        <v>3+5.00</v>
      </c>
      <c r="AR9" s="5" t="str">
        <f t="shared" si="5"/>
        <v>m2-OJ-A-032</v>
      </c>
      <c r="AS9" s="5" t="str">
        <f t="shared" si="2"/>
        <v>OJ-A-032</v>
      </c>
      <c r="AT9" s="5" t="str">
        <f t="shared" si="3"/>
        <v>PC맨홀(2호)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479</v>
      </c>
      <c r="C12" s="6">
        <v>39.65</v>
      </c>
      <c r="D12" s="6">
        <v>600</v>
      </c>
      <c r="E12" s="14" t="s">
        <v>491</v>
      </c>
    </row>
    <row r="13" spans="1:49" ht="15" customHeight="1" x14ac:dyDescent="0.3">
      <c r="B13" s="5" t="s">
        <v>480</v>
      </c>
      <c r="C13" s="6">
        <v>39.49</v>
      </c>
      <c r="D13" s="6">
        <v>50</v>
      </c>
      <c r="E13" s="14" t="s">
        <v>344</v>
      </c>
    </row>
    <row r="14" spans="1:49" ht="15" customHeight="1" x14ac:dyDescent="0.3">
      <c r="B14" s="5" t="s">
        <v>481</v>
      </c>
      <c r="C14" s="6">
        <v>39.36</v>
      </c>
      <c r="D14" s="6">
        <v>300</v>
      </c>
      <c r="E14" s="14" t="s">
        <v>344</v>
      </c>
    </row>
    <row r="15" spans="1:49" ht="15" customHeight="1" x14ac:dyDescent="0.3">
      <c r="B15" s="5" t="s">
        <v>482</v>
      </c>
      <c r="C15" s="6">
        <v>39.61</v>
      </c>
      <c r="D15" s="6">
        <v>150</v>
      </c>
      <c r="E15" s="14" t="s">
        <v>344</v>
      </c>
      <c r="AB15" s="5">
        <v>206888.93426742256</v>
      </c>
      <c r="AC15" s="5">
        <v>609093.64698413445</v>
      </c>
    </row>
    <row r="16" spans="1:49" ht="15" customHeight="1" x14ac:dyDescent="0.3">
      <c r="B16" s="5" t="s">
        <v>483</v>
      </c>
      <c r="C16" s="6">
        <v>39.68</v>
      </c>
      <c r="D16" s="6">
        <v>100</v>
      </c>
      <c r="E16" s="14" t="s">
        <v>356</v>
      </c>
      <c r="AB16" s="5">
        <v>206883.23957253169</v>
      </c>
      <c r="AC16" s="5">
        <v>609112.81911104044</v>
      </c>
    </row>
    <row r="17" spans="3:29" ht="15" customHeight="1" x14ac:dyDescent="0.3">
      <c r="C17" s="6"/>
      <c r="D17" s="6"/>
      <c r="AB17" s="5">
        <v>206875.71444408628</v>
      </c>
      <c r="AC17" s="5">
        <v>609131.34942247556</v>
      </c>
    </row>
    <row r="18" spans="3:29" ht="15" customHeight="1" x14ac:dyDescent="0.3">
      <c r="C18" s="6"/>
      <c r="D18" s="6"/>
      <c r="AB18" s="5">
        <v>206871.95187986357</v>
      </c>
      <c r="AC18" s="5">
        <v>609140.61457819305</v>
      </c>
    </row>
    <row r="19" spans="3:29" ht="15" customHeight="1" x14ac:dyDescent="0.3">
      <c r="C19" s="6"/>
      <c r="D19" s="6"/>
    </row>
    <row r="20" spans="3:29" ht="15" customHeight="1" x14ac:dyDescent="0.3">
      <c r="C20" s="6"/>
      <c r="D20" s="6"/>
      <c r="AB20" s="5">
        <v>206868.81614221606</v>
      </c>
      <c r="AC20" s="5">
        <v>609150.11021663423</v>
      </c>
    </row>
    <row r="21" spans="3:29" ht="15" customHeight="1" x14ac:dyDescent="0.3">
      <c r="C21" s="6"/>
      <c r="D21" s="6"/>
    </row>
    <row r="22" spans="3:29" ht="15" customHeight="1" x14ac:dyDescent="0.3">
      <c r="C22" s="6"/>
      <c r="D22" s="6"/>
      <c r="AB22" s="5">
        <v>206865.68040456859</v>
      </c>
      <c r="AC22" s="5">
        <v>609159.60585507541</v>
      </c>
    </row>
    <row r="23" spans="3:29" s="7" customFormat="1" ht="15" customHeight="1" x14ac:dyDescent="0.3">
      <c r="C23" s="8"/>
      <c r="D23" s="8"/>
      <c r="E23" s="5"/>
      <c r="I23" s="5"/>
      <c r="J23" s="5"/>
      <c r="AB23" s="7">
        <v>206861.21283914137</v>
      </c>
      <c r="AC23" s="7">
        <v>609168.55241079</v>
      </c>
    </row>
    <row r="24" spans="3:29" s="7" customFormat="1" ht="15" customHeight="1" x14ac:dyDescent="0.3">
      <c r="C24" s="8"/>
      <c r="D24" s="8"/>
      <c r="E24" s="5"/>
      <c r="I24" s="5"/>
      <c r="J24" s="5"/>
      <c r="AB24" s="7">
        <v>206856.74527371419</v>
      </c>
      <c r="AC24" s="7">
        <v>609177.49896650447</v>
      </c>
    </row>
    <row r="25" spans="3:29" s="7" customFormat="1" ht="15" customHeight="1" x14ac:dyDescent="0.3">
      <c r="C25" s="8"/>
      <c r="D25" s="8"/>
      <c r="E25" s="5"/>
      <c r="F25" s="5"/>
      <c r="I25" s="5"/>
      <c r="J25" s="5"/>
      <c r="AB25" s="7">
        <v>206853.26417969234</v>
      </c>
      <c r="AC25" s="7">
        <v>609186.87350566185</v>
      </c>
    </row>
    <row r="26" spans="3:29" s="7" customFormat="1" ht="15" customHeight="1" x14ac:dyDescent="0.3">
      <c r="E26" s="5"/>
      <c r="I26" s="5"/>
      <c r="J26" s="5"/>
      <c r="AB26" s="7">
        <v>206847.34631985531</v>
      </c>
      <c r="AC26" s="7">
        <v>609202.81022222911</v>
      </c>
    </row>
    <row r="27" spans="3:29" s="7" customFormat="1" ht="15" customHeight="1" x14ac:dyDescent="0.3">
      <c r="E27" s="5"/>
      <c r="I27" s="5"/>
      <c r="J27" s="5"/>
    </row>
    <row r="28" spans="3:29" s="7" customFormat="1" ht="15" customHeight="1" x14ac:dyDescent="0.3">
      <c r="C28" s="8"/>
      <c r="D28" s="8"/>
      <c r="E28" s="5"/>
      <c r="I28" s="5"/>
      <c r="J28" s="5"/>
      <c r="AB28" s="7">
        <v>206847.34631985531</v>
      </c>
      <c r="AC28" s="7">
        <v>609202.81022222911</v>
      </c>
    </row>
    <row r="29" spans="3:29" s="7" customFormat="1" ht="15" customHeight="1" x14ac:dyDescent="0.3">
      <c r="C29" s="8"/>
      <c r="D29" s="8"/>
      <c r="E29" s="5"/>
      <c r="I29" s="5"/>
      <c r="J29" s="5"/>
      <c r="AB29" s="7">
        <v>206845.12555963456</v>
      </c>
      <c r="AC29" s="7">
        <v>609204.82720612653</v>
      </c>
    </row>
    <row r="30" spans="3:29" s="7" customFormat="1" ht="15" customHeight="1" x14ac:dyDescent="0.3">
      <c r="C30" s="8"/>
      <c r="D30" s="8"/>
      <c r="E30" s="5"/>
      <c r="I30" s="5"/>
      <c r="J30" s="5"/>
      <c r="AB30" s="7">
        <v>206845.12555963456</v>
      </c>
      <c r="AC30" s="7">
        <v>609204.82720612653</v>
      </c>
    </row>
    <row r="31" spans="3:29" s="7" customFormat="1" ht="15" customHeight="1" x14ac:dyDescent="0.3">
      <c r="C31" s="4"/>
      <c r="D31" s="8"/>
      <c r="E31" s="5"/>
      <c r="F31" s="5"/>
      <c r="I31" s="5"/>
      <c r="J31" s="5"/>
      <c r="AB31" s="7">
        <v>206830.32049149665</v>
      </c>
      <c r="AC31" s="7">
        <v>609218.27376544231</v>
      </c>
    </row>
    <row r="32" spans="3:29" s="7" customFormat="1" ht="15" customHeight="1" x14ac:dyDescent="0.3">
      <c r="D32" s="8"/>
      <c r="E32" s="5"/>
      <c r="I32" s="5"/>
      <c r="J32" s="5"/>
      <c r="AB32" s="7">
        <v>206815.51542335874</v>
      </c>
      <c r="AC32" s="7">
        <v>609231.72032475797</v>
      </c>
    </row>
    <row r="33" spans="3:29" s="7" customFormat="1" ht="15" customHeight="1" x14ac:dyDescent="0.3">
      <c r="C33" s="8"/>
      <c r="D33" s="8"/>
      <c r="E33" s="5"/>
      <c r="I33" s="5"/>
      <c r="J33" s="5"/>
      <c r="AB33" s="7">
        <v>206815.51542335874</v>
      </c>
      <c r="AC33" s="7">
        <v>609231.72032475797</v>
      </c>
    </row>
    <row r="34" spans="3:29" s="7" customFormat="1" ht="15" customHeight="1" x14ac:dyDescent="0.3">
      <c r="C34" s="8"/>
      <c r="D34" s="8"/>
      <c r="E34" s="5"/>
      <c r="I34" s="5"/>
      <c r="J34" s="5"/>
      <c r="AB34" s="7">
        <v>206815.51542335874</v>
      </c>
      <c r="AC34" s="7">
        <v>609231.72032475797</v>
      </c>
    </row>
    <row r="35" spans="3:29" s="7" customFormat="1" ht="15" customHeight="1" x14ac:dyDescent="0.3">
      <c r="C35" s="8"/>
      <c r="D35" s="8"/>
      <c r="E35" s="5"/>
      <c r="F35" s="5"/>
      <c r="I35" s="5"/>
      <c r="J35" s="5"/>
      <c r="AB35" s="7">
        <v>206815.51542335874</v>
      </c>
      <c r="AC35" s="7">
        <v>609231.72032475797</v>
      </c>
    </row>
    <row r="36" spans="3:29" s="7" customFormat="1" ht="15" customHeight="1" x14ac:dyDescent="0.3">
      <c r="C36" s="8"/>
      <c r="D36" s="8"/>
      <c r="E36" s="5"/>
      <c r="I36" s="5"/>
      <c r="J36" s="5"/>
      <c r="AB36" s="7">
        <v>206815.51542335874</v>
      </c>
      <c r="AC36" s="7">
        <v>609231.72032475797</v>
      </c>
    </row>
    <row r="37" spans="3:29" s="7" customFormat="1" ht="15" customHeight="1" x14ac:dyDescent="0.3">
      <c r="C37" s="8"/>
      <c r="E37" s="5"/>
      <c r="I37" s="5"/>
      <c r="J37" s="5"/>
      <c r="AB37" s="7">
        <v>206802.93111544158</v>
      </c>
      <c r="AC37" s="7">
        <v>609243.14990017633</v>
      </c>
    </row>
    <row r="38" spans="3:29" s="7" customFormat="1" ht="15" customHeight="1" x14ac:dyDescent="0.3">
      <c r="D38" s="8"/>
      <c r="E38" s="5"/>
      <c r="I38" s="5"/>
      <c r="J38" s="5"/>
      <c r="AB38" s="7">
        <v>206800.77263897803</v>
      </c>
      <c r="AC38" s="7">
        <v>609245.23340188188</v>
      </c>
    </row>
    <row r="39" spans="3:29" ht="15" customHeight="1" x14ac:dyDescent="0.3">
      <c r="D39" s="6"/>
      <c r="AB39" s="5">
        <v>206786.38279588829</v>
      </c>
      <c r="AC39" s="5">
        <v>609259.1234132516</v>
      </c>
    </row>
    <row r="40" spans="3:29" ht="15" customHeight="1" x14ac:dyDescent="0.3">
      <c r="D40" s="6"/>
      <c r="AB40" s="5">
        <v>206786.38279588829</v>
      </c>
      <c r="AC40" s="5">
        <v>609259.1234132516</v>
      </c>
    </row>
    <row r="41" spans="3:29" ht="15" customHeight="1" x14ac:dyDescent="0.3">
      <c r="C41" s="6"/>
      <c r="D41" s="6"/>
      <c r="AB41" s="5">
        <v>206786.38279588829</v>
      </c>
      <c r="AC41" s="5">
        <v>609259.1234132516</v>
      </c>
    </row>
    <row r="42" spans="3:29" ht="15" customHeight="1" x14ac:dyDescent="0.3">
      <c r="C42" s="6"/>
      <c r="D42" s="6"/>
      <c r="AB42" s="5">
        <v>206786.38279588829</v>
      </c>
      <c r="AC42" s="5">
        <v>609259.1234132516</v>
      </c>
    </row>
    <row r="43" spans="3:29" ht="15" customHeight="1" x14ac:dyDescent="0.3">
      <c r="C43" s="6"/>
      <c r="D43" s="6"/>
      <c r="AB43" s="5">
        <v>206771.99295279855</v>
      </c>
      <c r="AC43" s="5">
        <v>609273.01342462143</v>
      </c>
    </row>
    <row r="44" spans="3:29" ht="15" customHeight="1" x14ac:dyDescent="0.3">
      <c r="C44" s="6"/>
      <c r="D44" s="6"/>
      <c r="AB44" s="5">
        <v>206759.76158617233</v>
      </c>
      <c r="AC44" s="5">
        <v>609284.81993428571</v>
      </c>
    </row>
    <row r="45" spans="3:29" ht="15" customHeight="1" x14ac:dyDescent="0.3">
      <c r="C45" s="6"/>
      <c r="D45" s="6"/>
      <c r="AB45" s="5">
        <v>206757.30104341792</v>
      </c>
      <c r="AC45" s="5">
        <v>609286.53624700604</v>
      </c>
    </row>
    <row r="46" spans="3:29" ht="15" customHeight="1" x14ac:dyDescent="0.3">
      <c r="C46" s="6"/>
      <c r="D46" s="6"/>
      <c r="AB46" s="5">
        <v>206743.35796780992</v>
      </c>
      <c r="AC46" s="5">
        <v>609296.26201908791</v>
      </c>
    </row>
    <row r="47" spans="3:29" ht="15" customHeight="1" x14ac:dyDescent="0.3">
      <c r="C47" s="6"/>
      <c r="D47" s="6"/>
      <c r="AB47" s="5">
        <v>206741.19707832983</v>
      </c>
      <c r="AC47" s="5">
        <v>609298.34301804402</v>
      </c>
    </row>
    <row r="48" spans="3:29" ht="15" customHeight="1" x14ac:dyDescent="0.3">
      <c r="C48" s="6"/>
      <c r="D48" s="6"/>
      <c r="AB48" s="5">
        <v>206726.79114846277</v>
      </c>
      <c r="AC48" s="5">
        <v>609312.21634441742</v>
      </c>
    </row>
    <row r="49" spans="2:29" ht="15" customHeight="1" x14ac:dyDescent="0.3">
      <c r="C49" s="6"/>
      <c r="D49" s="6"/>
      <c r="AB49" s="5">
        <v>206726.79114846277</v>
      </c>
      <c r="AC49" s="5">
        <v>609312.21634441742</v>
      </c>
    </row>
    <row r="50" spans="2:29" ht="15" customHeight="1" x14ac:dyDescent="0.3">
      <c r="C50" s="6"/>
      <c r="D50" s="6"/>
      <c r="AB50" s="5">
        <v>206726.79114846277</v>
      </c>
      <c r="AC50" s="5">
        <v>609312.21634441742</v>
      </c>
    </row>
    <row r="51" spans="2:29" ht="15" customHeight="1" x14ac:dyDescent="0.3">
      <c r="C51" s="6"/>
      <c r="D51" s="6"/>
      <c r="AB51" s="5">
        <v>206712.38521859574</v>
      </c>
      <c r="AC51" s="5">
        <v>609326.08967079094</v>
      </c>
    </row>
    <row r="52" spans="2:29" ht="15" customHeight="1" x14ac:dyDescent="0.3">
      <c r="C52" s="6"/>
      <c r="D52" s="6"/>
      <c r="AB52" s="5">
        <v>206712.38521859574</v>
      </c>
      <c r="AC52" s="5">
        <v>609326.08967079094</v>
      </c>
    </row>
    <row r="53" spans="2:29" ht="15" customHeight="1" x14ac:dyDescent="0.3">
      <c r="C53" s="6"/>
      <c r="D53" s="6"/>
      <c r="AB53" s="5">
        <v>206697.97928872867</v>
      </c>
      <c r="AC53" s="5">
        <v>609339.96299716446</v>
      </c>
    </row>
    <row r="54" spans="2:29" ht="15" customHeight="1" x14ac:dyDescent="0.3">
      <c r="C54" s="6"/>
      <c r="D54" s="6"/>
      <c r="AB54" s="5">
        <v>206689.3357308085</v>
      </c>
      <c r="AC54" s="5">
        <v>609348.28699298855</v>
      </c>
    </row>
    <row r="55" spans="2:29" ht="15" customHeight="1" x14ac:dyDescent="0.3">
      <c r="C55" s="6"/>
      <c r="D55" s="6"/>
      <c r="AB55" s="5">
        <v>206683.62351045967</v>
      </c>
      <c r="AC55" s="5">
        <v>609353.88793386368</v>
      </c>
    </row>
    <row r="56" spans="2:29" ht="15" customHeight="1" x14ac:dyDescent="0.3">
      <c r="C56" s="6"/>
      <c r="D56" s="6"/>
      <c r="AB56" s="5">
        <v>206669.34295958767</v>
      </c>
      <c r="AC56" s="5">
        <v>609367.89028605155</v>
      </c>
    </row>
    <row r="57" spans="2:29" ht="15" customHeight="1" x14ac:dyDescent="0.3">
      <c r="C57" s="6"/>
      <c r="D57" s="6"/>
      <c r="AB57" s="5">
        <v>206655.06240871569</v>
      </c>
      <c r="AC57" s="5">
        <v>609381.89263823943</v>
      </c>
    </row>
    <row r="58" spans="2:29" ht="15" customHeight="1" x14ac:dyDescent="0.3">
      <c r="C58" s="6"/>
      <c r="D58" s="6"/>
      <c r="AB58" s="5">
        <v>206640.78185784371</v>
      </c>
      <c r="AC58" s="5">
        <v>609395.8949904273</v>
      </c>
    </row>
    <row r="59" spans="2:29" ht="15" customHeight="1" x14ac:dyDescent="0.3">
      <c r="C59" s="6"/>
      <c r="D59" s="6"/>
      <c r="AB59" s="5">
        <v>206640.78185784371</v>
      </c>
      <c r="AC59" s="5">
        <v>609395.8949904273</v>
      </c>
    </row>
    <row r="60" spans="2:29" ht="15" customHeight="1" x14ac:dyDescent="0.3">
      <c r="C60" s="6"/>
      <c r="D60" s="6"/>
      <c r="AB60" s="5">
        <v>206640.78185784371</v>
      </c>
      <c r="AC60" s="5">
        <v>609395.8949904273</v>
      </c>
    </row>
    <row r="61" spans="2:29" ht="15" customHeight="1" x14ac:dyDescent="0.3">
      <c r="AB61" s="5">
        <v>206635.78366503856</v>
      </c>
      <c r="AC61" s="5">
        <v>609400.79581369297</v>
      </c>
    </row>
    <row r="63" spans="2:29" ht="15" customHeight="1" x14ac:dyDescent="0.3">
      <c r="B63" s="2"/>
      <c r="C63" s="2"/>
      <c r="D63" s="2"/>
      <c r="F63" s="2"/>
      <c r="G63" s="2"/>
      <c r="H63" s="2"/>
      <c r="K63" s="2"/>
      <c r="L63" s="2"/>
    </row>
  </sheetData>
  <autoFilter ref="A1:AX1" xr:uid="{00000000-0009-0000-0000-00000A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64"/>
  <sheetViews>
    <sheetView workbookViewId="0">
      <selection activeCell="AR15" sqref="AR1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105</v>
      </c>
      <c r="H2" s="5" t="s">
        <v>119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41.77</v>
      </c>
      <c r="D4" s="5">
        <v>40.369999999999997</v>
      </c>
      <c r="E4" s="5">
        <v>200</v>
      </c>
      <c r="F4" s="5" t="s">
        <v>190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C4-0.2*13</f>
        <v>39.17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m1-OJ-A11-001</v>
      </c>
      <c r="AS4" s="5" t="str">
        <f t="shared" ref="AS4:AS12" si="2">IFERROR(RIGHT(AR4,LEN(AR4)-3),"")</f>
        <v>OJ-A11-001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41.74</v>
      </c>
      <c r="D5" s="6">
        <v>39.880000000000003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C5-0.2*13</f>
        <v>39.14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41.72</v>
      </c>
      <c r="D6" s="6">
        <v>39.39</v>
      </c>
      <c r="E6" s="5">
        <v>200</v>
      </c>
      <c r="I6" s="5" t="s">
        <v>0</v>
      </c>
      <c r="J6" s="5">
        <v>0.3</v>
      </c>
      <c r="AD6" s="5">
        <f t="shared" si="4"/>
        <v>39.119999999999997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41.72</v>
      </c>
      <c r="D7" s="6">
        <v>39.39</v>
      </c>
      <c r="E7" s="5">
        <v>200</v>
      </c>
      <c r="I7" s="5" t="s">
        <v>60</v>
      </c>
      <c r="J7" s="5">
        <v>0.3</v>
      </c>
      <c r="AD7" s="5">
        <f t="shared" si="4"/>
        <v>39.119999999999997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52</v>
      </c>
      <c r="C8" s="6">
        <v>41.7</v>
      </c>
      <c r="D8" s="6">
        <v>39.1</v>
      </c>
      <c r="E8" s="5">
        <v>200</v>
      </c>
      <c r="F8" s="5" t="s">
        <v>191</v>
      </c>
      <c r="I8" s="5" t="s">
        <v>60</v>
      </c>
      <c r="J8" s="5">
        <v>0.3</v>
      </c>
      <c r="AD8" s="5">
        <f t="shared" si="4"/>
        <v>39.1</v>
      </c>
      <c r="AO8" s="5" t="str">
        <f t="shared" si="0"/>
        <v>2+12.00</v>
      </c>
      <c r="AR8" s="5" t="str">
        <f t="shared" si="5"/>
        <v>m1-OJ-A11-002</v>
      </c>
      <c r="AS8" s="5" t="str">
        <f t="shared" si="2"/>
        <v>OJ-A11-002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41.52</v>
      </c>
      <c r="D9" s="6">
        <v>38.9</v>
      </c>
      <c r="E9" s="5">
        <v>200</v>
      </c>
      <c r="I9" s="5" t="s">
        <v>60</v>
      </c>
      <c r="J9" s="5">
        <v>0.3</v>
      </c>
      <c r="AB9" s="5">
        <v>206888.93426742256</v>
      </c>
      <c r="AC9" s="5">
        <v>609093.64698413445</v>
      </c>
      <c r="AD9" s="5">
        <f t="shared" si="4"/>
        <v>38.92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41.08</v>
      </c>
      <c r="D10" s="6">
        <v>38.42</v>
      </c>
      <c r="E10" s="5">
        <v>200</v>
      </c>
      <c r="I10" s="5" t="s">
        <v>60</v>
      </c>
      <c r="J10" s="5">
        <v>0.3</v>
      </c>
      <c r="AD10" s="5">
        <f t="shared" si="4"/>
        <v>38.479999999999997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40.64</v>
      </c>
      <c r="D11" s="6">
        <v>37.93</v>
      </c>
      <c r="E11" s="5">
        <v>200</v>
      </c>
      <c r="I11" s="5" t="s">
        <v>60</v>
      </c>
      <c r="J11" s="5">
        <v>0.3</v>
      </c>
      <c r="AD11" s="5">
        <f t="shared" si="4"/>
        <v>38.04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104</v>
      </c>
      <c r="C12" s="6">
        <v>40.549999999999997</v>
      </c>
      <c r="D12" s="6">
        <v>37.83</v>
      </c>
      <c r="E12" s="5">
        <v>200</v>
      </c>
      <c r="F12" s="5" t="s">
        <v>880</v>
      </c>
      <c r="G12" s="5" t="s">
        <v>874</v>
      </c>
      <c r="I12" s="5" t="s">
        <v>60</v>
      </c>
      <c r="J12" s="5">
        <v>0.3</v>
      </c>
      <c r="AD12" s="5">
        <f t="shared" si="4"/>
        <v>37.949999999999996</v>
      </c>
      <c r="AO12" s="5" t="str">
        <f t="shared" si="0"/>
        <v>5+4.00</v>
      </c>
      <c r="AR12" s="5" t="str">
        <f t="shared" si="5"/>
        <v>m2-OJ-A-030</v>
      </c>
      <c r="AS12" s="5" t="str">
        <f t="shared" si="2"/>
        <v>OJ-A-030</v>
      </c>
      <c r="AT12" s="5" t="str">
        <f t="shared" si="3"/>
        <v>PC맨홀(2호)</v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11" t="s">
        <v>484</v>
      </c>
      <c r="C15" s="6">
        <v>40.51</v>
      </c>
      <c r="D15" s="6">
        <v>100</v>
      </c>
      <c r="E15" s="15" t="s">
        <v>355</v>
      </c>
    </row>
    <row r="16" spans="1:49" ht="15" customHeight="1" x14ac:dyDescent="0.3">
      <c r="B16" s="11" t="s">
        <v>485</v>
      </c>
      <c r="C16" s="6">
        <v>40.51</v>
      </c>
      <c r="D16" s="6">
        <v>100</v>
      </c>
      <c r="E16" s="15" t="s">
        <v>355</v>
      </c>
      <c r="AB16" s="5">
        <v>206888.93426742256</v>
      </c>
      <c r="AC16" s="5">
        <v>609093.64698413445</v>
      </c>
    </row>
    <row r="17" spans="2:29" ht="15" customHeight="1" x14ac:dyDescent="0.3">
      <c r="B17" s="11" t="s">
        <v>486</v>
      </c>
      <c r="C17" s="6">
        <v>39.53</v>
      </c>
      <c r="D17" s="6">
        <v>500</v>
      </c>
      <c r="E17" s="15" t="s">
        <v>491</v>
      </c>
      <c r="AB17" s="5">
        <v>206883.23957253169</v>
      </c>
      <c r="AC17" s="5">
        <v>609112.81911104044</v>
      </c>
    </row>
    <row r="18" spans="2:29" ht="15" customHeight="1" x14ac:dyDescent="0.3">
      <c r="C18" s="6"/>
      <c r="D18" s="6"/>
      <c r="AB18" s="5">
        <v>206875.71444408628</v>
      </c>
      <c r="AC18" s="5">
        <v>609131.34942247556</v>
      </c>
    </row>
    <row r="19" spans="2:29" ht="15" customHeight="1" x14ac:dyDescent="0.3">
      <c r="C19" s="6"/>
      <c r="D19" s="6"/>
      <c r="AB19" s="5">
        <v>206871.95187986357</v>
      </c>
      <c r="AC19" s="5">
        <v>609140.61457819305</v>
      </c>
    </row>
    <row r="20" spans="2:29" ht="15" customHeight="1" x14ac:dyDescent="0.3">
      <c r="C20" s="6"/>
      <c r="D20" s="6"/>
    </row>
    <row r="21" spans="2:29" ht="15" customHeight="1" x14ac:dyDescent="0.3">
      <c r="C21" s="6"/>
      <c r="D21" s="6"/>
      <c r="AB21" s="5">
        <v>206868.81614221606</v>
      </c>
      <c r="AC21" s="5">
        <v>609150.11021663423</v>
      </c>
    </row>
    <row r="22" spans="2:29" ht="15" customHeight="1" x14ac:dyDescent="0.3">
      <c r="C22" s="6"/>
      <c r="D22" s="6"/>
    </row>
    <row r="23" spans="2:29" ht="15" customHeight="1" x14ac:dyDescent="0.3">
      <c r="C23" s="6"/>
      <c r="D23" s="6"/>
      <c r="AB23" s="5">
        <v>206865.68040456859</v>
      </c>
      <c r="AC23" s="5">
        <v>609159.60585507541</v>
      </c>
    </row>
    <row r="24" spans="2:29" s="7" customFormat="1" ht="15" customHeight="1" x14ac:dyDescent="0.3">
      <c r="C24" s="8"/>
      <c r="D24" s="8"/>
      <c r="E24" s="5"/>
      <c r="I24" s="5"/>
      <c r="J24" s="5"/>
      <c r="AB24" s="7">
        <v>206861.21283914137</v>
      </c>
      <c r="AC24" s="7">
        <v>609168.55241079</v>
      </c>
    </row>
    <row r="25" spans="2:29" s="7" customFormat="1" ht="15" customHeight="1" x14ac:dyDescent="0.3">
      <c r="C25" s="8"/>
      <c r="D25" s="8"/>
      <c r="E25" s="5"/>
      <c r="I25" s="5"/>
      <c r="J25" s="5"/>
      <c r="AB25" s="7">
        <v>206856.74527371419</v>
      </c>
      <c r="AC25" s="7">
        <v>609177.49896650447</v>
      </c>
    </row>
    <row r="26" spans="2:29" s="7" customFormat="1" ht="15" customHeight="1" x14ac:dyDescent="0.3">
      <c r="C26" s="8"/>
      <c r="D26" s="8"/>
      <c r="E26" s="5"/>
      <c r="F26" s="5"/>
      <c r="I26" s="5"/>
      <c r="J26" s="5"/>
      <c r="AB26" s="7">
        <v>206853.26417969234</v>
      </c>
      <c r="AC26" s="7">
        <v>609186.87350566185</v>
      </c>
    </row>
    <row r="27" spans="2:29" s="7" customFormat="1" ht="15" customHeight="1" x14ac:dyDescent="0.3">
      <c r="E27" s="5"/>
      <c r="I27" s="5"/>
      <c r="J27" s="5"/>
      <c r="AB27" s="7">
        <v>206847.34631985531</v>
      </c>
      <c r="AC27" s="7">
        <v>609202.81022222911</v>
      </c>
    </row>
    <row r="28" spans="2:29" s="7" customFormat="1" ht="15" customHeight="1" x14ac:dyDescent="0.3">
      <c r="E28" s="5"/>
      <c r="I28" s="5"/>
      <c r="J28" s="5"/>
    </row>
    <row r="29" spans="2:29" s="7" customFormat="1" ht="15" customHeight="1" x14ac:dyDescent="0.3">
      <c r="C29" s="8"/>
      <c r="D29" s="8"/>
      <c r="E29" s="5"/>
      <c r="I29" s="5"/>
      <c r="J29" s="5"/>
      <c r="AB29" s="7">
        <v>206847.34631985531</v>
      </c>
      <c r="AC29" s="7">
        <v>609202.81022222911</v>
      </c>
    </row>
    <row r="30" spans="2:29" s="7" customFormat="1" ht="15" customHeight="1" x14ac:dyDescent="0.3">
      <c r="C30" s="8"/>
      <c r="D30" s="8"/>
      <c r="E30" s="5"/>
      <c r="I30" s="5"/>
      <c r="J30" s="5"/>
      <c r="AB30" s="7">
        <v>206845.12555963456</v>
      </c>
      <c r="AC30" s="7">
        <v>609204.82720612653</v>
      </c>
    </row>
    <row r="31" spans="2:29" s="7" customFormat="1" ht="15" customHeight="1" x14ac:dyDescent="0.3">
      <c r="C31" s="8"/>
      <c r="D31" s="8"/>
      <c r="E31" s="5"/>
      <c r="I31" s="5"/>
      <c r="J31" s="5"/>
      <c r="AB31" s="7">
        <v>206845.12555963456</v>
      </c>
      <c r="AC31" s="7">
        <v>609204.82720612653</v>
      </c>
    </row>
    <row r="32" spans="2:29" s="7" customFormat="1" ht="15" customHeight="1" x14ac:dyDescent="0.3">
      <c r="C32" s="4"/>
      <c r="D32" s="8"/>
      <c r="E32" s="5"/>
      <c r="F32" s="5"/>
      <c r="I32" s="5"/>
      <c r="J32" s="5"/>
      <c r="AB32" s="7">
        <v>206830.32049149665</v>
      </c>
      <c r="AC32" s="7">
        <v>609218.27376544231</v>
      </c>
    </row>
    <row r="33" spans="3:29" s="7" customFormat="1" ht="15" customHeight="1" x14ac:dyDescent="0.3">
      <c r="D33" s="8"/>
      <c r="E33" s="5"/>
      <c r="I33" s="5"/>
      <c r="J33" s="5"/>
      <c r="AB33" s="7">
        <v>206815.51542335874</v>
      </c>
      <c r="AC33" s="7">
        <v>609231.72032475797</v>
      </c>
    </row>
    <row r="34" spans="3:29" s="7" customFormat="1" ht="15" customHeight="1" x14ac:dyDescent="0.3">
      <c r="C34" s="8"/>
      <c r="D34" s="8"/>
      <c r="E34" s="5"/>
      <c r="I34" s="5"/>
      <c r="J34" s="5"/>
      <c r="AB34" s="7">
        <v>206815.51542335874</v>
      </c>
      <c r="AC34" s="7">
        <v>609231.72032475797</v>
      </c>
    </row>
    <row r="35" spans="3:29" s="7" customFormat="1" ht="15" customHeight="1" x14ac:dyDescent="0.3">
      <c r="C35" s="8"/>
      <c r="D35" s="8"/>
      <c r="E35" s="5"/>
      <c r="I35" s="5"/>
      <c r="J35" s="5"/>
      <c r="AB35" s="7">
        <v>206815.51542335874</v>
      </c>
      <c r="AC35" s="7">
        <v>609231.72032475797</v>
      </c>
    </row>
    <row r="36" spans="3:29" s="7" customFormat="1" ht="15" customHeight="1" x14ac:dyDescent="0.3">
      <c r="C36" s="8"/>
      <c r="D36" s="8"/>
      <c r="E36" s="5"/>
      <c r="F36" s="5"/>
      <c r="I36" s="5"/>
      <c r="J36" s="5"/>
      <c r="AB36" s="7">
        <v>206815.51542335874</v>
      </c>
      <c r="AC36" s="7">
        <v>609231.72032475797</v>
      </c>
    </row>
    <row r="37" spans="3:29" s="7" customFormat="1" ht="15" customHeight="1" x14ac:dyDescent="0.3">
      <c r="C37" s="8"/>
      <c r="D37" s="8"/>
      <c r="E37" s="5"/>
      <c r="I37" s="5"/>
      <c r="J37" s="5"/>
      <c r="AB37" s="7">
        <v>206815.51542335874</v>
      </c>
      <c r="AC37" s="7">
        <v>609231.72032475797</v>
      </c>
    </row>
    <row r="38" spans="3:29" s="7" customFormat="1" ht="15" customHeight="1" x14ac:dyDescent="0.3">
      <c r="C38" s="8"/>
      <c r="E38" s="5"/>
      <c r="I38" s="5"/>
      <c r="J38" s="5"/>
      <c r="AB38" s="7">
        <v>206802.93111544158</v>
      </c>
      <c r="AC38" s="7">
        <v>609243.14990017633</v>
      </c>
    </row>
    <row r="39" spans="3:29" s="7" customFormat="1" ht="15" customHeight="1" x14ac:dyDescent="0.3">
      <c r="D39" s="8"/>
      <c r="E39" s="5"/>
      <c r="I39" s="5"/>
      <c r="J39" s="5"/>
      <c r="AB39" s="7">
        <v>206800.77263897803</v>
      </c>
      <c r="AC39" s="7">
        <v>609245.23340188188</v>
      </c>
    </row>
    <row r="40" spans="3:29" ht="15" customHeight="1" x14ac:dyDescent="0.3">
      <c r="D40" s="6"/>
      <c r="AB40" s="5">
        <v>206786.38279588829</v>
      </c>
      <c r="AC40" s="5">
        <v>609259.1234132516</v>
      </c>
    </row>
    <row r="41" spans="3:29" ht="15" customHeight="1" x14ac:dyDescent="0.3">
      <c r="D41" s="6"/>
      <c r="AB41" s="5">
        <v>206786.38279588829</v>
      </c>
      <c r="AC41" s="5">
        <v>609259.1234132516</v>
      </c>
    </row>
    <row r="42" spans="3:29" ht="15" customHeight="1" x14ac:dyDescent="0.3">
      <c r="C42" s="6"/>
      <c r="D42" s="6"/>
      <c r="AB42" s="5">
        <v>206786.38279588829</v>
      </c>
      <c r="AC42" s="5">
        <v>609259.1234132516</v>
      </c>
    </row>
    <row r="43" spans="3:29" ht="15" customHeight="1" x14ac:dyDescent="0.3">
      <c r="C43" s="6"/>
      <c r="D43" s="6"/>
      <c r="AB43" s="5">
        <v>206786.38279588829</v>
      </c>
      <c r="AC43" s="5">
        <v>609259.1234132516</v>
      </c>
    </row>
    <row r="44" spans="3:29" ht="15" customHeight="1" x14ac:dyDescent="0.3">
      <c r="C44" s="6"/>
      <c r="D44" s="6"/>
      <c r="AB44" s="5">
        <v>206771.99295279855</v>
      </c>
      <c r="AC44" s="5">
        <v>609273.01342462143</v>
      </c>
    </row>
    <row r="45" spans="3:29" ht="15" customHeight="1" x14ac:dyDescent="0.3">
      <c r="C45" s="6"/>
      <c r="D45" s="6"/>
      <c r="AB45" s="5">
        <v>206759.76158617233</v>
      </c>
      <c r="AC45" s="5">
        <v>609284.81993428571</v>
      </c>
    </row>
    <row r="46" spans="3:29" ht="15" customHeight="1" x14ac:dyDescent="0.3">
      <c r="C46" s="6"/>
      <c r="D46" s="6"/>
      <c r="AB46" s="5">
        <v>206757.30104341792</v>
      </c>
      <c r="AC46" s="5">
        <v>609286.53624700604</v>
      </c>
    </row>
    <row r="47" spans="3:29" ht="15" customHeight="1" x14ac:dyDescent="0.3">
      <c r="C47" s="6"/>
      <c r="D47" s="6"/>
      <c r="AB47" s="5">
        <v>206743.35796780992</v>
      </c>
      <c r="AC47" s="5">
        <v>609296.26201908791</v>
      </c>
    </row>
    <row r="48" spans="3:29" ht="15" customHeight="1" x14ac:dyDescent="0.3">
      <c r="C48" s="6"/>
      <c r="D48" s="6"/>
      <c r="AB48" s="5">
        <v>206741.19707832983</v>
      </c>
      <c r="AC48" s="5">
        <v>609298.34301804402</v>
      </c>
    </row>
    <row r="49" spans="2:29" ht="15" customHeight="1" x14ac:dyDescent="0.3">
      <c r="C49" s="6"/>
      <c r="D49" s="6"/>
      <c r="AB49" s="5">
        <v>206726.79114846277</v>
      </c>
      <c r="AC49" s="5">
        <v>609312.21634441742</v>
      </c>
    </row>
    <row r="50" spans="2:29" ht="15" customHeight="1" x14ac:dyDescent="0.3">
      <c r="C50" s="6"/>
      <c r="D50" s="6"/>
      <c r="AB50" s="5">
        <v>206726.79114846277</v>
      </c>
      <c r="AC50" s="5">
        <v>609312.21634441742</v>
      </c>
    </row>
    <row r="51" spans="2:29" ht="15" customHeight="1" x14ac:dyDescent="0.3">
      <c r="C51" s="6"/>
      <c r="D51" s="6"/>
      <c r="AB51" s="5">
        <v>206726.79114846277</v>
      </c>
      <c r="AC51" s="5">
        <v>609312.21634441742</v>
      </c>
    </row>
    <row r="52" spans="2:29" ht="15" customHeight="1" x14ac:dyDescent="0.3">
      <c r="C52" s="6"/>
      <c r="D52" s="6"/>
      <c r="AB52" s="5">
        <v>206712.38521859574</v>
      </c>
      <c r="AC52" s="5">
        <v>609326.08967079094</v>
      </c>
    </row>
    <row r="53" spans="2:29" ht="15" customHeight="1" x14ac:dyDescent="0.3">
      <c r="C53" s="6"/>
      <c r="D53" s="6"/>
      <c r="AB53" s="5">
        <v>206712.38521859574</v>
      </c>
      <c r="AC53" s="5">
        <v>609326.08967079094</v>
      </c>
    </row>
    <row r="54" spans="2:29" ht="15" customHeight="1" x14ac:dyDescent="0.3">
      <c r="C54" s="6"/>
      <c r="D54" s="6"/>
      <c r="AB54" s="5">
        <v>206697.97928872867</v>
      </c>
      <c r="AC54" s="5">
        <v>609339.96299716446</v>
      </c>
    </row>
    <row r="55" spans="2:29" ht="15" customHeight="1" x14ac:dyDescent="0.3">
      <c r="C55" s="6"/>
      <c r="D55" s="6"/>
      <c r="AB55" s="5">
        <v>206689.3357308085</v>
      </c>
      <c r="AC55" s="5">
        <v>609348.28699298855</v>
      </c>
    </row>
    <row r="56" spans="2:29" ht="15" customHeight="1" x14ac:dyDescent="0.3">
      <c r="C56" s="6"/>
      <c r="D56" s="6"/>
      <c r="AB56" s="5">
        <v>206683.62351045967</v>
      </c>
      <c r="AC56" s="5">
        <v>609353.88793386368</v>
      </c>
    </row>
    <row r="57" spans="2:29" ht="15" customHeight="1" x14ac:dyDescent="0.3">
      <c r="C57" s="6"/>
      <c r="D57" s="6"/>
      <c r="AB57" s="5">
        <v>206669.34295958767</v>
      </c>
      <c r="AC57" s="5">
        <v>609367.89028605155</v>
      </c>
    </row>
    <row r="58" spans="2:29" ht="15" customHeight="1" x14ac:dyDescent="0.3">
      <c r="C58" s="6"/>
      <c r="D58" s="6"/>
      <c r="AB58" s="5">
        <v>206655.06240871569</v>
      </c>
      <c r="AC58" s="5">
        <v>609381.89263823943</v>
      </c>
    </row>
    <row r="59" spans="2:29" ht="15" customHeight="1" x14ac:dyDescent="0.3">
      <c r="C59" s="6"/>
      <c r="D59" s="6"/>
      <c r="AB59" s="5">
        <v>206640.78185784371</v>
      </c>
      <c r="AC59" s="5">
        <v>609395.8949904273</v>
      </c>
    </row>
    <row r="60" spans="2:29" ht="15" customHeight="1" x14ac:dyDescent="0.3">
      <c r="C60" s="6"/>
      <c r="D60" s="6"/>
      <c r="AB60" s="5">
        <v>206640.78185784371</v>
      </c>
      <c r="AC60" s="5">
        <v>609395.8949904273</v>
      </c>
    </row>
    <row r="61" spans="2:29" ht="15" customHeight="1" x14ac:dyDescent="0.3">
      <c r="C61" s="6"/>
      <c r="D61" s="6"/>
      <c r="AB61" s="5">
        <v>206640.78185784371</v>
      </c>
      <c r="AC61" s="5">
        <v>609395.8949904273</v>
      </c>
    </row>
    <row r="62" spans="2:29" ht="15" customHeight="1" x14ac:dyDescent="0.3">
      <c r="AB62" s="5">
        <v>206635.78366503856</v>
      </c>
      <c r="AC62" s="5">
        <v>609400.79581369297</v>
      </c>
    </row>
    <row r="64" spans="2:29" ht="15" customHeight="1" x14ac:dyDescent="0.3">
      <c r="B64" s="2"/>
      <c r="C64" s="2"/>
      <c r="D64" s="2"/>
      <c r="F64" s="2"/>
      <c r="G64" s="2"/>
      <c r="H64" s="2"/>
      <c r="K64" s="2"/>
      <c r="L64" s="2"/>
    </row>
  </sheetData>
  <autoFilter ref="A1:AX12" xr:uid="{00000000-0009-0000-0000-00000B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65"/>
  <sheetViews>
    <sheetView workbookViewId="0">
      <selection activeCell="AU18" sqref="AU1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99</v>
      </c>
      <c r="H2" s="5" t="s">
        <v>120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40.19</v>
      </c>
      <c r="D4" s="5">
        <v>38.99</v>
      </c>
      <c r="E4" s="5">
        <v>200</v>
      </c>
      <c r="F4" s="5" t="s">
        <v>187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C4-0.2*13</f>
        <v>37.589999999999996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m1-OJ-A12-001</v>
      </c>
      <c r="AS4" s="5" t="str">
        <f t="shared" ref="AS4:AS12" si="2">IFERROR(RIGHT(AR4,LEN(AR4)-3),"")</f>
        <v>OJ-A12-001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40.17</v>
      </c>
      <c r="D5" s="6">
        <v>38.6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C5-0.2*13</f>
        <v>37.57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40.15</v>
      </c>
      <c r="D6" s="6">
        <v>38.22</v>
      </c>
      <c r="E6" s="5">
        <v>200</v>
      </c>
      <c r="I6" s="5" t="s">
        <v>0</v>
      </c>
      <c r="J6" s="5">
        <v>0.3</v>
      </c>
      <c r="AD6" s="5">
        <f t="shared" si="4"/>
        <v>37.549999999999997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40.15</v>
      </c>
      <c r="D7" s="6">
        <v>38.22</v>
      </c>
      <c r="E7" s="5">
        <v>200</v>
      </c>
      <c r="I7" s="5" t="s">
        <v>60</v>
      </c>
      <c r="J7" s="5">
        <v>0.3</v>
      </c>
      <c r="AD7" s="5">
        <f t="shared" si="4"/>
        <v>37.549999999999997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45</v>
      </c>
      <c r="C8" s="6">
        <v>40.15</v>
      </c>
      <c r="D8" s="6">
        <v>38.119999999999997</v>
      </c>
      <c r="E8" s="5">
        <v>200</v>
      </c>
      <c r="F8" s="5" t="s">
        <v>188</v>
      </c>
      <c r="I8" s="5" t="s">
        <v>60</v>
      </c>
      <c r="J8" s="5">
        <v>0.3</v>
      </c>
      <c r="AD8" s="5">
        <f t="shared" si="4"/>
        <v>37.549999999999997</v>
      </c>
      <c r="AO8" s="5" t="str">
        <f t="shared" si="0"/>
        <v>2+5.00</v>
      </c>
      <c r="AR8" s="5" t="str">
        <f t="shared" si="5"/>
        <v>m1-OJ-A12-002</v>
      </c>
      <c r="AS8" s="5" t="str">
        <f t="shared" si="2"/>
        <v>OJ-A12-002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40.229999999999997</v>
      </c>
      <c r="D9" s="6">
        <v>37.9</v>
      </c>
      <c r="E9" s="5">
        <v>200</v>
      </c>
      <c r="I9" s="5" t="s">
        <v>60</v>
      </c>
      <c r="J9" s="5">
        <v>0.3</v>
      </c>
      <c r="AD9" s="5">
        <f t="shared" si="4"/>
        <v>37.629999999999995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40.340000000000003</v>
      </c>
      <c r="D10" s="6">
        <v>37.6</v>
      </c>
      <c r="E10" s="5">
        <v>200</v>
      </c>
      <c r="I10" s="5" t="s">
        <v>60</v>
      </c>
      <c r="J10" s="5">
        <v>0.3</v>
      </c>
      <c r="AB10" s="5">
        <v>206888.93426742256</v>
      </c>
      <c r="AC10" s="5">
        <v>609093.64698413445</v>
      </c>
      <c r="AD10" s="5">
        <f t="shared" si="4"/>
        <v>37.74</v>
      </c>
      <c r="AO10" s="5" t="str">
        <f t="shared" si="0"/>
        <v>4+0.00</v>
      </c>
      <c r="AR10" s="5">
        <f t="shared" si="5"/>
        <v>0</v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90</v>
      </c>
      <c r="C11" s="6">
        <v>40.39</v>
      </c>
      <c r="D11" s="6">
        <v>37.450000000000003</v>
      </c>
      <c r="E11" s="5">
        <v>200</v>
      </c>
      <c r="F11" s="5" t="s">
        <v>189</v>
      </c>
      <c r="I11" s="5" t="s">
        <v>60</v>
      </c>
      <c r="J11" s="5">
        <v>0.3</v>
      </c>
      <c r="AD11" s="5">
        <f t="shared" si="4"/>
        <v>37.79</v>
      </c>
      <c r="AO11" s="5" t="str">
        <f t="shared" si="0"/>
        <v>4+10.00</v>
      </c>
      <c r="AR11" s="5" t="str">
        <f t="shared" si="5"/>
        <v>m1-OJ-A12-003</v>
      </c>
      <c r="AS11" s="5" t="str">
        <f t="shared" si="2"/>
        <v>OJ-A12-003</v>
      </c>
      <c r="AT11" s="5" t="str">
        <f t="shared" si="3"/>
        <v>PC맨홀(1호)</v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98</v>
      </c>
      <c r="C12" s="6">
        <v>40.549999999999997</v>
      </c>
      <c r="D12" s="6">
        <v>37.33</v>
      </c>
      <c r="E12" s="5">
        <v>200</v>
      </c>
      <c r="F12" s="5" t="s">
        <v>880</v>
      </c>
      <c r="G12" s="5" t="s">
        <v>874</v>
      </c>
      <c r="I12" s="5" t="s">
        <v>60</v>
      </c>
      <c r="J12" s="5">
        <v>0.3</v>
      </c>
      <c r="AD12" s="5">
        <f t="shared" si="4"/>
        <v>37.949999999999996</v>
      </c>
      <c r="AO12" s="5" t="str">
        <f t="shared" si="0"/>
        <v>4+18.00</v>
      </c>
      <c r="AR12" s="5" t="str">
        <f t="shared" si="5"/>
        <v>m2-OJ-A-030</v>
      </c>
      <c r="AS12" s="5" t="str">
        <f t="shared" si="2"/>
        <v>OJ-A-030</v>
      </c>
      <c r="AT12" s="5" t="str">
        <f t="shared" si="3"/>
        <v>PC맨홀(2호)</v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487</v>
      </c>
      <c r="C15" s="6">
        <v>39.26</v>
      </c>
      <c r="D15" s="6">
        <v>450</v>
      </c>
      <c r="E15" s="14" t="s">
        <v>491</v>
      </c>
    </row>
    <row r="16" spans="1:49" ht="15" customHeight="1" x14ac:dyDescent="0.3">
      <c r="B16" s="5" t="s">
        <v>488</v>
      </c>
      <c r="C16" s="6">
        <v>39.26</v>
      </c>
      <c r="D16" s="6">
        <v>80</v>
      </c>
      <c r="E16" s="14" t="s">
        <v>356</v>
      </c>
    </row>
    <row r="17" spans="2:29" ht="15" customHeight="1" x14ac:dyDescent="0.3">
      <c r="B17" s="5" t="s">
        <v>489</v>
      </c>
      <c r="C17" s="6">
        <v>39.08</v>
      </c>
      <c r="D17" s="6">
        <v>100</v>
      </c>
      <c r="E17" s="14" t="s">
        <v>355</v>
      </c>
      <c r="AB17" s="5">
        <v>206888.93426742256</v>
      </c>
      <c r="AC17" s="5">
        <v>609093.64698413445</v>
      </c>
    </row>
    <row r="18" spans="2:29" ht="15" customHeight="1" x14ac:dyDescent="0.3">
      <c r="B18" s="5" t="s">
        <v>490</v>
      </c>
      <c r="C18" s="6">
        <v>39.19</v>
      </c>
      <c r="D18" s="6">
        <v>100</v>
      </c>
      <c r="E18" s="14" t="s">
        <v>355</v>
      </c>
      <c r="AB18" s="5">
        <v>206883.23957253169</v>
      </c>
      <c r="AC18" s="5">
        <v>609112.81911104044</v>
      </c>
    </row>
    <row r="19" spans="2:29" ht="15" customHeight="1" x14ac:dyDescent="0.3">
      <c r="C19" s="6"/>
      <c r="D19" s="6"/>
      <c r="AB19" s="5">
        <v>206875.71444408628</v>
      </c>
      <c r="AC19" s="5">
        <v>609131.34942247556</v>
      </c>
    </row>
    <row r="20" spans="2:29" ht="15" customHeight="1" x14ac:dyDescent="0.3">
      <c r="C20" s="6"/>
      <c r="D20" s="6"/>
      <c r="AB20" s="5">
        <v>206871.95187986357</v>
      </c>
      <c r="AC20" s="5">
        <v>609140.61457819305</v>
      </c>
    </row>
    <row r="21" spans="2:29" ht="15" customHeight="1" x14ac:dyDescent="0.3">
      <c r="C21" s="6"/>
      <c r="D21" s="6"/>
    </row>
    <row r="22" spans="2:29" ht="15" customHeight="1" x14ac:dyDescent="0.3">
      <c r="C22" s="6"/>
      <c r="D22" s="6"/>
      <c r="AB22" s="5">
        <v>206868.81614221606</v>
      </c>
      <c r="AC22" s="5">
        <v>609150.11021663423</v>
      </c>
    </row>
    <row r="23" spans="2:29" ht="15" customHeight="1" x14ac:dyDescent="0.3">
      <c r="C23" s="6"/>
      <c r="D23" s="6"/>
    </row>
    <row r="24" spans="2:29" ht="15" customHeight="1" x14ac:dyDescent="0.3">
      <c r="C24" s="6"/>
      <c r="D24" s="6"/>
      <c r="AB24" s="5">
        <v>206865.68040456859</v>
      </c>
      <c r="AC24" s="5">
        <v>609159.60585507541</v>
      </c>
    </row>
    <row r="25" spans="2:29" s="7" customFormat="1" ht="15" customHeight="1" x14ac:dyDescent="0.3">
      <c r="C25" s="8"/>
      <c r="D25" s="8"/>
      <c r="E25" s="5"/>
      <c r="I25" s="5"/>
      <c r="J25" s="5"/>
      <c r="AB25" s="7">
        <v>206861.21283914137</v>
      </c>
      <c r="AC25" s="7">
        <v>609168.55241079</v>
      </c>
    </row>
    <row r="26" spans="2:29" s="7" customFormat="1" ht="15" customHeight="1" x14ac:dyDescent="0.3">
      <c r="C26" s="8"/>
      <c r="D26" s="8"/>
      <c r="E26" s="5"/>
      <c r="I26" s="5"/>
      <c r="J26" s="5"/>
      <c r="AB26" s="7">
        <v>206856.74527371419</v>
      </c>
      <c r="AC26" s="7">
        <v>609177.49896650447</v>
      </c>
    </row>
    <row r="27" spans="2:29" s="7" customFormat="1" ht="15" customHeight="1" x14ac:dyDescent="0.3">
      <c r="C27" s="8"/>
      <c r="D27" s="8"/>
      <c r="E27" s="5"/>
      <c r="F27" s="5"/>
      <c r="I27" s="5"/>
      <c r="J27" s="5"/>
      <c r="AB27" s="7">
        <v>206853.26417969234</v>
      </c>
      <c r="AC27" s="7">
        <v>609186.87350566185</v>
      </c>
    </row>
    <row r="28" spans="2:29" s="7" customFormat="1" ht="15" customHeight="1" x14ac:dyDescent="0.3">
      <c r="E28" s="5"/>
      <c r="I28" s="5"/>
      <c r="J28" s="5"/>
      <c r="AB28" s="7">
        <v>206847.34631985531</v>
      </c>
      <c r="AC28" s="7">
        <v>609202.81022222911</v>
      </c>
    </row>
    <row r="29" spans="2:29" s="7" customFormat="1" ht="15" customHeight="1" x14ac:dyDescent="0.3">
      <c r="E29" s="5"/>
      <c r="I29" s="5"/>
      <c r="J29" s="5"/>
    </row>
    <row r="30" spans="2:29" s="7" customFormat="1" ht="15" customHeight="1" x14ac:dyDescent="0.3">
      <c r="C30" s="8"/>
      <c r="D30" s="8"/>
      <c r="E30" s="5"/>
      <c r="I30" s="5"/>
      <c r="J30" s="5"/>
      <c r="AB30" s="7">
        <v>206847.34631985531</v>
      </c>
      <c r="AC30" s="7">
        <v>609202.81022222911</v>
      </c>
    </row>
    <row r="31" spans="2:29" s="7" customFormat="1" ht="15" customHeight="1" x14ac:dyDescent="0.3">
      <c r="C31" s="8"/>
      <c r="D31" s="8"/>
      <c r="E31" s="5"/>
      <c r="I31" s="5"/>
      <c r="J31" s="5"/>
      <c r="AB31" s="7">
        <v>206845.12555963456</v>
      </c>
      <c r="AC31" s="7">
        <v>609204.82720612653</v>
      </c>
    </row>
    <row r="32" spans="2:29" s="7" customFormat="1" ht="15" customHeight="1" x14ac:dyDescent="0.3">
      <c r="C32" s="8"/>
      <c r="D32" s="8"/>
      <c r="E32" s="5"/>
      <c r="I32" s="5"/>
      <c r="J32" s="5"/>
      <c r="AB32" s="7">
        <v>206845.12555963456</v>
      </c>
      <c r="AC32" s="7">
        <v>609204.82720612653</v>
      </c>
    </row>
    <row r="33" spans="3:29" s="7" customFormat="1" ht="15" customHeight="1" x14ac:dyDescent="0.3">
      <c r="C33" s="4"/>
      <c r="D33" s="8"/>
      <c r="E33" s="5"/>
      <c r="F33" s="5"/>
      <c r="I33" s="5"/>
      <c r="J33" s="5"/>
      <c r="AB33" s="7">
        <v>206830.32049149665</v>
      </c>
      <c r="AC33" s="7">
        <v>609218.27376544231</v>
      </c>
    </row>
    <row r="34" spans="3:29" s="7" customFormat="1" ht="15" customHeight="1" x14ac:dyDescent="0.3">
      <c r="D34" s="8"/>
      <c r="E34" s="5"/>
      <c r="I34" s="5"/>
      <c r="J34" s="5"/>
      <c r="AB34" s="7">
        <v>206815.51542335874</v>
      </c>
      <c r="AC34" s="7">
        <v>609231.72032475797</v>
      </c>
    </row>
    <row r="35" spans="3:29" s="7" customFormat="1" ht="15" customHeight="1" x14ac:dyDescent="0.3">
      <c r="C35" s="8"/>
      <c r="D35" s="8"/>
      <c r="E35" s="5"/>
      <c r="I35" s="5"/>
      <c r="J35" s="5"/>
      <c r="AB35" s="7">
        <v>206815.51542335874</v>
      </c>
      <c r="AC35" s="7">
        <v>609231.72032475797</v>
      </c>
    </row>
    <row r="36" spans="3:29" s="7" customFormat="1" ht="15" customHeight="1" x14ac:dyDescent="0.3">
      <c r="C36" s="8"/>
      <c r="D36" s="8"/>
      <c r="E36" s="5"/>
      <c r="I36" s="5"/>
      <c r="J36" s="5"/>
      <c r="AB36" s="7">
        <v>206815.51542335874</v>
      </c>
      <c r="AC36" s="7">
        <v>609231.72032475797</v>
      </c>
    </row>
    <row r="37" spans="3:29" s="7" customFormat="1" ht="15" customHeight="1" x14ac:dyDescent="0.3">
      <c r="C37" s="8"/>
      <c r="D37" s="8"/>
      <c r="E37" s="5"/>
      <c r="F37" s="5"/>
      <c r="I37" s="5"/>
      <c r="J37" s="5"/>
      <c r="AB37" s="7">
        <v>206815.51542335874</v>
      </c>
      <c r="AC37" s="7">
        <v>609231.72032475797</v>
      </c>
    </row>
    <row r="38" spans="3:29" s="7" customFormat="1" ht="15" customHeight="1" x14ac:dyDescent="0.3">
      <c r="C38" s="8"/>
      <c r="D38" s="8"/>
      <c r="E38" s="5"/>
      <c r="I38" s="5"/>
      <c r="J38" s="5"/>
      <c r="AB38" s="7">
        <v>206815.51542335874</v>
      </c>
      <c r="AC38" s="7">
        <v>609231.72032475797</v>
      </c>
    </row>
    <row r="39" spans="3:29" s="7" customFormat="1" ht="15" customHeight="1" x14ac:dyDescent="0.3">
      <c r="C39" s="8"/>
      <c r="E39" s="5"/>
      <c r="I39" s="5"/>
      <c r="J39" s="5"/>
      <c r="AB39" s="7">
        <v>206802.93111544158</v>
      </c>
      <c r="AC39" s="7">
        <v>609243.14990017633</v>
      </c>
    </row>
    <row r="40" spans="3:29" s="7" customFormat="1" ht="15" customHeight="1" x14ac:dyDescent="0.3">
      <c r="D40" s="8"/>
      <c r="E40" s="5"/>
      <c r="I40" s="5"/>
      <c r="J40" s="5"/>
      <c r="AB40" s="7">
        <v>206800.77263897803</v>
      </c>
      <c r="AC40" s="7">
        <v>609245.23340188188</v>
      </c>
    </row>
    <row r="41" spans="3:29" ht="15" customHeight="1" x14ac:dyDescent="0.3">
      <c r="D41" s="6"/>
      <c r="AB41" s="5">
        <v>206786.38279588829</v>
      </c>
      <c r="AC41" s="5">
        <v>609259.1234132516</v>
      </c>
    </row>
    <row r="42" spans="3:29" ht="15" customHeight="1" x14ac:dyDescent="0.3">
      <c r="D42" s="6"/>
      <c r="AB42" s="5">
        <v>206786.38279588829</v>
      </c>
      <c r="AC42" s="5">
        <v>609259.1234132516</v>
      </c>
    </row>
    <row r="43" spans="3:29" ht="15" customHeight="1" x14ac:dyDescent="0.3">
      <c r="C43" s="6"/>
      <c r="D43" s="6"/>
      <c r="AB43" s="5">
        <v>206786.38279588829</v>
      </c>
      <c r="AC43" s="5">
        <v>609259.1234132516</v>
      </c>
    </row>
    <row r="44" spans="3:29" ht="15" customHeight="1" x14ac:dyDescent="0.3">
      <c r="C44" s="6"/>
      <c r="D44" s="6"/>
      <c r="AB44" s="5">
        <v>206786.38279588829</v>
      </c>
      <c r="AC44" s="5">
        <v>609259.1234132516</v>
      </c>
    </row>
    <row r="45" spans="3:29" ht="15" customHeight="1" x14ac:dyDescent="0.3">
      <c r="C45" s="6"/>
      <c r="D45" s="6"/>
      <c r="AB45" s="5">
        <v>206771.99295279855</v>
      </c>
      <c r="AC45" s="5">
        <v>609273.01342462143</v>
      </c>
    </row>
    <row r="46" spans="3:29" ht="15" customHeight="1" x14ac:dyDescent="0.3">
      <c r="C46" s="6"/>
      <c r="D46" s="6"/>
      <c r="AB46" s="5">
        <v>206759.76158617233</v>
      </c>
      <c r="AC46" s="5">
        <v>609284.81993428571</v>
      </c>
    </row>
    <row r="47" spans="3:29" ht="15" customHeight="1" x14ac:dyDescent="0.3">
      <c r="C47" s="6"/>
      <c r="D47" s="6"/>
      <c r="AB47" s="5">
        <v>206757.30104341792</v>
      </c>
      <c r="AC47" s="5">
        <v>609286.53624700604</v>
      </c>
    </row>
    <row r="48" spans="3:29" ht="15" customHeight="1" x14ac:dyDescent="0.3">
      <c r="C48" s="6"/>
      <c r="D48" s="6"/>
      <c r="AB48" s="5">
        <v>206743.35796780992</v>
      </c>
      <c r="AC48" s="5">
        <v>609296.26201908791</v>
      </c>
    </row>
    <row r="49" spans="3:29" ht="15" customHeight="1" x14ac:dyDescent="0.3">
      <c r="C49" s="6"/>
      <c r="D49" s="6"/>
      <c r="AB49" s="5">
        <v>206741.19707832983</v>
      </c>
      <c r="AC49" s="5">
        <v>609298.34301804402</v>
      </c>
    </row>
    <row r="50" spans="3:29" ht="15" customHeight="1" x14ac:dyDescent="0.3">
      <c r="C50" s="6"/>
      <c r="D50" s="6"/>
      <c r="AB50" s="5">
        <v>206726.79114846277</v>
      </c>
      <c r="AC50" s="5">
        <v>609312.21634441742</v>
      </c>
    </row>
    <row r="51" spans="3:29" ht="15" customHeight="1" x14ac:dyDescent="0.3">
      <c r="C51" s="6"/>
      <c r="D51" s="6"/>
      <c r="AB51" s="5">
        <v>206726.79114846277</v>
      </c>
      <c r="AC51" s="5">
        <v>609312.21634441742</v>
      </c>
    </row>
    <row r="52" spans="3:29" ht="15" customHeight="1" x14ac:dyDescent="0.3">
      <c r="C52" s="6"/>
      <c r="D52" s="6"/>
      <c r="AB52" s="5">
        <v>206726.79114846277</v>
      </c>
      <c r="AC52" s="5">
        <v>609312.21634441742</v>
      </c>
    </row>
    <row r="53" spans="3:29" ht="15" customHeight="1" x14ac:dyDescent="0.3">
      <c r="C53" s="6"/>
      <c r="D53" s="6"/>
      <c r="AB53" s="5">
        <v>206712.38521859574</v>
      </c>
      <c r="AC53" s="5">
        <v>609326.08967079094</v>
      </c>
    </row>
    <row r="54" spans="3:29" ht="15" customHeight="1" x14ac:dyDescent="0.3">
      <c r="C54" s="6"/>
      <c r="D54" s="6"/>
      <c r="AB54" s="5">
        <v>206712.38521859574</v>
      </c>
      <c r="AC54" s="5">
        <v>609326.08967079094</v>
      </c>
    </row>
    <row r="55" spans="3:29" ht="15" customHeight="1" x14ac:dyDescent="0.3">
      <c r="C55" s="6"/>
      <c r="D55" s="6"/>
      <c r="AB55" s="5">
        <v>206697.97928872867</v>
      </c>
      <c r="AC55" s="5">
        <v>609339.96299716446</v>
      </c>
    </row>
    <row r="56" spans="3:29" ht="15" customHeight="1" x14ac:dyDescent="0.3">
      <c r="C56" s="6"/>
      <c r="D56" s="6"/>
      <c r="AB56" s="5">
        <v>206689.3357308085</v>
      </c>
      <c r="AC56" s="5">
        <v>609348.28699298855</v>
      </c>
    </row>
    <row r="57" spans="3:29" ht="15" customHeight="1" x14ac:dyDescent="0.3">
      <c r="C57" s="6"/>
      <c r="D57" s="6"/>
      <c r="AB57" s="5">
        <v>206683.62351045967</v>
      </c>
      <c r="AC57" s="5">
        <v>609353.88793386368</v>
      </c>
    </row>
    <row r="58" spans="3:29" ht="15" customHeight="1" x14ac:dyDescent="0.3">
      <c r="C58" s="6"/>
      <c r="D58" s="6"/>
      <c r="AB58" s="5">
        <v>206669.34295958767</v>
      </c>
      <c r="AC58" s="5">
        <v>609367.89028605155</v>
      </c>
    </row>
    <row r="59" spans="3:29" ht="15" customHeight="1" x14ac:dyDescent="0.3">
      <c r="C59" s="6"/>
      <c r="D59" s="6"/>
      <c r="AB59" s="5">
        <v>206655.06240871569</v>
      </c>
      <c r="AC59" s="5">
        <v>609381.89263823943</v>
      </c>
    </row>
    <row r="60" spans="3:29" ht="15" customHeight="1" x14ac:dyDescent="0.3">
      <c r="C60" s="6"/>
      <c r="D60" s="6"/>
      <c r="AB60" s="5">
        <v>206640.78185784371</v>
      </c>
      <c r="AC60" s="5">
        <v>609395.8949904273</v>
      </c>
    </row>
    <row r="61" spans="3:29" ht="15" customHeight="1" x14ac:dyDescent="0.3">
      <c r="C61" s="6"/>
      <c r="D61" s="6"/>
      <c r="AB61" s="5">
        <v>206640.78185784371</v>
      </c>
      <c r="AC61" s="5">
        <v>609395.8949904273</v>
      </c>
    </row>
    <row r="62" spans="3:29" ht="15" customHeight="1" x14ac:dyDescent="0.3">
      <c r="C62" s="6"/>
      <c r="D62" s="6"/>
      <c r="AB62" s="5">
        <v>206640.78185784371</v>
      </c>
      <c r="AC62" s="5">
        <v>609395.8949904273</v>
      </c>
    </row>
    <row r="63" spans="3:29" ht="15" customHeight="1" x14ac:dyDescent="0.3">
      <c r="AB63" s="5">
        <v>206635.78366503856</v>
      </c>
      <c r="AC63" s="5">
        <v>609400.79581369297</v>
      </c>
    </row>
    <row r="65" spans="2:12" ht="15" customHeight="1" x14ac:dyDescent="0.3">
      <c r="B65" s="2"/>
      <c r="C65" s="2"/>
      <c r="D65" s="2"/>
      <c r="F65" s="2"/>
      <c r="G65" s="2"/>
      <c r="H65" s="2"/>
      <c r="K65" s="2"/>
      <c r="L65" s="2"/>
    </row>
  </sheetData>
  <autoFilter ref="A1:AX12" xr:uid="{00000000-0009-0000-0000-00000C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67"/>
  <sheetViews>
    <sheetView workbookViewId="0">
      <selection activeCell="AT4" sqref="AT4:AW38"/>
    </sheetView>
  </sheetViews>
  <sheetFormatPr defaultRowHeight="15" customHeight="1" outlineLevelCol="1" x14ac:dyDescent="0.3"/>
  <cols>
    <col min="1" max="3" width="9" style="5"/>
    <col min="4" max="4" width="6.625" style="5" customWidth="1"/>
    <col min="5" max="5" width="7.5" style="5" bestFit="1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174.5</v>
      </c>
      <c r="H2" s="5" t="s">
        <v>121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40.380000000000003</v>
      </c>
      <c r="D4" s="5">
        <v>39.18</v>
      </c>
      <c r="E4" s="5">
        <v>200</v>
      </c>
      <c r="F4" s="5" t="s">
        <v>182</v>
      </c>
      <c r="I4" s="5" t="s">
        <v>65</v>
      </c>
      <c r="J4" s="5">
        <v>0.3</v>
      </c>
      <c r="AB4" s="5">
        <v>206894.62896231347</v>
      </c>
      <c r="AC4" s="5">
        <v>609074.47485722846</v>
      </c>
      <c r="AD4" s="5">
        <f>C4-0.2*13</f>
        <v>37.78</v>
      </c>
      <c r="AO4" s="5" t="str">
        <f t="shared" ref="AO4:AO39" si="0">INT(B4/20)&amp;"+"&amp;FIXED(B4-INT(B4/20)*20,2)</f>
        <v>0+0.00</v>
      </c>
      <c r="AR4" s="5" t="str">
        <f t="shared" ref="AR4" si="1">IF(F4=F5,"",F4)</f>
        <v>m1-OJ-A13-001</v>
      </c>
      <c r="AS4" s="5" t="str">
        <f t="shared" ref="AS4:AS39" si="2">IFERROR(RIGHT(AR4,LEN(AR4)-3),"")</f>
        <v>OJ-A13-001</v>
      </c>
      <c r="AT4" s="5" t="str">
        <f t="shared" ref="AT4:AT3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보도블럭</v>
      </c>
    </row>
    <row r="5" spans="1:49" ht="15" customHeight="1" x14ac:dyDescent="0.3">
      <c r="B5" s="5">
        <v>20</v>
      </c>
      <c r="C5" s="6">
        <v>40.270000000000003</v>
      </c>
      <c r="D5" s="6">
        <v>38.9</v>
      </c>
      <c r="E5" s="6">
        <v>200</v>
      </c>
      <c r="I5" s="5" t="s">
        <v>65</v>
      </c>
      <c r="J5" s="5">
        <v>0.3</v>
      </c>
      <c r="AB5" s="5">
        <v>206888.93426742256</v>
      </c>
      <c r="AC5" s="5">
        <v>609093.64698413445</v>
      </c>
      <c r="AD5" s="5">
        <f t="shared" ref="AD5:AD39" si="4">C5-0.2*13</f>
        <v>37.67</v>
      </c>
      <c r="AO5" s="5" t="str">
        <f t="shared" si="0"/>
        <v>1+0.00</v>
      </c>
      <c r="AR5" s="5" t="str">
        <f t="shared" ref="AR5:AR3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3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39" si="7">IF(COUNTIF($I5,"SC*")&gt;0,"",IF(RIGHT($I5,1)="1","토사",IF(RIGHT($I5,1)="2","ASP",IF(RIGHT($I5,1)="3","CONC",IF(RIGHT($I5,1)="4","보도블럭",IF(RIGHT($I5,1)="5","ASP+CON",""))))))</f>
        <v>보도블럭</v>
      </c>
    </row>
    <row r="6" spans="1:49" ht="15" customHeight="1" x14ac:dyDescent="0.3">
      <c r="B6" s="5">
        <v>25</v>
      </c>
      <c r="C6" s="6">
        <v>40.24</v>
      </c>
      <c r="D6" s="6">
        <v>38.83</v>
      </c>
      <c r="E6" s="6">
        <v>200</v>
      </c>
      <c r="I6" s="5" t="s">
        <v>59</v>
      </c>
      <c r="J6" s="5">
        <v>0.3</v>
      </c>
      <c r="AD6" s="5">
        <f t="shared" si="4"/>
        <v>37.64</v>
      </c>
      <c r="AO6" s="5" t="str">
        <f t="shared" si="0"/>
        <v>1+5.00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보도블럭</v>
      </c>
    </row>
    <row r="7" spans="1:49" ht="15" customHeight="1" x14ac:dyDescent="0.3">
      <c r="B7" s="5">
        <v>25</v>
      </c>
      <c r="C7" s="6">
        <v>40.24</v>
      </c>
      <c r="D7" s="6">
        <v>38.83</v>
      </c>
      <c r="E7" s="6">
        <v>200</v>
      </c>
      <c r="I7" s="5" t="s">
        <v>1227</v>
      </c>
      <c r="J7" s="5">
        <v>0.3</v>
      </c>
      <c r="AD7" s="5">
        <f t="shared" si="4"/>
        <v>37.64</v>
      </c>
      <c r="AO7" s="5" t="str">
        <f t="shared" si="0"/>
        <v>1+5.00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1237</v>
      </c>
      <c r="AW7" s="5" t="str">
        <f t="shared" si="7"/>
        <v>CONC</v>
      </c>
    </row>
    <row r="8" spans="1:49" ht="15" customHeight="1" x14ac:dyDescent="0.3">
      <c r="B8" s="5">
        <v>36</v>
      </c>
      <c r="C8" s="6">
        <v>40.18</v>
      </c>
      <c r="D8" s="6">
        <v>38.68</v>
      </c>
      <c r="E8" s="6">
        <v>200</v>
      </c>
      <c r="I8" s="5" t="s">
        <v>1228</v>
      </c>
      <c r="J8" s="5">
        <v>0.3</v>
      </c>
      <c r="AD8" s="5">
        <f t="shared" si="4"/>
        <v>37.58</v>
      </c>
      <c r="AO8" s="5" t="str">
        <f t="shared" si="0"/>
        <v>1+16.00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1237</v>
      </c>
      <c r="AW8" s="5" t="str">
        <f t="shared" si="7"/>
        <v>CONC</v>
      </c>
    </row>
    <row r="9" spans="1:49" ht="15" customHeight="1" x14ac:dyDescent="0.3">
      <c r="B9" s="5">
        <v>36</v>
      </c>
      <c r="C9" s="6">
        <v>40.18</v>
      </c>
      <c r="D9" s="6">
        <v>38.68</v>
      </c>
      <c r="E9" s="6">
        <v>200</v>
      </c>
      <c r="I9" s="5" t="s">
        <v>59</v>
      </c>
      <c r="J9" s="5">
        <v>0.3</v>
      </c>
      <c r="AD9" s="5">
        <f t="shared" si="4"/>
        <v>37.58</v>
      </c>
      <c r="AO9" s="5" t="str">
        <f t="shared" si="0"/>
        <v>1+16.00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OPEN</v>
      </c>
      <c r="AV9" s="27" t="s">
        <v>1237</v>
      </c>
      <c r="AW9" s="5" t="str">
        <f t="shared" si="7"/>
        <v>보도블럭</v>
      </c>
    </row>
    <row r="10" spans="1:49" ht="15" customHeight="1" x14ac:dyDescent="0.3">
      <c r="B10" s="5">
        <v>40</v>
      </c>
      <c r="C10" s="6">
        <v>40.159999999999997</v>
      </c>
      <c r="D10" s="6">
        <v>38.630000000000003</v>
      </c>
      <c r="E10" s="6">
        <v>200</v>
      </c>
      <c r="I10" s="5" t="s">
        <v>59</v>
      </c>
      <c r="J10" s="5">
        <v>0.3</v>
      </c>
      <c r="AB10" s="5">
        <v>206888.93426742256</v>
      </c>
      <c r="AC10" s="5">
        <v>609093.64698413445</v>
      </c>
      <c r="AD10" s="5">
        <f t="shared" si="4"/>
        <v>37.559999999999995</v>
      </c>
      <c r="AO10" s="5" t="str">
        <f t="shared" si="0"/>
        <v>2+0.00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OPEN</v>
      </c>
      <c r="AV10" s="27" t="s">
        <v>1237</v>
      </c>
      <c r="AW10" s="5" t="str">
        <f t="shared" si="7"/>
        <v>보도블럭</v>
      </c>
    </row>
    <row r="11" spans="1:49" ht="15" customHeight="1" x14ac:dyDescent="0.3">
      <c r="B11" s="5">
        <v>50.5</v>
      </c>
      <c r="C11" s="6">
        <v>40.1</v>
      </c>
      <c r="D11" s="6">
        <v>38.479999999999997</v>
      </c>
      <c r="E11" s="6">
        <v>200</v>
      </c>
      <c r="I11" s="5" t="s">
        <v>59</v>
      </c>
      <c r="J11" s="5">
        <v>0.3</v>
      </c>
      <c r="AD11" s="5">
        <f t="shared" si="4"/>
        <v>37.5</v>
      </c>
      <c r="AO11" s="5" t="str">
        <f t="shared" si="0"/>
        <v>2+10.50</v>
      </c>
      <c r="AR11" s="5" t="str">
        <f t="shared" si="5"/>
        <v/>
      </c>
      <c r="AS11" s="5" t="str">
        <f t="shared" si="2"/>
        <v/>
      </c>
      <c r="AT11" s="5" t="str">
        <f t="shared" si="3"/>
        <v/>
      </c>
      <c r="AU11" s="5" t="str">
        <f t="shared" si="6"/>
        <v>OPEN</v>
      </c>
      <c r="AV11" s="27" t="s">
        <v>1237</v>
      </c>
      <c r="AW11" s="5" t="str">
        <f t="shared" si="7"/>
        <v>보도블럭</v>
      </c>
    </row>
    <row r="12" spans="1:49" ht="15" customHeight="1" x14ac:dyDescent="0.3">
      <c r="B12" s="5">
        <v>50.5</v>
      </c>
      <c r="C12" s="6">
        <v>40.1</v>
      </c>
      <c r="D12" s="6">
        <v>38.479999999999997</v>
      </c>
      <c r="E12" s="6">
        <v>200</v>
      </c>
      <c r="I12" s="5" t="s">
        <v>1228</v>
      </c>
      <c r="J12" s="5">
        <v>0.3</v>
      </c>
      <c r="AD12" s="5">
        <f t="shared" si="4"/>
        <v>37.5</v>
      </c>
      <c r="AO12" s="5" t="str">
        <f t="shared" si="0"/>
        <v>2+10.50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OPEN</v>
      </c>
      <c r="AV12" s="27" t="s">
        <v>1237</v>
      </c>
      <c r="AW12" s="5" t="str">
        <f t="shared" si="7"/>
        <v>CONC</v>
      </c>
    </row>
    <row r="13" spans="1:49" ht="15" customHeight="1" x14ac:dyDescent="0.3">
      <c r="B13" s="5">
        <v>55.5</v>
      </c>
      <c r="C13" s="6">
        <v>40.07</v>
      </c>
      <c r="D13" s="6">
        <v>38.409999999999997</v>
      </c>
      <c r="E13" s="6">
        <v>200</v>
      </c>
      <c r="I13" s="5" t="s">
        <v>1228</v>
      </c>
      <c r="J13" s="5">
        <v>0.3</v>
      </c>
      <c r="AD13" s="5">
        <f t="shared" si="4"/>
        <v>37.47</v>
      </c>
      <c r="AO13" s="5" t="str">
        <f t="shared" si="0"/>
        <v>2+15.50</v>
      </c>
      <c r="AR13" s="5" t="str">
        <f t="shared" si="5"/>
        <v/>
      </c>
      <c r="AS13" s="5" t="str">
        <f t="shared" si="2"/>
        <v/>
      </c>
      <c r="AT13" s="5" t="str">
        <f t="shared" si="3"/>
        <v/>
      </c>
      <c r="AU13" s="5" t="str">
        <f t="shared" si="6"/>
        <v>OPEN</v>
      </c>
      <c r="AV13" s="27" t="s">
        <v>1237</v>
      </c>
      <c r="AW13" s="5" t="str">
        <f t="shared" si="7"/>
        <v>CONC</v>
      </c>
    </row>
    <row r="14" spans="1:49" ht="15" customHeight="1" x14ac:dyDescent="0.3">
      <c r="B14" s="5">
        <v>55.5</v>
      </c>
      <c r="C14" s="6">
        <v>40.07</v>
      </c>
      <c r="D14" s="6">
        <v>38.409999999999997</v>
      </c>
      <c r="E14" s="6">
        <v>200</v>
      </c>
      <c r="I14" s="5" t="s">
        <v>59</v>
      </c>
      <c r="J14" s="5">
        <v>0.3</v>
      </c>
      <c r="AD14" s="5">
        <f t="shared" si="4"/>
        <v>37.47</v>
      </c>
      <c r="AO14" s="5" t="str">
        <f t="shared" si="0"/>
        <v>2+15.50</v>
      </c>
      <c r="AR14" s="5">
        <f t="shared" si="5"/>
        <v>0</v>
      </c>
      <c r="AS14" s="5" t="str">
        <f t="shared" si="2"/>
        <v/>
      </c>
      <c r="AT14" s="5" t="str">
        <f t="shared" si="3"/>
        <v/>
      </c>
      <c r="AU14" s="5" t="str">
        <f t="shared" si="6"/>
        <v>OPEN</v>
      </c>
      <c r="AV14" s="27" t="s">
        <v>1237</v>
      </c>
      <c r="AW14" s="5" t="str">
        <f t="shared" si="7"/>
        <v>보도블럭</v>
      </c>
    </row>
    <row r="15" spans="1:49" ht="15" customHeight="1" x14ac:dyDescent="0.3">
      <c r="A15" s="5" t="s">
        <v>55</v>
      </c>
      <c r="B15" s="5">
        <v>60</v>
      </c>
      <c r="C15" s="6">
        <v>40.049999999999997</v>
      </c>
      <c r="D15" s="6">
        <v>38.35</v>
      </c>
      <c r="E15" s="5">
        <v>200</v>
      </c>
      <c r="F15" s="5" t="s">
        <v>183</v>
      </c>
      <c r="I15" s="5" t="s">
        <v>59</v>
      </c>
      <c r="J15" s="5">
        <v>0.3</v>
      </c>
      <c r="AD15" s="5">
        <f t="shared" si="4"/>
        <v>37.449999999999996</v>
      </c>
      <c r="AO15" s="5" t="str">
        <f t="shared" si="0"/>
        <v>3+0.00</v>
      </c>
      <c r="AR15" s="5" t="str">
        <f t="shared" si="5"/>
        <v>m1-OJ-A13-002</v>
      </c>
      <c r="AS15" s="5" t="str">
        <f t="shared" si="2"/>
        <v>OJ-A13-002</v>
      </c>
      <c r="AT15" s="5" t="str">
        <f t="shared" si="3"/>
        <v>PC맨홀(1호)</v>
      </c>
      <c r="AU15" s="5" t="str">
        <f t="shared" si="6"/>
        <v>OPEN</v>
      </c>
      <c r="AV15" s="27" t="s">
        <v>1237</v>
      </c>
      <c r="AW15" s="5" t="str">
        <f t="shared" si="7"/>
        <v>보도블럭</v>
      </c>
    </row>
    <row r="16" spans="1:49" ht="15" customHeight="1" x14ac:dyDescent="0.3">
      <c r="B16" s="5">
        <v>80</v>
      </c>
      <c r="C16" s="6">
        <v>40.19</v>
      </c>
      <c r="D16" s="6">
        <v>38.17</v>
      </c>
      <c r="E16" s="6">
        <v>200</v>
      </c>
      <c r="I16" s="5" t="s">
        <v>59</v>
      </c>
      <c r="J16" s="5">
        <v>0.3</v>
      </c>
      <c r="AD16" s="5">
        <f t="shared" si="4"/>
        <v>37.589999999999996</v>
      </c>
      <c r="AO16" s="5" t="str">
        <f t="shared" si="0"/>
        <v>4+0.00</v>
      </c>
      <c r="AR16" s="5" t="str">
        <f t="shared" si="5"/>
        <v/>
      </c>
      <c r="AS16" s="5" t="str">
        <f t="shared" si="2"/>
        <v/>
      </c>
      <c r="AT16" s="5" t="str">
        <f t="shared" si="3"/>
        <v/>
      </c>
      <c r="AU16" s="5" t="str">
        <f t="shared" si="6"/>
        <v>OPEN</v>
      </c>
      <c r="AV16" s="27" t="s">
        <v>1237</v>
      </c>
      <c r="AW16" s="5" t="str">
        <f t="shared" si="7"/>
        <v>보도블럭</v>
      </c>
    </row>
    <row r="17" spans="1:49" ht="15" customHeight="1" x14ac:dyDescent="0.3">
      <c r="B17" s="5">
        <v>80</v>
      </c>
      <c r="C17" s="6">
        <v>40.19</v>
      </c>
      <c r="D17" s="6">
        <v>38.17</v>
      </c>
      <c r="E17" s="6">
        <v>200</v>
      </c>
      <c r="I17" s="5" t="s">
        <v>67</v>
      </c>
      <c r="J17" s="5">
        <v>0.3</v>
      </c>
      <c r="AD17" s="5">
        <f t="shared" si="4"/>
        <v>37.589999999999996</v>
      </c>
      <c r="AO17" s="5" t="str">
        <f t="shared" si="0"/>
        <v>4+0.00</v>
      </c>
      <c r="AR17" s="5" t="str">
        <f t="shared" si="5"/>
        <v/>
      </c>
      <c r="AS17" s="5" t="str">
        <f t="shared" si="2"/>
        <v/>
      </c>
      <c r="AT17" s="5" t="str">
        <f t="shared" si="3"/>
        <v/>
      </c>
      <c r="AU17" s="5" t="str">
        <f t="shared" si="6"/>
        <v>가시설</v>
      </c>
      <c r="AV17" s="27" t="s">
        <v>1237</v>
      </c>
      <c r="AW17" s="5" t="str">
        <f t="shared" si="7"/>
        <v>보도블럭</v>
      </c>
    </row>
    <row r="18" spans="1:49" ht="15" customHeight="1" x14ac:dyDescent="0.3">
      <c r="B18" s="5">
        <v>80.5</v>
      </c>
      <c r="C18" s="6">
        <v>40.200000000000003</v>
      </c>
      <c r="D18" s="6">
        <v>38.17</v>
      </c>
      <c r="E18" s="6">
        <v>200</v>
      </c>
      <c r="I18" s="5" t="s">
        <v>67</v>
      </c>
      <c r="J18" s="5">
        <v>0.3</v>
      </c>
      <c r="AB18" s="5">
        <v>206888.93426742256</v>
      </c>
      <c r="AC18" s="5">
        <v>609093.64698413445</v>
      </c>
      <c r="AD18" s="5">
        <f t="shared" si="4"/>
        <v>37.6</v>
      </c>
      <c r="AO18" s="5" t="str">
        <f t="shared" si="0"/>
        <v>4+0.50</v>
      </c>
      <c r="AR18" s="5" t="str">
        <f t="shared" si="5"/>
        <v/>
      </c>
      <c r="AS18" s="5" t="str">
        <f t="shared" si="2"/>
        <v/>
      </c>
      <c r="AT18" s="5" t="str">
        <f t="shared" si="3"/>
        <v/>
      </c>
      <c r="AU18" s="5" t="str">
        <f t="shared" si="6"/>
        <v>가시설</v>
      </c>
      <c r="AV18" s="27" t="s">
        <v>1237</v>
      </c>
      <c r="AW18" s="5" t="str">
        <f t="shared" si="7"/>
        <v>보도블럭</v>
      </c>
    </row>
    <row r="19" spans="1:49" ht="15" customHeight="1" x14ac:dyDescent="0.3">
      <c r="B19" s="5">
        <v>80.5</v>
      </c>
      <c r="C19" s="6">
        <v>40.200000000000003</v>
      </c>
      <c r="D19" s="6">
        <v>38.17</v>
      </c>
      <c r="E19" s="6">
        <v>200</v>
      </c>
      <c r="I19" s="5" t="s">
        <v>1229</v>
      </c>
      <c r="J19" s="5">
        <v>0.3</v>
      </c>
      <c r="AB19" s="5">
        <v>206883.23957253169</v>
      </c>
      <c r="AC19" s="5">
        <v>609112.81911104044</v>
      </c>
      <c r="AD19" s="5">
        <f t="shared" si="4"/>
        <v>37.6</v>
      </c>
      <c r="AO19" s="5" t="str">
        <f t="shared" si="0"/>
        <v>4+0.50</v>
      </c>
      <c r="AR19" s="5" t="str">
        <f t="shared" si="5"/>
        <v/>
      </c>
      <c r="AS19" s="5" t="str">
        <f t="shared" si="2"/>
        <v/>
      </c>
      <c r="AT19" s="5" t="str">
        <f t="shared" si="3"/>
        <v/>
      </c>
      <c r="AU19" s="5" t="str">
        <f t="shared" si="6"/>
        <v>가시설</v>
      </c>
      <c r="AV19" s="27" t="s">
        <v>1237</v>
      </c>
      <c r="AW19" s="5" t="str">
        <f t="shared" si="7"/>
        <v>CONC</v>
      </c>
    </row>
    <row r="20" spans="1:49" ht="15" customHeight="1" x14ac:dyDescent="0.3">
      <c r="B20" s="5">
        <v>83.5</v>
      </c>
      <c r="C20" s="6">
        <v>40.22</v>
      </c>
      <c r="D20" s="6">
        <v>38.14</v>
      </c>
      <c r="E20" s="6">
        <v>200</v>
      </c>
      <c r="I20" s="5" t="s">
        <v>1229</v>
      </c>
      <c r="J20" s="5">
        <v>0.3</v>
      </c>
      <c r="AB20" s="5">
        <v>206875.71444408628</v>
      </c>
      <c r="AC20" s="5">
        <v>609131.34942247556</v>
      </c>
      <c r="AD20" s="5">
        <f t="shared" si="4"/>
        <v>37.619999999999997</v>
      </c>
      <c r="AO20" s="5" t="str">
        <f t="shared" si="0"/>
        <v>4+3.50</v>
      </c>
      <c r="AR20" s="5" t="str">
        <f t="shared" si="5"/>
        <v/>
      </c>
      <c r="AS20" s="5" t="str">
        <f t="shared" si="2"/>
        <v/>
      </c>
      <c r="AT20" s="5" t="str">
        <f t="shared" si="3"/>
        <v/>
      </c>
      <c r="AU20" s="5" t="str">
        <f t="shared" si="6"/>
        <v>가시설</v>
      </c>
      <c r="AV20" s="27" t="s">
        <v>1237</v>
      </c>
      <c r="AW20" s="5" t="str">
        <f t="shared" si="7"/>
        <v>CONC</v>
      </c>
    </row>
    <row r="21" spans="1:49" ht="15" customHeight="1" x14ac:dyDescent="0.3">
      <c r="B21" s="5">
        <v>83.5</v>
      </c>
      <c r="C21" s="6">
        <v>40.22</v>
      </c>
      <c r="D21" s="6">
        <v>38.14</v>
      </c>
      <c r="E21" s="6">
        <v>200</v>
      </c>
      <c r="I21" s="5" t="s">
        <v>66</v>
      </c>
      <c r="J21" s="5">
        <v>0.3</v>
      </c>
      <c r="AB21" s="5">
        <v>206871.95187986357</v>
      </c>
      <c r="AC21" s="5">
        <v>609140.61457819305</v>
      </c>
      <c r="AD21" s="5">
        <f t="shared" si="4"/>
        <v>37.619999999999997</v>
      </c>
      <c r="AO21" s="5" t="str">
        <f t="shared" si="0"/>
        <v>4+3.50</v>
      </c>
      <c r="AR21" s="5" t="str">
        <f t="shared" si="5"/>
        <v/>
      </c>
      <c r="AS21" s="5" t="str">
        <f t="shared" si="2"/>
        <v/>
      </c>
      <c r="AT21" s="5" t="str">
        <f t="shared" si="3"/>
        <v/>
      </c>
      <c r="AU21" s="5" t="str">
        <f t="shared" si="6"/>
        <v>가시설</v>
      </c>
      <c r="AV21" s="27" t="s">
        <v>1237</v>
      </c>
      <c r="AW21" s="5" t="str">
        <f t="shared" si="7"/>
        <v>보도블럭</v>
      </c>
    </row>
    <row r="22" spans="1:49" ht="15" customHeight="1" x14ac:dyDescent="0.3">
      <c r="B22" s="5">
        <v>100</v>
      </c>
      <c r="C22" s="6">
        <v>40.340000000000003</v>
      </c>
      <c r="D22" s="6">
        <v>37.99</v>
      </c>
      <c r="E22" s="6">
        <v>200</v>
      </c>
      <c r="I22" s="5" t="s">
        <v>66</v>
      </c>
      <c r="J22" s="5">
        <v>0.3</v>
      </c>
      <c r="AD22" s="5">
        <f t="shared" si="4"/>
        <v>37.74</v>
      </c>
      <c r="AO22" s="5" t="str">
        <f t="shared" si="0"/>
        <v>5+0.00</v>
      </c>
      <c r="AR22" s="5">
        <f t="shared" si="5"/>
        <v>0</v>
      </c>
      <c r="AS22" s="5" t="str">
        <f t="shared" si="2"/>
        <v/>
      </c>
      <c r="AT22" s="5" t="str">
        <f t="shared" si="3"/>
        <v/>
      </c>
      <c r="AU22" s="5" t="str">
        <f t="shared" si="6"/>
        <v>가시설</v>
      </c>
      <c r="AV22" s="27" t="s">
        <v>1237</v>
      </c>
      <c r="AW22" s="5" t="str">
        <f t="shared" si="7"/>
        <v>보도블럭</v>
      </c>
    </row>
    <row r="23" spans="1:49" ht="15" customHeight="1" x14ac:dyDescent="0.3">
      <c r="A23" s="5" t="s">
        <v>55</v>
      </c>
      <c r="B23" s="5">
        <v>110</v>
      </c>
      <c r="C23" s="6">
        <v>40.409999999999997</v>
      </c>
      <c r="D23" s="6">
        <v>37.9</v>
      </c>
      <c r="E23" s="5">
        <v>200</v>
      </c>
      <c r="F23" s="5" t="s">
        <v>184</v>
      </c>
      <c r="I23" s="5" t="s">
        <v>66</v>
      </c>
      <c r="J23" s="5">
        <v>0.3</v>
      </c>
      <c r="AB23" s="5">
        <v>206868.81614221606</v>
      </c>
      <c r="AC23" s="5">
        <v>609150.11021663423</v>
      </c>
      <c r="AD23" s="5">
        <f t="shared" si="4"/>
        <v>37.809999999999995</v>
      </c>
      <c r="AO23" s="5" t="str">
        <f t="shared" si="0"/>
        <v>5+10.00</v>
      </c>
      <c r="AR23" s="5" t="str">
        <f t="shared" si="5"/>
        <v/>
      </c>
      <c r="AS23" s="5" t="str">
        <f t="shared" si="2"/>
        <v/>
      </c>
      <c r="AT23" s="5" t="str">
        <f t="shared" si="3"/>
        <v/>
      </c>
      <c r="AU23" s="5" t="str">
        <f t="shared" si="6"/>
        <v>가시설</v>
      </c>
      <c r="AV23" s="27" t="s">
        <v>1237</v>
      </c>
      <c r="AW23" s="5" t="str">
        <f t="shared" si="7"/>
        <v>보도블럭</v>
      </c>
    </row>
    <row r="24" spans="1:49" ht="15" customHeight="1" x14ac:dyDescent="0.3">
      <c r="A24" s="5" t="s">
        <v>55</v>
      </c>
      <c r="B24" s="5">
        <v>110</v>
      </c>
      <c r="C24" s="6">
        <v>40.409999999999997</v>
      </c>
      <c r="D24" s="6">
        <v>37.9</v>
      </c>
      <c r="E24" s="5">
        <v>200</v>
      </c>
      <c r="F24" s="5" t="s">
        <v>184</v>
      </c>
      <c r="I24" s="5" t="s">
        <v>1229</v>
      </c>
      <c r="J24" s="5">
        <v>0.3</v>
      </c>
      <c r="AD24" s="5">
        <f t="shared" si="4"/>
        <v>37.809999999999995</v>
      </c>
      <c r="AO24" s="5" t="str">
        <f t="shared" si="0"/>
        <v>5+10.00</v>
      </c>
      <c r="AR24" s="5" t="str">
        <f t="shared" si="5"/>
        <v>m1-OJ-A13-003</v>
      </c>
      <c r="AS24" s="5" t="str">
        <f t="shared" si="2"/>
        <v>OJ-A13-003</v>
      </c>
      <c r="AT24" s="5" t="str">
        <f t="shared" si="3"/>
        <v>PC맨홀(1호)</v>
      </c>
      <c r="AU24" s="5" t="str">
        <f t="shared" si="6"/>
        <v>가시설</v>
      </c>
      <c r="AV24" s="27" t="s">
        <v>1237</v>
      </c>
      <c r="AW24" s="5" t="str">
        <f t="shared" si="7"/>
        <v>CONC</v>
      </c>
    </row>
    <row r="25" spans="1:49" ht="15" customHeight="1" x14ac:dyDescent="0.3">
      <c r="A25" s="7"/>
      <c r="B25" s="5">
        <v>113.5</v>
      </c>
      <c r="C25" s="6">
        <v>40.4</v>
      </c>
      <c r="D25" s="6">
        <v>37.869999999999997</v>
      </c>
      <c r="E25" s="6">
        <v>200</v>
      </c>
      <c r="F25" s="7"/>
      <c r="I25" s="5" t="s">
        <v>1229</v>
      </c>
      <c r="J25" s="5">
        <v>0.3</v>
      </c>
      <c r="AB25" s="5">
        <v>206865.68040456859</v>
      </c>
      <c r="AC25" s="5">
        <v>609159.60585507541</v>
      </c>
      <c r="AD25" s="5">
        <f t="shared" si="4"/>
        <v>37.799999999999997</v>
      </c>
      <c r="AO25" s="5" t="str">
        <f t="shared" si="0"/>
        <v>5+13.50</v>
      </c>
      <c r="AR25" s="5" t="str">
        <f t="shared" si="5"/>
        <v/>
      </c>
      <c r="AS25" s="5" t="str">
        <f t="shared" si="2"/>
        <v/>
      </c>
      <c r="AT25" s="5" t="str">
        <f t="shared" si="3"/>
        <v/>
      </c>
      <c r="AU25" s="5" t="str">
        <f t="shared" si="6"/>
        <v>가시설</v>
      </c>
      <c r="AV25" s="27" t="s">
        <v>1237</v>
      </c>
      <c r="AW25" s="5" t="str">
        <f t="shared" si="7"/>
        <v>CONC</v>
      </c>
    </row>
    <row r="26" spans="1:49" s="7" customFormat="1" ht="15" customHeight="1" x14ac:dyDescent="0.3">
      <c r="B26" s="7">
        <v>113.5</v>
      </c>
      <c r="C26" s="8">
        <v>40.4</v>
      </c>
      <c r="D26" s="8">
        <v>37.869999999999997</v>
      </c>
      <c r="E26" s="6">
        <v>200</v>
      </c>
      <c r="I26" s="5" t="s">
        <v>66</v>
      </c>
      <c r="J26" s="5">
        <v>0.3</v>
      </c>
      <c r="AB26" s="7">
        <v>206861.21283914137</v>
      </c>
      <c r="AC26" s="7">
        <v>609168.55241079</v>
      </c>
      <c r="AD26" s="5">
        <f t="shared" si="4"/>
        <v>37.799999999999997</v>
      </c>
      <c r="AO26" s="5" t="str">
        <f t="shared" si="0"/>
        <v>5+13.50</v>
      </c>
      <c r="AR26" s="5" t="str">
        <f t="shared" si="5"/>
        <v/>
      </c>
      <c r="AS26" s="5" t="str">
        <f t="shared" si="2"/>
        <v/>
      </c>
      <c r="AT26" s="5" t="str">
        <f t="shared" si="3"/>
        <v/>
      </c>
      <c r="AU26" s="5" t="str">
        <f t="shared" si="6"/>
        <v>가시설</v>
      </c>
      <c r="AV26" s="27" t="s">
        <v>1237</v>
      </c>
      <c r="AW26" s="5" t="str">
        <f t="shared" si="7"/>
        <v>보도블럭</v>
      </c>
    </row>
    <row r="27" spans="1:49" s="7" customFormat="1" ht="15" customHeight="1" x14ac:dyDescent="0.3">
      <c r="B27" s="7">
        <v>120</v>
      </c>
      <c r="C27" s="8">
        <v>40.380000000000003</v>
      </c>
      <c r="D27" s="8">
        <v>37.81</v>
      </c>
      <c r="E27" s="6">
        <v>200</v>
      </c>
      <c r="F27" s="5"/>
      <c r="I27" s="5" t="s">
        <v>66</v>
      </c>
      <c r="J27" s="5">
        <v>0.3</v>
      </c>
      <c r="AB27" s="7">
        <v>206856.74527371419</v>
      </c>
      <c r="AC27" s="7">
        <v>609177.49896650447</v>
      </c>
      <c r="AD27" s="5">
        <f t="shared" si="4"/>
        <v>37.78</v>
      </c>
      <c r="AO27" s="5" t="str">
        <f t="shared" si="0"/>
        <v>6+0.00</v>
      </c>
      <c r="AR27" s="5" t="str">
        <f t="shared" si="5"/>
        <v/>
      </c>
      <c r="AS27" s="5" t="str">
        <f t="shared" si="2"/>
        <v/>
      </c>
      <c r="AT27" s="5" t="str">
        <f t="shared" si="3"/>
        <v/>
      </c>
      <c r="AU27" s="5" t="str">
        <f t="shared" si="6"/>
        <v>가시설</v>
      </c>
      <c r="AV27" s="27" t="s">
        <v>1237</v>
      </c>
      <c r="AW27" s="5" t="str">
        <f t="shared" si="7"/>
        <v>보도블럭</v>
      </c>
    </row>
    <row r="28" spans="1:49" s="7" customFormat="1" ht="15" customHeight="1" x14ac:dyDescent="0.3">
      <c r="B28" s="7">
        <v>123.5</v>
      </c>
      <c r="C28" s="8">
        <v>40.380000000000003</v>
      </c>
      <c r="D28" s="8">
        <v>37.78</v>
      </c>
      <c r="E28" s="6">
        <v>200</v>
      </c>
      <c r="I28" s="5" t="s">
        <v>66</v>
      </c>
      <c r="J28" s="5">
        <v>0.3</v>
      </c>
      <c r="AB28" s="7">
        <v>206853.26417969234</v>
      </c>
      <c r="AC28" s="7">
        <v>609186.87350566185</v>
      </c>
      <c r="AD28" s="5">
        <f t="shared" si="4"/>
        <v>37.78</v>
      </c>
      <c r="AO28" s="5" t="str">
        <f t="shared" si="0"/>
        <v>6+3.50</v>
      </c>
      <c r="AR28" s="5" t="str">
        <f t="shared" si="5"/>
        <v/>
      </c>
      <c r="AS28" s="5" t="str">
        <f t="shared" si="2"/>
        <v/>
      </c>
      <c r="AT28" s="5" t="str">
        <f t="shared" si="3"/>
        <v/>
      </c>
      <c r="AU28" s="5" t="str">
        <f t="shared" si="6"/>
        <v>가시설</v>
      </c>
      <c r="AV28" s="27" t="s">
        <v>1237</v>
      </c>
      <c r="AW28" s="5" t="str">
        <f t="shared" si="7"/>
        <v>보도블럭</v>
      </c>
    </row>
    <row r="29" spans="1:49" s="7" customFormat="1" ht="15" customHeight="1" x14ac:dyDescent="0.3">
      <c r="B29" s="7">
        <v>123.5</v>
      </c>
      <c r="C29" s="8">
        <v>40.380000000000003</v>
      </c>
      <c r="D29" s="8">
        <v>37.78</v>
      </c>
      <c r="E29" s="6">
        <v>200</v>
      </c>
      <c r="I29" s="5" t="s">
        <v>1229</v>
      </c>
      <c r="J29" s="5">
        <v>0.3</v>
      </c>
      <c r="AB29" s="7">
        <v>206847.34631985531</v>
      </c>
      <c r="AC29" s="7">
        <v>609202.81022222911</v>
      </c>
      <c r="AD29" s="5">
        <f t="shared" si="4"/>
        <v>37.78</v>
      </c>
      <c r="AO29" s="5" t="str">
        <f t="shared" si="0"/>
        <v>6+3.50</v>
      </c>
      <c r="AR29" s="5" t="str">
        <f t="shared" si="5"/>
        <v/>
      </c>
      <c r="AS29" s="5" t="str">
        <f t="shared" si="2"/>
        <v/>
      </c>
      <c r="AT29" s="5" t="str">
        <f t="shared" si="3"/>
        <v/>
      </c>
      <c r="AU29" s="5" t="str">
        <f t="shared" si="6"/>
        <v>가시설</v>
      </c>
      <c r="AV29" s="27" t="s">
        <v>1237</v>
      </c>
      <c r="AW29" s="5" t="str">
        <f t="shared" si="7"/>
        <v>CONC</v>
      </c>
    </row>
    <row r="30" spans="1:49" s="7" customFormat="1" ht="15" customHeight="1" x14ac:dyDescent="0.3">
      <c r="B30" s="7">
        <v>132</v>
      </c>
      <c r="C30" s="8">
        <v>40.35</v>
      </c>
      <c r="D30" s="8">
        <v>37.700000000000003</v>
      </c>
      <c r="E30" s="6">
        <v>200</v>
      </c>
      <c r="I30" s="5" t="s">
        <v>1229</v>
      </c>
      <c r="J30" s="5">
        <v>0.3</v>
      </c>
      <c r="AD30" s="5">
        <f t="shared" si="4"/>
        <v>37.75</v>
      </c>
      <c r="AO30" s="5" t="str">
        <f t="shared" si="0"/>
        <v>6+12.00</v>
      </c>
      <c r="AR30" s="5" t="str">
        <f t="shared" si="5"/>
        <v/>
      </c>
      <c r="AS30" s="5" t="str">
        <f t="shared" si="2"/>
        <v/>
      </c>
      <c r="AT30" s="5" t="str">
        <f t="shared" si="3"/>
        <v/>
      </c>
      <c r="AU30" s="5" t="str">
        <f t="shared" si="6"/>
        <v>가시설</v>
      </c>
      <c r="AV30" s="27" t="s">
        <v>1237</v>
      </c>
      <c r="AW30" s="5" t="str">
        <f t="shared" si="7"/>
        <v>CONC</v>
      </c>
    </row>
    <row r="31" spans="1:49" s="7" customFormat="1" ht="15" customHeight="1" x14ac:dyDescent="0.3">
      <c r="B31" s="7">
        <v>132</v>
      </c>
      <c r="C31" s="8">
        <v>40.35</v>
      </c>
      <c r="D31" s="8">
        <v>37.700000000000003</v>
      </c>
      <c r="E31" s="6">
        <v>200</v>
      </c>
      <c r="I31" s="5" t="s">
        <v>66</v>
      </c>
      <c r="J31" s="5">
        <v>0.3</v>
      </c>
      <c r="AB31" s="7">
        <v>206847.34631985531</v>
      </c>
      <c r="AC31" s="7">
        <v>609202.81022222911</v>
      </c>
      <c r="AD31" s="5">
        <f t="shared" si="4"/>
        <v>37.75</v>
      </c>
      <c r="AO31" s="5" t="str">
        <f t="shared" si="0"/>
        <v>6+12.00</v>
      </c>
      <c r="AR31" s="5" t="str">
        <f t="shared" si="5"/>
        <v/>
      </c>
      <c r="AS31" s="5" t="str">
        <f t="shared" si="2"/>
        <v/>
      </c>
      <c r="AT31" s="5" t="str">
        <f t="shared" si="3"/>
        <v/>
      </c>
      <c r="AU31" s="5" t="str">
        <f t="shared" si="6"/>
        <v>가시설</v>
      </c>
      <c r="AV31" s="27" t="s">
        <v>1237</v>
      </c>
      <c r="AW31" s="5" t="str">
        <f t="shared" si="7"/>
        <v>보도블럭</v>
      </c>
    </row>
    <row r="32" spans="1:49" s="7" customFormat="1" ht="15" customHeight="1" x14ac:dyDescent="0.3">
      <c r="B32" s="7">
        <v>140</v>
      </c>
      <c r="C32" s="8">
        <v>40.33</v>
      </c>
      <c r="D32" s="8">
        <v>37.630000000000003</v>
      </c>
      <c r="E32" s="6">
        <v>200</v>
      </c>
      <c r="I32" s="5" t="s">
        <v>66</v>
      </c>
      <c r="J32" s="5">
        <v>0.3</v>
      </c>
      <c r="AB32" s="7">
        <v>206845.12555963456</v>
      </c>
      <c r="AC32" s="7">
        <v>609204.82720612653</v>
      </c>
      <c r="AD32" s="5">
        <f t="shared" si="4"/>
        <v>37.729999999999997</v>
      </c>
      <c r="AO32" s="5" t="str">
        <f t="shared" si="0"/>
        <v>7+0.00</v>
      </c>
      <c r="AR32" s="5" t="str">
        <f t="shared" si="5"/>
        <v/>
      </c>
      <c r="AS32" s="5" t="str">
        <f t="shared" si="2"/>
        <v/>
      </c>
      <c r="AT32" s="5" t="str">
        <f t="shared" si="3"/>
        <v/>
      </c>
      <c r="AU32" s="5" t="str">
        <f t="shared" si="6"/>
        <v>가시설</v>
      </c>
      <c r="AV32" s="27" t="s">
        <v>1237</v>
      </c>
      <c r="AW32" s="5" t="str">
        <f t="shared" si="7"/>
        <v>보도블럭</v>
      </c>
    </row>
    <row r="33" spans="1:49" s="7" customFormat="1" ht="15" customHeight="1" x14ac:dyDescent="0.3">
      <c r="B33" s="7">
        <v>155</v>
      </c>
      <c r="C33" s="8">
        <v>40.299999999999997</v>
      </c>
      <c r="D33" s="8">
        <v>37.49</v>
      </c>
      <c r="E33" s="6">
        <v>200</v>
      </c>
      <c r="F33" s="5"/>
      <c r="I33" s="5" t="s">
        <v>66</v>
      </c>
      <c r="J33" s="5">
        <v>0.3</v>
      </c>
      <c r="AB33" s="7">
        <v>206845.12555963456</v>
      </c>
      <c r="AC33" s="7">
        <v>609204.82720612653</v>
      </c>
      <c r="AD33" s="5">
        <f t="shared" si="4"/>
        <v>37.699999999999996</v>
      </c>
      <c r="AO33" s="5" t="str">
        <f t="shared" si="0"/>
        <v>7+15.00</v>
      </c>
      <c r="AR33" s="5" t="str">
        <f t="shared" si="5"/>
        <v/>
      </c>
      <c r="AS33" s="5" t="str">
        <f t="shared" si="2"/>
        <v/>
      </c>
      <c r="AT33" s="5" t="str">
        <f t="shared" si="3"/>
        <v/>
      </c>
      <c r="AU33" s="5" t="str">
        <f t="shared" si="6"/>
        <v>가시설</v>
      </c>
      <c r="AV33" s="27" t="s">
        <v>1237</v>
      </c>
      <c r="AW33" s="5" t="str">
        <f t="shared" si="7"/>
        <v>보도블럭</v>
      </c>
    </row>
    <row r="34" spans="1:49" s="7" customFormat="1" ht="15" customHeight="1" x14ac:dyDescent="0.3">
      <c r="B34" s="7">
        <v>155</v>
      </c>
      <c r="C34" s="10">
        <v>40.299999999999997</v>
      </c>
      <c r="D34" s="8">
        <v>37.49</v>
      </c>
      <c r="E34" s="6">
        <v>200</v>
      </c>
      <c r="I34" s="5" t="s">
        <v>60</v>
      </c>
      <c r="J34" s="5">
        <v>0.3</v>
      </c>
      <c r="AB34" s="7">
        <v>206830.32049149665</v>
      </c>
      <c r="AC34" s="7">
        <v>609218.27376544231</v>
      </c>
      <c r="AD34" s="5">
        <f t="shared" si="4"/>
        <v>37.699999999999996</v>
      </c>
      <c r="AO34" s="5" t="str">
        <f t="shared" si="0"/>
        <v>7+15.00</v>
      </c>
      <c r="AR34" s="5" t="str">
        <f t="shared" si="5"/>
        <v/>
      </c>
      <c r="AS34" s="5" t="str">
        <f t="shared" si="2"/>
        <v/>
      </c>
      <c r="AT34" s="5" t="str">
        <f t="shared" si="3"/>
        <v/>
      </c>
      <c r="AU34" s="5" t="str">
        <f t="shared" si="6"/>
        <v>가시설</v>
      </c>
      <c r="AV34" s="27" t="s">
        <v>1237</v>
      </c>
      <c r="AW34" s="5" t="str">
        <f t="shared" si="7"/>
        <v>ASP</v>
      </c>
    </row>
    <row r="35" spans="1:49" s="7" customFormat="1" ht="15" customHeight="1" x14ac:dyDescent="0.3">
      <c r="B35" s="7">
        <v>160</v>
      </c>
      <c r="C35" s="8">
        <v>40.28</v>
      </c>
      <c r="D35" s="8">
        <v>37.450000000000003</v>
      </c>
      <c r="E35" s="6">
        <v>200</v>
      </c>
      <c r="I35" s="5" t="s">
        <v>60</v>
      </c>
      <c r="J35" s="5">
        <v>0.3</v>
      </c>
      <c r="AB35" s="7">
        <v>206815.51542335874</v>
      </c>
      <c r="AC35" s="7">
        <v>609231.72032475797</v>
      </c>
      <c r="AD35" s="5">
        <f t="shared" si="4"/>
        <v>37.68</v>
      </c>
      <c r="AO35" s="5" t="str">
        <f t="shared" si="0"/>
        <v>8+0.00</v>
      </c>
      <c r="AR35" s="5">
        <f t="shared" si="5"/>
        <v>0</v>
      </c>
      <c r="AS35" s="5" t="str">
        <f t="shared" si="2"/>
        <v/>
      </c>
      <c r="AT35" s="5" t="str">
        <f t="shared" si="3"/>
        <v/>
      </c>
      <c r="AU35" s="5" t="str">
        <f t="shared" si="6"/>
        <v>가시설</v>
      </c>
      <c r="AV35" s="27" t="s">
        <v>1237</v>
      </c>
      <c r="AW35" s="5" t="str">
        <f t="shared" si="7"/>
        <v>ASP</v>
      </c>
    </row>
    <row r="36" spans="1:49" s="7" customFormat="1" ht="15" customHeight="1" x14ac:dyDescent="0.3">
      <c r="A36" s="5" t="s">
        <v>55</v>
      </c>
      <c r="B36" s="7">
        <v>161</v>
      </c>
      <c r="C36" s="8">
        <v>40.28</v>
      </c>
      <c r="D36" s="8">
        <v>37.44</v>
      </c>
      <c r="E36" s="5">
        <v>200</v>
      </c>
      <c r="F36" s="5" t="s">
        <v>185</v>
      </c>
      <c r="I36" s="5" t="s">
        <v>60</v>
      </c>
      <c r="J36" s="5">
        <v>0.3</v>
      </c>
      <c r="AB36" s="7">
        <v>206815.51542335874</v>
      </c>
      <c r="AC36" s="7">
        <v>609231.72032475797</v>
      </c>
      <c r="AD36" s="5">
        <f t="shared" si="4"/>
        <v>37.68</v>
      </c>
      <c r="AO36" s="5" t="str">
        <f t="shared" si="0"/>
        <v>8+1.00</v>
      </c>
      <c r="AR36" s="5" t="str">
        <f t="shared" si="5"/>
        <v/>
      </c>
      <c r="AS36" s="5" t="str">
        <f t="shared" si="2"/>
        <v/>
      </c>
      <c r="AT36" s="5" t="str">
        <f t="shared" si="3"/>
        <v/>
      </c>
      <c r="AU36" s="5" t="str">
        <f t="shared" si="6"/>
        <v>가시설</v>
      </c>
      <c r="AV36" s="27" t="s">
        <v>1237</v>
      </c>
      <c r="AW36" s="5" t="str">
        <f t="shared" si="7"/>
        <v>ASP</v>
      </c>
    </row>
    <row r="37" spans="1:49" s="7" customFormat="1" ht="15" customHeight="1" x14ac:dyDescent="0.3">
      <c r="A37" s="5" t="s">
        <v>55</v>
      </c>
      <c r="B37" s="7">
        <v>161</v>
      </c>
      <c r="C37" s="8">
        <v>40.28</v>
      </c>
      <c r="D37" s="8">
        <v>37.44</v>
      </c>
      <c r="E37" s="5">
        <v>200</v>
      </c>
      <c r="F37" s="5" t="s">
        <v>185</v>
      </c>
      <c r="I37" s="5" t="s">
        <v>60</v>
      </c>
      <c r="J37" s="5">
        <v>0.3</v>
      </c>
      <c r="AD37" s="5">
        <f t="shared" si="4"/>
        <v>37.68</v>
      </c>
      <c r="AO37" s="5" t="str">
        <f t="shared" si="0"/>
        <v>8+1.00</v>
      </c>
      <c r="AR37" s="5" t="str">
        <f t="shared" si="5"/>
        <v>m1-OJ-A13-004</v>
      </c>
      <c r="AS37" s="5" t="str">
        <f t="shared" si="2"/>
        <v>OJ-A13-004</v>
      </c>
      <c r="AT37" s="5" t="str">
        <f t="shared" si="3"/>
        <v>PC맨홀(1호)</v>
      </c>
      <c r="AU37" s="5" t="str">
        <f t="shared" si="6"/>
        <v>가시설</v>
      </c>
      <c r="AV37" s="27" t="s">
        <v>1237</v>
      </c>
      <c r="AW37" s="5" t="str">
        <f t="shared" si="7"/>
        <v>ASP</v>
      </c>
    </row>
    <row r="38" spans="1:49" s="7" customFormat="1" ht="15" customHeight="1" x14ac:dyDescent="0.3">
      <c r="A38" s="5" t="s">
        <v>55</v>
      </c>
      <c r="B38" s="7">
        <v>168</v>
      </c>
      <c r="C38" s="8">
        <v>40.24</v>
      </c>
      <c r="D38" s="8">
        <v>37.369999999999997</v>
      </c>
      <c r="E38" s="5">
        <v>200</v>
      </c>
      <c r="F38" s="5" t="s">
        <v>186</v>
      </c>
      <c r="I38" s="5" t="s">
        <v>60</v>
      </c>
      <c r="J38" s="5">
        <v>0.3</v>
      </c>
      <c r="AB38" s="7">
        <v>206815.51542335874</v>
      </c>
      <c r="AC38" s="7">
        <v>609231.72032475797</v>
      </c>
      <c r="AD38" s="5">
        <f t="shared" si="4"/>
        <v>37.64</v>
      </c>
      <c r="AO38" s="5" t="str">
        <f t="shared" si="0"/>
        <v>8+8.00</v>
      </c>
      <c r="AR38" s="5" t="str">
        <f t="shared" si="5"/>
        <v>m1-OJ-A13-005</v>
      </c>
      <c r="AS38" s="5" t="str">
        <f t="shared" si="2"/>
        <v>OJ-A13-005</v>
      </c>
      <c r="AT38" s="5" t="str">
        <f t="shared" si="3"/>
        <v>PC맨홀(1호)</v>
      </c>
      <c r="AU38" s="5" t="str">
        <f t="shared" si="6"/>
        <v>가시설</v>
      </c>
      <c r="AV38" s="27" t="s">
        <v>1237</v>
      </c>
      <c r="AW38" s="5" t="str">
        <f t="shared" si="7"/>
        <v>ASP</v>
      </c>
    </row>
    <row r="39" spans="1:49" s="7" customFormat="1" ht="15" customHeight="1" x14ac:dyDescent="0.3">
      <c r="A39" s="5" t="s">
        <v>55</v>
      </c>
      <c r="B39" s="7">
        <v>173.5</v>
      </c>
      <c r="C39" s="8">
        <v>40.17</v>
      </c>
      <c r="D39" s="8">
        <v>37.32</v>
      </c>
      <c r="E39" s="5">
        <v>200</v>
      </c>
      <c r="F39" s="5" t="s">
        <v>881</v>
      </c>
      <c r="G39" s="7" t="s">
        <v>874</v>
      </c>
      <c r="I39" s="5" t="s">
        <v>60</v>
      </c>
      <c r="J39" s="5">
        <v>0.3</v>
      </c>
      <c r="AB39" s="7">
        <v>206815.51542335874</v>
      </c>
      <c r="AC39" s="7">
        <v>609231.72032475797</v>
      </c>
      <c r="AD39" s="5">
        <f t="shared" si="4"/>
        <v>37.57</v>
      </c>
      <c r="AO39" s="5" t="str">
        <f t="shared" si="0"/>
        <v>8+13.50</v>
      </c>
      <c r="AR39" s="5" t="str">
        <f t="shared" si="5"/>
        <v>m2-OJ-A-029</v>
      </c>
      <c r="AS39" s="5" t="str">
        <f t="shared" si="2"/>
        <v>OJ-A-029</v>
      </c>
      <c r="AT39" s="5" t="str">
        <f t="shared" si="3"/>
        <v>PC맨홀(2호)</v>
      </c>
      <c r="AU39" s="5" t="str">
        <f t="shared" si="6"/>
        <v>가시설</v>
      </c>
      <c r="AV39" s="27" t="s">
        <v>1237</v>
      </c>
      <c r="AW39" s="5" t="str">
        <f t="shared" si="7"/>
        <v>ASP</v>
      </c>
    </row>
    <row r="41" spans="1:49" ht="15" customHeight="1" x14ac:dyDescent="0.3">
      <c r="B41" s="2" t="s">
        <v>46</v>
      </c>
      <c r="C41" s="2" t="s">
        <v>21</v>
      </c>
      <c r="D41" s="2" t="s">
        <v>22</v>
      </c>
      <c r="E41" s="2" t="s">
        <v>47</v>
      </c>
      <c r="F41" s="2" t="s">
        <v>48</v>
      </c>
      <c r="G41" s="2" t="s">
        <v>49</v>
      </c>
      <c r="H41" s="2" t="s">
        <v>50</v>
      </c>
      <c r="K41" s="2" t="s">
        <v>46</v>
      </c>
      <c r="L41" s="2" t="s">
        <v>47</v>
      </c>
    </row>
    <row r="42" spans="1:49" s="7" customFormat="1" ht="15" customHeight="1" x14ac:dyDescent="0.3">
      <c r="B42" s="7" t="s">
        <v>492</v>
      </c>
      <c r="C42" s="7">
        <v>38.909999999999997</v>
      </c>
      <c r="D42" s="8">
        <v>200</v>
      </c>
      <c r="E42" s="5" t="s">
        <v>355</v>
      </c>
      <c r="I42" s="5"/>
      <c r="J42" s="5"/>
      <c r="AB42" s="7">
        <v>206800.77263897803</v>
      </c>
      <c r="AC42" s="7">
        <v>609245.23340188188</v>
      </c>
    </row>
    <row r="43" spans="1:49" ht="15" customHeight="1" x14ac:dyDescent="0.3">
      <c r="B43" s="5" t="s">
        <v>493</v>
      </c>
      <c r="C43" s="5">
        <v>39.01</v>
      </c>
      <c r="D43" s="6">
        <v>180</v>
      </c>
      <c r="E43" s="5" t="s">
        <v>345</v>
      </c>
      <c r="AB43" s="5">
        <v>206786.38279588829</v>
      </c>
      <c r="AC43" s="5">
        <v>609259.1234132516</v>
      </c>
    </row>
    <row r="44" spans="1:49" ht="15" customHeight="1" x14ac:dyDescent="0.3">
      <c r="B44" s="5" t="s">
        <v>494</v>
      </c>
      <c r="C44" s="5">
        <v>38.92</v>
      </c>
      <c r="D44" s="6">
        <v>180</v>
      </c>
      <c r="E44" s="5" t="s">
        <v>345</v>
      </c>
      <c r="AB44" s="5">
        <v>206786.38279588829</v>
      </c>
      <c r="AC44" s="5">
        <v>609259.1234132516</v>
      </c>
    </row>
    <row r="45" spans="1:49" ht="15" customHeight="1" x14ac:dyDescent="0.3">
      <c r="B45" s="5" t="s">
        <v>495</v>
      </c>
      <c r="C45" s="6">
        <v>38.979999999999997</v>
      </c>
      <c r="D45" s="6">
        <v>100</v>
      </c>
      <c r="E45" s="5" t="s">
        <v>345</v>
      </c>
      <c r="AB45" s="5">
        <v>206786.38279588829</v>
      </c>
      <c r="AC45" s="5">
        <v>609259.1234132516</v>
      </c>
    </row>
    <row r="46" spans="1:49" ht="15" customHeight="1" x14ac:dyDescent="0.3">
      <c r="B46" s="5" t="s">
        <v>496</v>
      </c>
      <c r="C46" s="6">
        <v>38.97</v>
      </c>
      <c r="D46" s="6">
        <v>180</v>
      </c>
      <c r="E46" s="5" t="s">
        <v>345</v>
      </c>
      <c r="AB46" s="5">
        <v>206786.38279588829</v>
      </c>
      <c r="AC46" s="5">
        <v>609259.1234132516</v>
      </c>
    </row>
    <row r="47" spans="1:49" ht="15" customHeight="1" x14ac:dyDescent="0.3">
      <c r="B47" s="5" t="s">
        <v>497</v>
      </c>
      <c r="C47" s="6">
        <v>39.1</v>
      </c>
      <c r="D47" s="6">
        <v>100</v>
      </c>
      <c r="E47" s="5" t="s">
        <v>345</v>
      </c>
      <c r="AB47" s="5">
        <v>206771.99295279855</v>
      </c>
      <c r="AC47" s="5">
        <v>609273.01342462143</v>
      </c>
    </row>
    <row r="48" spans="1:49" ht="15" customHeight="1" x14ac:dyDescent="0.3">
      <c r="B48" s="5" t="s">
        <v>498</v>
      </c>
      <c r="C48" s="6">
        <v>39.08</v>
      </c>
      <c r="D48" s="6">
        <v>180</v>
      </c>
      <c r="E48" s="5" t="s">
        <v>345</v>
      </c>
      <c r="AB48" s="5">
        <v>206759.76158617233</v>
      </c>
      <c r="AC48" s="5">
        <v>609284.81993428571</v>
      </c>
    </row>
    <row r="49" spans="2:29" ht="15" customHeight="1" x14ac:dyDescent="0.3">
      <c r="B49" s="5" t="s">
        <v>499</v>
      </c>
      <c r="C49" s="6">
        <v>39.299999999999997</v>
      </c>
      <c r="D49" s="6">
        <v>450</v>
      </c>
      <c r="E49" s="5" t="s">
        <v>491</v>
      </c>
      <c r="AB49" s="5">
        <v>206757.30104341792</v>
      </c>
      <c r="AC49" s="5">
        <v>609286.53624700604</v>
      </c>
    </row>
    <row r="50" spans="2:29" ht="15" customHeight="1" x14ac:dyDescent="0.3">
      <c r="B50" s="5" t="s">
        <v>500</v>
      </c>
      <c r="C50" s="6">
        <v>39.18</v>
      </c>
      <c r="D50" s="6">
        <v>180</v>
      </c>
      <c r="E50" s="5" t="s">
        <v>345</v>
      </c>
      <c r="AB50" s="5">
        <v>206743.35796780992</v>
      </c>
      <c r="AC50" s="5">
        <v>609296.26201908791</v>
      </c>
    </row>
    <row r="51" spans="2:29" ht="15" customHeight="1" x14ac:dyDescent="0.3">
      <c r="B51" s="5" t="s">
        <v>501</v>
      </c>
      <c r="C51" s="6">
        <v>39.17</v>
      </c>
      <c r="D51" s="6">
        <v>180</v>
      </c>
      <c r="E51" s="5" t="s">
        <v>345</v>
      </c>
      <c r="AB51" s="5">
        <v>206741.19707832983</v>
      </c>
      <c r="AC51" s="5">
        <v>609298.34301804402</v>
      </c>
    </row>
    <row r="52" spans="2:29" ht="15" customHeight="1" x14ac:dyDescent="0.3">
      <c r="B52" s="5" t="s">
        <v>502</v>
      </c>
      <c r="C52" s="6">
        <v>39.19</v>
      </c>
      <c r="D52" s="6">
        <v>100</v>
      </c>
      <c r="E52" s="5" t="s">
        <v>356</v>
      </c>
      <c r="AB52" s="5">
        <v>206726.79114846277</v>
      </c>
      <c r="AC52" s="5">
        <v>609312.21634441742</v>
      </c>
    </row>
    <row r="53" spans="2:29" ht="15" customHeight="1" x14ac:dyDescent="0.3">
      <c r="B53" s="5" t="s">
        <v>503</v>
      </c>
      <c r="C53" s="6">
        <v>38.58</v>
      </c>
      <c r="D53" s="6">
        <v>200</v>
      </c>
      <c r="E53" s="5" t="s">
        <v>355</v>
      </c>
      <c r="AB53" s="5">
        <v>206726.79114846277</v>
      </c>
      <c r="AC53" s="5">
        <v>609312.21634441742</v>
      </c>
    </row>
    <row r="54" spans="2:29" ht="15" customHeight="1" x14ac:dyDescent="0.3">
      <c r="B54" s="5" t="s">
        <v>504</v>
      </c>
      <c r="C54" s="6">
        <v>39.119999999999997</v>
      </c>
      <c r="D54" s="6">
        <v>150</v>
      </c>
      <c r="E54" s="5" t="s">
        <v>355</v>
      </c>
      <c r="AB54" s="5">
        <v>206726.79114846277</v>
      </c>
      <c r="AC54" s="5">
        <v>609312.21634441742</v>
      </c>
    </row>
    <row r="55" spans="2:29" ht="15" customHeight="1" x14ac:dyDescent="0.3">
      <c r="B55" s="5" t="s">
        <v>505</v>
      </c>
      <c r="C55" s="6">
        <v>39.119999999999997</v>
      </c>
      <c r="D55" s="6">
        <v>150</v>
      </c>
      <c r="E55" s="5" t="s">
        <v>345</v>
      </c>
      <c r="AB55" s="5">
        <v>206712.38521859574</v>
      </c>
      <c r="AC55" s="5">
        <v>609326.08967079094</v>
      </c>
    </row>
    <row r="56" spans="2:29" ht="15" customHeight="1" x14ac:dyDescent="0.3">
      <c r="B56" s="5" t="s">
        <v>506</v>
      </c>
      <c r="C56" s="6">
        <v>39.119999999999997</v>
      </c>
      <c r="D56" s="6">
        <v>150</v>
      </c>
      <c r="E56" s="5" t="s">
        <v>345</v>
      </c>
      <c r="AB56" s="5">
        <v>206712.38521859574</v>
      </c>
      <c r="AC56" s="5">
        <v>609326.08967079094</v>
      </c>
    </row>
    <row r="57" spans="2:29" ht="15" customHeight="1" x14ac:dyDescent="0.3">
      <c r="B57" s="5" t="s">
        <v>507</v>
      </c>
      <c r="C57" s="6">
        <v>39.19</v>
      </c>
      <c r="D57" s="6">
        <v>80</v>
      </c>
      <c r="E57" s="5" t="s">
        <v>356</v>
      </c>
      <c r="AB57" s="5">
        <v>206697.97928872867</v>
      </c>
      <c r="AC57" s="5">
        <v>609339.96299716446</v>
      </c>
    </row>
    <row r="58" spans="2:29" ht="15" customHeight="1" x14ac:dyDescent="0.3">
      <c r="B58" s="5" t="s">
        <v>508</v>
      </c>
      <c r="C58" s="6">
        <v>39.020000000000003</v>
      </c>
      <c r="D58" s="6">
        <v>150</v>
      </c>
      <c r="E58" s="5" t="s">
        <v>355</v>
      </c>
      <c r="AB58" s="5">
        <v>206689.3357308085</v>
      </c>
      <c r="AC58" s="5">
        <v>609348.28699298855</v>
      </c>
    </row>
    <row r="59" spans="2:29" ht="15" customHeight="1" x14ac:dyDescent="0.3">
      <c r="C59" s="6"/>
      <c r="D59" s="6"/>
      <c r="AB59" s="5">
        <v>206683.62351045967</v>
      </c>
      <c r="AC59" s="5">
        <v>609353.88793386368</v>
      </c>
    </row>
    <row r="60" spans="2:29" ht="15" customHeight="1" x14ac:dyDescent="0.3">
      <c r="C60" s="6"/>
      <c r="D60" s="6"/>
      <c r="AB60" s="5">
        <v>206669.34295958767</v>
      </c>
      <c r="AC60" s="5">
        <v>609367.89028605155</v>
      </c>
    </row>
    <row r="61" spans="2:29" ht="15" customHeight="1" x14ac:dyDescent="0.3">
      <c r="C61" s="6"/>
      <c r="D61" s="6"/>
      <c r="AB61" s="5">
        <v>206655.06240871569</v>
      </c>
      <c r="AC61" s="5">
        <v>609381.89263823943</v>
      </c>
    </row>
    <row r="62" spans="2:29" ht="15" customHeight="1" x14ac:dyDescent="0.3">
      <c r="C62" s="6"/>
      <c r="D62" s="6"/>
      <c r="AB62" s="5">
        <v>206640.78185784371</v>
      </c>
      <c r="AC62" s="5">
        <v>609395.8949904273</v>
      </c>
    </row>
    <row r="63" spans="2:29" ht="15" customHeight="1" x14ac:dyDescent="0.3">
      <c r="C63" s="6"/>
      <c r="D63" s="6"/>
      <c r="AB63" s="5">
        <v>206640.78185784371</v>
      </c>
      <c r="AC63" s="5">
        <v>609395.8949904273</v>
      </c>
    </row>
    <row r="64" spans="2:29" ht="15" customHeight="1" x14ac:dyDescent="0.3">
      <c r="C64" s="6"/>
      <c r="D64" s="6"/>
      <c r="AB64" s="5">
        <v>206640.78185784371</v>
      </c>
      <c r="AC64" s="5">
        <v>609395.8949904273</v>
      </c>
    </row>
    <row r="65" spans="2:29" ht="15" customHeight="1" x14ac:dyDescent="0.3">
      <c r="AB65" s="5">
        <v>206635.78366503856</v>
      </c>
      <c r="AC65" s="5">
        <v>609400.79581369297</v>
      </c>
    </row>
    <row r="67" spans="2:29" ht="15" customHeight="1" x14ac:dyDescent="0.3">
      <c r="B67" s="2"/>
      <c r="C67" s="2"/>
      <c r="D67" s="2"/>
      <c r="F67" s="2"/>
      <c r="G67" s="2"/>
      <c r="H67" s="2"/>
      <c r="K67" s="2"/>
      <c r="L67" s="2"/>
    </row>
  </sheetData>
  <autoFilter ref="A1:AX39" xr:uid="{00000000-0009-0000-0000-00000D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63"/>
  <sheetViews>
    <sheetView workbookViewId="0">
      <selection activeCell="AW28" sqref="AW2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332.5</v>
      </c>
      <c r="H2" s="5" t="s">
        <v>122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41.19</v>
      </c>
      <c r="D4" s="5">
        <v>39.99</v>
      </c>
      <c r="E4" s="5">
        <v>200</v>
      </c>
      <c r="F4" s="5" t="s">
        <v>175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38.19</v>
      </c>
      <c r="AO4" s="5" t="str">
        <f t="shared" ref="AO4:AO33" si="0">INT(B4/20)&amp;"+"&amp;FIXED(B4-INT(B4/20)*20,2)</f>
        <v>0+0.00</v>
      </c>
      <c r="AR4" s="5" t="str">
        <f t="shared" ref="AR4" si="1">IF(F4=F5,"",F4)</f>
        <v>m1-OJ-A14-001</v>
      </c>
      <c r="AS4" s="5" t="str">
        <f t="shared" ref="AS4:AS33" si="2">IFERROR(RIGHT(AR4,LEN(AR4)-3),"")</f>
        <v>OJ-A14-001</v>
      </c>
      <c r="AT4" s="5" t="str">
        <f t="shared" ref="AT4:AT33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41.13</v>
      </c>
      <c r="D5" s="6">
        <v>39.369999999999997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38.15</v>
      </c>
      <c r="AO5" s="5" t="str">
        <f t="shared" si="0"/>
        <v>1+0.00</v>
      </c>
      <c r="AR5" s="5">
        <f t="shared" ref="AR5:AR33" si="4">IF(F5=F6,"",F5)</f>
        <v>0</v>
      </c>
      <c r="AS5" s="5" t="str">
        <f t="shared" si="2"/>
        <v/>
      </c>
      <c r="AT5" s="5" t="str">
        <f t="shared" si="3"/>
        <v/>
      </c>
      <c r="AU5" s="5" t="str">
        <f t="shared" ref="AU5:AU33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33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A6" s="5" t="s">
        <v>55</v>
      </c>
      <c r="B6" s="5">
        <v>25</v>
      </c>
      <c r="C6" s="6">
        <v>41.12</v>
      </c>
      <c r="D6" s="6">
        <v>39.22</v>
      </c>
      <c r="E6" s="5">
        <v>200</v>
      </c>
      <c r="F6" s="5" t="s">
        <v>176</v>
      </c>
      <c r="I6" s="5" t="s">
        <v>0</v>
      </c>
      <c r="J6" s="5">
        <v>0.3</v>
      </c>
      <c r="AD6" s="6">
        <v>38.14</v>
      </c>
      <c r="AO6" s="5" t="str">
        <f t="shared" si="0"/>
        <v>1+5.00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A7" s="5" t="s">
        <v>55</v>
      </c>
      <c r="B7" s="5">
        <v>25</v>
      </c>
      <c r="C7" s="6">
        <v>41.12</v>
      </c>
      <c r="D7" s="6">
        <v>39.22</v>
      </c>
      <c r="E7" s="5">
        <v>200</v>
      </c>
      <c r="F7" s="5" t="s">
        <v>176</v>
      </c>
      <c r="I7" s="5" t="s">
        <v>60</v>
      </c>
      <c r="J7" s="5">
        <v>0.3</v>
      </c>
      <c r="AD7" s="6">
        <v>38.14</v>
      </c>
      <c r="AO7" s="5" t="str">
        <f t="shared" si="0"/>
        <v>1+5.00</v>
      </c>
      <c r="AR7" s="5" t="str">
        <f t="shared" si="4"/>
        <v>m1-OJ-A14-002</v>
      </c>
      <c r="AS7" s="5" t="str">
        <f t="shared" si="2"/>
        <v>OJ-A14-002</v>
      </c>
      <c r="AT7" s="5" t="str">
        <f t="shared" si="3"/>
        <v>PC맨홀(1호)</v>
      </c>
      <c r="AU7" s="5" t="str">
        <f t="shared" si="5"/>
        <v>가시설</v>
      </c>
      <c r="AV7" s="27" t="s">
        <v>1237</v>
      </c>
      <c r="AW7" s="5" t="str">
        <f t="shared" si="6"/>
        <v>ASP</v>
      </c>
    </row>
    <row r="8" spans="1:49" ht="15" customHeight="1" x14ac:dyDescent="0.3">
      <c r="B8" s="5">
        <v>40</v>
      </c>
      <c r="C8" s="6">
        <v>41.07</v>
      </c>
      <c r="D8" s="6">
        <v>39.090000000000003</v>
      </c>
      <c r="E8" s="5">
        <v>200</v>
      </c>
      <c r="I8" s="5" t="s">
        <v>60</v>
      </c>
      <c r="J8" s="5">
        <v>0.3</v>
      </c>
      <c r="AD8" s="6">
        <v>38.119999999999997</v>
      </c>
      <c r="AO8" s="5" t="str">
        <f t="shared" si="0"/>
        <v>2+0.00</v>
      </c>
      <c r="AR8" s="5" t="str">
        <f t="shared" si="4"/>
        <v/>
      </c>
      <c r="AS8" s="5" t="str">
        <f t="shared" si="2"/>
        <v/>
      </c>
      <c r="AT8" s="5" t="str">
        <f t="shared" si="3"/>
        <v/>
      </c>
      <c r="AU8" s="5" t="str">
        <f t="shared" si="5"/>
        <v>가시설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60</v>
      </c>
      <c r="C9" s="6">
        <v>41</v>
      </c>
      <c r="D9" s="6">
        <v>38.909999999999997</v>
      </c>
      <c r="E9" s="5">
        <v>200</v>
      </c>
      <c r="I9" s="5" t="s">
        <v>60</v>
      </c>
      <c r="J9" s="5">
        <v>0.3</v>
      </c>
      <c r="AD9" s="6">
        <v>38.08</v>
      </c>
      <c r="AO9" s="5" t="str">
        <f t="shared" si="0"/>
        <v>3+0.00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80</v>
      </c>
      <c r="C10" s="6">
        <v>40.94</v>
      </c>
      <c r="D10" s="6">
        <v>38.729999999999997</v>
      </c>
      <c r="E10" s="5">
        <v>200</v>
      </c>
      <c r="I10" s="5" t="s">
        <v>60</v>
      </c>
      <c r="J10" s="5">
        <v>0.3</v>
      </c>
      <c r="AD10" s="6">
        <v>38.04</v>
      </c>
      <c r="AO10" s="5" t="str">
        <f t="shared" si="0"/>
        <v>4+0.00</v>
      </c>
      <c r="AR10" s="5">
        <f t="shared" si="4"/>
        <v>0</v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A11" s="5" t="s">
        <v>55</v>
      </c>
      <c r="B11" s="5">
        <v>100</v>
      </c>
      <c r="C11" s="6">
        <v>40.869999999999997</v>
      </c>
      <c r="D11" s="6">
        <v>38.549999999999997</v>
      </c>
      <c r="E11" s="5">
        <v>200</v>
      </c>
      <c r="F11" s="5" t="s">
        <v>177</v>
      </c>
      <c r="I11" s="5" t="s">
        <v>60</v>
      </c>
      <c r="J11" s="5">
        <v>0.3</v>
      </c>
      <c r="AB11" s="5">
        <v>206888.93426742256</v>
      </c>
      <c r="AC11" s="5">
        <v>609093.64698413445</v>
      </c>
      <c r="AD11" s="6">
        <v>38</v>
      </c>
      <c r="AO11" s="5" t="str">
        <f t="shared" si="0"/>
        <v>5+0.00</v>
      </c>
      <c r="AR11" s="5" t="str">
        <f t="shared" si="4"/>
        <v>m1-OJ-A14-003</v>
      </c>
      <c r="AS11" s="5" t="str">
        <f t="shared" si="2"/>
        <v>OJ-A14-003</v>
      </c>
      <c r="AT11" s="5" t="str">
        <f t="shared" si="3"/>
        <v>PC맨홀(1호)</v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B12" s="5">
        <v>120</v>
      </c>
      <c r="C12" s="6">
        <v>40.81</v>
      </c>
      <c r="D12" s="6">
        <v>38.44</v>
      </c>
      <c r="E12" s="5">
        <v>200</v>
      </c>
      <c r="I12" s="5" t="s">
        <v>60</v>
      </c>
      <c r="J12" s="5">
        <v>0.3</v>
      </c>
      <c r="AD12" s="6">
        <v>37.97</v>
      </c>
      <c r="AO12" s="5" t="str">
        <f t="shared" si="0"/>
        <v>6+0.00</v>
      </c>
      <c r="AR12" s="5" t="str">
        <f t="shared" si="4"/>
        <v/>
      </c>
      <c r="AS12" s="5" t="str">
        <f t="shared" si="2"/>
        <v/>
      </c>
      <c r="AT12" s="5" t="str">
        <f t="shared" si="3"/>
        <v/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140</v>
      </c>
      <c r="C13" s="6">
        <v>40.74</v>
      </c>
      <c r="D13" s="6">
        <v>38.33</v>
      </c>
      <c r="E13" s="5">
        <v>200</v>
      </c>
      <c r="I13" s="5" t="s">
        <v>60</v>
      </c>
      <c r="J13" s="5">
        <v>0.3</v>
      </c>
      <c r="AD13" s="6">
        <v>37.93</v>
      </c>
      <c r="AO13" s="5" t="str">
        <f t="shared" si="0"/>
        <v>7+0.00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B14" s="5">
        <v>160</v>
      </c>
      <c r="C14" s="6">
        <v>40.68</v>
      </c>
      <c r="D14" s="6">
        <v>38.21</v>
      </c>
      <c r="E14" s="5">
        <v>200</v>
      </c>
      <c r="I14" s="5" t="s">
        <v>60</v>
      </c>
      <c r="J14" s="5">
        <v>0.3</v>
      </c>
      <c r="AD14" s="6">
        <v>37.89</v>
      </c>
      <c r="AO14" s="5" t="str">
        <f t="shared" si="0"/>
        <v>8+0.00</v>
      </c>
      <c r="AR14" s="5">
        <f t="shared" si="4"/>
        <v>0</v>
      </c>
      <c r="AS14" s="5" t="str">
        <f t="shared" si="2"/>
        <v/>
      </c>
      <c r="AT14" s="5" t="str">
        <f t="shared" si="3"/>
        <v/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A15" s="5" t="s">
        <v>55</v>
      </c>
      <c r="B15" s="5">
        <v>175</v>
      </c>
      <c r="C15" s="6">
        <v>40.630000000000003</v>
      </c>
      <c r="D15" s="6">
        <v>38.130000000000003</v>
      </c>
      <c r="E15" s="5">
        <v>200</v>
      </c>
      <c r="F15" s="5" t="s">
        <v>178</v>
      </c>
      <c r="I15" s="5" t="s">
        <v>60</v>
      </c>
      <c r="J15" s="5">
        <v>0.3</v>
      </c>
      <c r="AD15" s="6">
        <v>37.86</v>
      </c>
      <c r="AO15" s="5" t="str">
        <f t="shared" si="0"/>
        <v>8+15.00</v>
      </c>
      <c r="AR15" s="5" t="str">
        <f t="shared" si="4"/>
        <v>m1-OJ-A14-004</v>
      </c>
      <c r="AS15" s="5" t="str">
        <f t="shared" si="2"/>
        <v>OJ-A14-004</v>
      </c>
      <c r="AT15" s="5" t="str">
        <f t="shared" si="3"/>
        <v>PC맨홀(1호)</v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180</v>
      </c>
      <c r="C16" s="6">
        <v>40.619999999999997</v>
      </c>
      <c r="D16" s="6">
        <v>38.11</v>
      </c>
      <c r="E16" s="5">
        <v>200</v>
      </c>
      <c r="I16" s="5" t="s">
        <v>60</v>
      </c>
      <c r="J16" s="5">
        <v>0.3</v>
      </c>
      <c r="AD16" s="6">
        <v>37.85</v>
      </c>
      <c r="AO16" s="5" t="str">
        <f t="shared" si="0"/>
        <v>9+0.00</v>
      </c>
      <c r="AR16" s="5" t="str">
        <f t="shared" si="4"/>
        <v/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B17" s="5">
        <v>200</v>
      </c>
      <c r="C17" s="6">
        <v>40.57</v>
      </c>
      <c r="D17" s="6">
        <v>38.020000000000003</v>
      </c>
      <c r="E17" s="5">
        <v>200</v>
      </c>
      <c r="I17" s="5" t="s">
        <v>60</v>
      </c>
      <c r="J17" s="5">
        <v>0.3</v>
      </c>
      <c r="AD17" s="6">
        <v>37.82</v>
      </c>
      <c r="AO17" s="5" t="str">
        <f t="shared" si="0"/>
        <v>10+0.00</v>
      </c>
      <c r="AR17" s="5" t="str">
        <f t="shared" si="4"/>
        <v/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220</v>
      </c>
      <c r="C18" s="6">
        <v>40.520000000000003</v>
      </c>
      <c r="D18" s="6">
        <v>37.93</v>
      </c>
      <c r="E18" s="5">
        <v>200</v>
      </c>
      <c r="I18" s="5" t="s">
        <v>60</v>
      </c>
      <c r="J18" s="5">
        <v>0.3</v>
      </c>
      <c r="AD18" s="6">
        <v>37.78</v>
      </c>
      <c r="AO18" s="5" t="str">
        <f t="shared" si="0"/>
        <v>11+0.00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B19" s="5">
        <v>240</v>
      </c>
      <c r="C19" s="6">
        <v>40.47</v>
      </c>
      <c r="D19" s="6">
        <v>37.840000000000003</v>
      </c>
      <c r="E19" s="5">
        <v>200</v>
      </c>
      <c r="I19" s="5" t="s">
        <v>60</v>
      </c>
      <c r="J19" s="5">
        <v>0.3</v>
      </c>
      <c r="AB19" s="5">
        <v>206888.93426742256</v>
      </c>
      <c r="AC19" s="5">
        <v>609093.64698413445</v>
      </c>
      <c r="AD19" s="6">
        <v>37.74</v>
      </c>
      <c r="AO19" s="5" t="str">
        <f t="shared" si="0"/>
        <v>12+0.00</v>
      </c>
      <c r="AR19" s="5">
        <f t="shared" si="4"/>
        <v>0</v>
      </c>
      <c r="AS19" s="5" t="str">
        <f t="shared" si="2"/>
        <v/>
      </c>
      <c r="AT19" s="5" t="str">
        <f t="shared" si="3"/>
        <v/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A20" s="5" t="s">
        <v>55</v>
      </c>
      <c r="B20" s="5">
        <v>250</v>
      </c>
      <c r="C20" s="6">
        <v>40.44</v>
      </c>
      <c r="D20" s="6">
        <v>37.79</v>
      </c>
      <c r="E20" s="5">
        <v>200</v>
      </c>
      <c r="F20" s="5" t="s">
        <v>179</v>
      </c>
      <c r="I20" s="5" t="s">
        <v>60</v>
      </c>
      <c r="J20" s="5">
        <v>0.3</v>
      </c>
      <c r="AB20" s="5">
        <v>206883.23957253169</v>
      </c>
      <c r="AC20" s="5">
        <v>609112.81911104044</v>
      </c>
      <c r="AD20" s="6">
        <v>37.72</v>
      </c>
      <c r="AO20" s="5" t="str">
        <f t="shared" si="0"/>
        <v>12+10.00</v>
      </c>
      <c r="AR20" s="5" t="str">
        <f t="shared" si="4"/>
        <v>m1-OJ-A14-005</v>
      </c>
      <c r="AS20" s="5" t="str">
        <f t="shared" si="2"/>
        <v>OJ-A14-005</v>
      </c>
      <c r="AT20" s="5" t="str">
        <f t="shared" si="3"/>
        <v>PC맨홀(1호)</v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260</v>
      </c>
      <c r="C21" s="6">
        <v>40.4</v>
      </c>
      <c r="D21" s="6">
        <v>37.74</v>
      </c>
      <c r="E21" s="6">
        <v>200</v>
      </c>
      <c r="I21" s="5" t="s">
        <v>1233</v>
      </c>
      <c r="J21" s="5">
        <v>0.3</v>
      </c>
      <c r="AD21" s="6">
        <v>37.700000000000003</v>
      </c>
      <c r="AO21" s="5" t="str">
        <f t="shared" si="0"/>
        <v>13+0.00</v>
      </c>
      <c r="AR21" s="5" t="str">
        <f t="shared" si="4"/>
        <v/>
      </c>
      <c r="AS21" s="5" t="str">
        <f t="shared" si="2"/>
        <v/>
      </c>
      <c r="AT21" s="5" t="str">
        <f t="shared" si="3"/>
        <v/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280</v>
      </c>
      <c r="C22" s="6">
        <v>40.31</v>
      </c>
      <c r="D22" s="6">
        <v>37.65</v>
      </c>
      <c r="E22" s="6">
        <v>200</v>
      </c>
      <c r="I22" s="5" t="s">
        <v>1233</v>
      </c>
      <c r="J22" s="5">
        <v>0.3</v>
      </c>
      <c r="AB22" s="5">
        <v>206871.95187986357</v>
      </c>
      <c r="AC22" s="5">
        <v>609140.61457819305</v>
      </c>
      <c r="AD22" s="6">
        <v>37.67</v>
      </c>
      <c r="AO22" s="5" t="str">
        <f t="shared" ref="AO22" si="7">INT(B22/20)&amp;"+"&amp;FIXED(B22-INT(B22/20)*20,2)</f>
        <v>14+0.00</v>
      </c>
      <c r="AR22" s="5" t="str">
        <f t="shared" si="4"/>
        <v/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B23" s="5">
        <v>280</v>
      </c>
      <c r="C23" s="6">
        <v>40.31</v>
      </c>
      <c r="D23" s="6">
        <v>37.65</v>
      </c>
      <c r="E23" s="6">
        <v>200</v>
      </c>
      <c r="I23" s="5" t="s">
        <v>66</v>
      </c>
      <c r="J23" s="5">
        <v>0.3</v>
      </c>
      <c r="AB23" s="5">
        <v>206871.95187986357</v>
      </c>
      <c r="AC23" s="5">
        <v>609140.61457819305</v>
      </c>
      <c r="AD23" s="6">
        <v>37.67</v>
      </c>
      <c r="AO23" s="5" t="str">
        <f t="shared" si="0"/>
        <v>14+0.00</v>
      </c>
      <c r="AR23" s="5" t="str">
        <f t="shared" si="4"/>
        <v/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27" t="s">
        <v>1237</v>
      </c>
      <c r="AW23" s="5" t="str">
        <f t="shared" si="6"/>
        <v>보도블럭</v>
      </c>
    </row>
    <row r="24" spans="1:49" ht="15" customHeight="1" x14ac:dyDescent="0.3">
      <c r="B24" s="5">
        <v>289</v>
      </c>
      <c r="C24" s="6">
        <v>40.270000000000003</v>
      </c>
      <c r="D24" s="6">
        <v>37.61</v>
      </c>
      <c r="E24" s="6">
        <v>200</v>
      </c>
      <c r="I24" s="5" t="s">
        <v>66</v>
      </c>
      <c r="J24" s="5">
        <v>0.3</v>
      </c>
      <c r="AD24" s="6">
        <v>37.65</v>
      </c>
      <c r="AO24" s="5" t="str">
        <f t="shared" si="0"/>
        <v>14+9.00</v>
      </c>
      <c r="AR24" s="5" t="str">
        <f t="shared" si="4"/>
        <v/>
      </c>
      <c r="AS24" s="5" t="str">
        <f t="shared" si="2"/>
        <v/>
      </c>
      <c r="AT24" s="5" t="str">
        <f t="shared" si="3"/>
        <v/>
      </c>
      <c r="AU24" s="5" t="str">
        <f t="shared" si="5"/>
        <v>가시설</v>
      </c>
      <c r="AV24" s="27" t="s">
        <v>1237</v>
      </c>
      <c r="AW24" s="5" t="str">
        <f t="shared" si="6"/>
        <v>보도블럭</v>
      </c>
    </row>
    <row r="25" spans="1:49" ht="15" customHeight="1" x14ac:dyDescent="0.3">
      <c r="A25" s="7"/>
      <c r="B25" s="5">
        <v>289</v>
      </c>
      <c r="C25" s="6">
        <v>40.270000000000003</v>
      </c>
      <c r="D25" s="6">
        <v>37.61</v>
      </c>
      <c r="E25" s="6">
        <v>200</v>
      </c>
      <c r="F25" s="7"/>
      <c r="I25" s="5" t="s">
        <v>1229</v>
      </c>
      <c r="J25" s="5">
        <v>0.3</v>
      </c>
      <c r="AB25" s="5">
        <v>206865.68040456859</v>
      </c>
      <c r="AC25" s="5">
        <v>609159.60585507541</v>
      </c>
      <c r="AD25" s="6">
        <v>37.65</v>
      </c>
      <c r="AO25" s="5" t="str">
        <f t="shared" si="0"/>
        <v>14+9.00</v>
      </c>
      <c r="AR25" s="5" t="str">
        <f t="shared" si="4"/>
        <v/>
      </c>
      <c r="AS25" s="5" t="str">
        <f t="shared" si="2"/>
        <v/>
      </c>
      <c r="AT25" s="5" t="str">
        <f t="shared" si="3"/>
        <v/>
      </c>
      <c r="AU25" s="5" t="str">
        <f t="shared" si="5"/>
        <v>가시설</v>
      </c>
      <c r="AV25" s="27" t="s">
        <v>1237</v>
      </c>
      <c r="AW25" s="5" t="str">
        <f t="shared" si="6"/>
        <v>CONC</v>
      </c>
    </row>
    <row r="26" spans="1:49" s="7" customFormat="1" ht="15" customHeight="1" x14ac:dyDescent="0.3">
      <c r="B26" s="7">
        <v>291</v>
      </c>
      <c r="C26" s="8">
        <v>40.270000000000003</v>
      </c>
      <c r="D26" s="8">
        <v>37.6</v>
      </c>
      <c r="E26" s="6">
        <v>200</v>
      </c>
      <c r="I26" s="5" t="s">
        <v>1229</v>
      </c>
      <c r="J26" s="5">
        <v>0.3</v>
      </c>
      <c r="AB26" s="7">
        <v>206861.21283914137</v>
      </c>
      <c r="AC26" s="7">
        <v>609168.55241079</v>
      </c>
      <c r="AD26" s="8">
        <v>37.65</v>
      </c>
      <c r="AO26" s="5" t="str">
        <f t="shared" si="0"/>
        <v>14+11.00</v>
      </c>
      <c r="AR26" s="5" t="str">
        <f t="shared" si="4"/>
        <v/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27" t="s">
        <v>1237</v>
      </c>
      <c r="AW26" s="5" t="str">
        <f t="shared" si="6"/>
        <v>CONC</v>
      </c>
    </row>
    <row r="27" spans="1:49" s="7" customFormat="1" ht="15" customHeight="1" x14ac:dyDescent="0.3">
      <c r="B27" s="7">
        <v>291</v>
      </c>
      <c r="C27" s="8">
        <v>40.270000000000003</v>
      </c>
      <c r="D27" s="8">
        <v>37.6</v>
      </c>
      <c r="E27" s="6">
        <v>200</v>
      </c>
      <c r="F27" s="5"/>
      <c r="I27" s="5" t="s">
        <v>66</v>
      </c>
      <c r="J27" s="5">
        <v>0.3</v>
      </c>
      <c r="AB27" s="7">
        <v>206856.74527371419</v>
      </c>
      <c r="AC27" s="7">
        <v>609177.49896650447</v>
      </c>
      <c r="AD27" s="8">
        <v>37.65</v>
      </c>
      <c r="AO27" s="5" t="str">
        <f t="shared" si="0"/>
        <v>14+11.00</v>
      </c>
      <c r="AR27" s="5" t="str">
        <f t="shared" si="4"/>
        <v/>
      </c>
      <c r="AS27" s="5" t="str">
        <f t="shared" si="2"/>
        <v/>
      </c>
      <c r="AT27" s="5" t="str">
        <f t="shared" si="3"/>
        <v/>
      </c>
      <c r="AU27" s="5" t="str">
        <f t="shared" si="5"/>
        <v>가시설</v>
      </c>
      <c r="AV27" s="27" t="s">
        <v>1237</v>
      </c>
      <c r="AW27" s="5" t="str">
        <f t="shared" si="6"/>
        <v>보도블럭</v>
      </c>
    </row>
    <row r="28" spans="1:49" s="7" customFormat="1" ht="15" customHeight="1" x14ac:dyDescent="0.3">
      <c r="B28" s="7">
        <v>300</v>
      </c>
      <c r="C28" s="8">
        <v>40.229999999999997</v>
      </c>
      <c r="D28" s="8">
        <v>37.56</v>
      </c>
      <c r="E28" s="6">
        <v>200</v>
      </c>
      <c r="I28" s="5" t="s">
        <v>66</v>
      </c>
      <c r="J28" s="5">
        <v>0.3</v>
      </c>
      <c r="AB28" s="7">
        <v>206853.26417969234</v>
      </c>
      <c r="AC28" s="7">
        <v>609186.87350566185</v>
      </c>
      <c r="AD28" s="8">
        <v>37.630000000000003</v>
      </c>
      <c r="AO28" s="5" t="str">
        <f t="shared" si="0"/>
        <v>15+0.00</v>
      </c>
      <c r="AR28" s="5">
        <f t="shared" si="4"/>
        <v>0</v>
      </c>
      <c r="AS28" s="5" t="str">
        <f t="shared" si="2"/>
        <v/>
      </c>
      <c r="AT28" s="5" t="str">
        <f t="shared" si="3"/>
        <v/>
      </c>
      <c r="AU28" s="5" t="str">
        <f t="shared" si="5"/>
        <v>가시설</v>
      </c>
      <c r="AV28" s="27" t="s">
        <v>1237</v>
      </c>
      <c r="AW28" s="5" t="str">
        <f t="shared" si="6"/>
        <v>보도블럭</v>
      </c>
    </row>
    <row r="29" spans="1:49" s="7" customFormat="1" ht="15" customHeight="1" x14ac:dyDescent="0.3">
      <c r="A29" s="5" t="s">
        <v>55</v>
      </c>
      <c r="B29" s="7">
        <v>316</v>
      </c>
      <c r="C29" s="7">
        <v>40.159999999999997</v>
      </c>
      <c r="D29" s="7">
        <v>37.49</v>
      </c>
      <c r="E29" s="5">
        <v>200</v>
      </c>
      <c r="F29" s="5" t="s">
        <v>180</v>
      </c>
      <c r="I29" s="5" t="s">
        <v>66</v>
      </c>
      <c r="J29" s="5">
        <v>0.3</v>
      </c>
      <c r="AB29" s="7">
        <v>206847.34631985531</v>
      </c>
      <c r="AC29" s="7">
        <v>609202.81022222911</v>
      </c>
      <c r="AD29" s="8">
        <v>37.6</v>
      </c>
      <c r="AO29" s="5" t="str">
        <f t="shared" si="0"/>
        <v>15+16.00</v>
      </c>
      <c r="AR29" s="5" t="str">
        <f t="shared" si="4"/>
        <v>m1-OJ-A14-006</v>
      </c>
      <c r="AS29" s="5" t="str">
        <f t="shared" si="2"/>
        <v>OJ-A14-006</v>
      </c>
      <c r="AT29" s="5" t="str">
        <f t="shared" si="3"/>
        <v>PC맨홀(1호)</v>
      </c>
      <c r="AU29" s="5" t="str">
        <f t="shared" si="5"/>
        <v>가시설</v>
      </c>
      <c r="AV29" s="27" t="s">
        <v>1237</v>
      </c>
      <c r="AW29" s="5" t="str">
        <f t="shared" si="6"/>
        <v>보도블럭</v>
      </c>
    </row>
    <row r="30" spans="1:49" s="7" customFormat="1" ht="15" customHeight="1" x14ac:dyDescent="0.3">
      <c r="B30" s="7">
        <v>320</v>
      </c>
      <c r="C30" s="8">
        <v>40.159999999999997</v>
      </c>
      <c r="D30" s="8">
        <v>37.47</v>
      </c>
      <c r="E30" s="6">
        <v>200</v>
      </c>
      <c r="I30" s="5" t="s">
        <v>66</v>
      </c>
      <c r="J30" s="5">
        <v>0.3</v>
      </c>
      <c r="AD30" s="8">
        <v>37.590000000000003</v>
      </c>
      <c r="AO30" s="5" t="str">
        <f t="shared" si="0"/>
        <v>16+0.00</v>
      </c>
      <c r="AR30" s="5">
        <f t="shared" si="4"/>
        <v>0</v>
      </c>
      <c r="AS30" s="5" t="str">
        <f t="shared" si="2"/>
        <v/>
      </c>
      <c r="AT30" s="5" t="str">
        <f t="shared" si="3"/>
        <v/>
      </c>
      <c r="AU30" s="5" t="str">
        <f t="shared" si="5"/>
        <v>가시설</v>
      </c>
      <c r="AV30" s="27" t="s">
        <v>1237</v>
      </c>
      <c r="AW30" s="5" t="str">
        <f t="shared" si="6"/>
        <v>보도블럭</v>
      </c>
    </row>
    <row r="31" spans="1:49" s="7" customFormat="1" ht="15" customHeight="1" x14ac:dyDescent="0.3">
      <c r="A31" s="5" t="s">
        <v>55</v>
      </c>
      <c r="B31" s="7">
        <v>327</v>
      </c>
      <c r="C31" s="7">
        <v>40.17</v>
      </c>
      <c r="D31" s="8">
        <v>37.44</v>
      </c>
      <c r="E31" s="5">
        <v>200</v>
      </c>
      <c r="F31" s="5" t="s">
        <v>181</v>
      </c>
      <c r="I31" s="5" t="s">
        <v>66</v>
      </c>
      <c r="J31" s="5">
        <v>0.3</v>
      </c>
      <c r="AB31" s="7">
        <v>206815.51542335874</v>
      </c>
      <c r="AC31" s="7">
        <v>609231.72032475797</v>
      </c>
      <c r="AD31" s="8">
        <v>37.58</v>
      </c>
      <c r="AO31" s="5" t="str">
        <f t="shared" si="0"/>
        <v>16+7.00</v>
      </c>
      <c r="AR31" s="5" t="str">
        <f t="shared" si="4"/>
        <v/>
      </c>
      <c r="AS31" s="5" t="str">
        <f t="shared" si="2"/>
        <v/>
      </c>
      <c r="AT31" s="5" t="str">
        <f t="shared" si="3"/>
        <v/>
      </c>
      <c r="AU31" s="5" t="str">
        <f t="shared" si="5"/>
        <v>가시설</v>
      </c>
      <c r="AV31" s="27" t="s">
        <v>1237</v>
      </c>
      <c r="AW31" s="5" t="str">
        <f t="shared" si="6"/>
        <v>보도블럭</v>
      </c>
    </row>
    <row r="32" spans="1:49" s="7" customFormat="1" ht="15" customHeight="1" x14ac:dyDescent="0.3">
      <c r="A32" s="5" t="s">
        <v>55</v>
      </c>
      <c r="B32" s="7">
        <v>327</v>
      </c>
      <c r="C32" s="7">
        <v>40.17</v>
      </c>
      <c r="D32" s="8">
        <v>37.44</v>
      </c>
      <c r="E32" s="5">
        <v>200</v>
      </c>
      <c r="F32" s="5" t="s">
        <v>181</v>
      </c>
      <c r="I32" s="5" t="s">
        <v>60</v>
      </c>
      <c r="J32" s="5">
        <v>0.3</v>
      </c>
      <c r="AD32" s="8">
        <v>37.58</v>
      </c>
      <c r="AO32" s="5" t="str">
        <f t="shared" si="0"/>
        <v>16+7.00</v>
      </c>
      <c r="AR32" s="5" t="str">
        <f t="shared" si="4"/>
        <v>m1-OJ-A14-007</v>
      </c>
      <c r="AS32" s="5" t="str">
        <f t="shared" si="2"/>
        <v>OJ-A14-007</v>
      </c>
      <c r="AT32" s="5" t="str">
        <f t="shared" si="3"/>
        <v>PC맨홀(1호)</v>
      </c>
      <c r="AU32" s="5" t="str">
        <f t="shared" si="5"/>
        <v>가시설</v>
      </c>
      <c r="AV32" s="27" t="s">
        <v>1237</v>
      </c>
      <c r="AW32" s="5" t="str">
        <f t="shared" si="6"/>
        <v>ASP</v>
      </c>
    </row>
    <row r="33" spans="1:49" s="7" customFormat="1" ht="15" customHeight="1" x14ac:dyDescent="0.3">
      <c r="A33" s="5" t="s">
        <v>55</v>
      </c>
      <c r="B33" s="7">
        <v>331.5</v>
      </c>
      <c r="C33" s="8">
        <v>40.17</v>
      </c>
      <c r="D33" s="8">
        <v>37.42</v>
      </c>
      <c r="E33" s="5">
        <v>200</v>
      </c>
      <c r="F33" s="5" t="s">
        <v>881</v>
      </c>
      <c r="G33" s="7" t="s">
        <v>874</v>
      </c>
      <c r="I33" s="5" t="s">
        <v>60</v>
      </c>
      <c r="J33" s="5">
        <v>0.3</v>
      </c>
      <c r="AB33" s="7">
        <v>206815.51542335874</v>
      </c>
      <c r="AC33" s="7">
        <v>609231.72032475797</v>
      </c>
      <c r="AD33" s="5">
        <f>C33-0.2*13</f>
        <v>37.57</v>
      </c>
      <c r="AO33" s="5" t="str">
        <f t="shared" si="0"/>
        <v>16+11.50</v>
      </c>
      <c r="AR33" s="5" t="str">
        <f t="shared" si="4"/>
        <v>m2-OJ-A-029</v>
      </c>
      <c r="AS33" s="5" t="str">
        <f t="shared" si="2"/>
        <v>OJ-A-029</v>
      </c>
      <c r="AT33" s="5" t="str">
        <f t="shared" si="3"/>
        <v>PC맨홀(2호)</v>
      </c>
      <c r="AU33" s="5" t="str">
        <f t="shared" si="5"/>
        <v>가시설</v>
      </c>
      <c r="AV33" s="27" t="s">
        <v>1237</v>
      </c>
      <c r="AW33" s="5" t="str">
        <f t="shared" si="6"/>
        <v>ASP</v>
      </c>
    </row>
    <row r="35" spans="1:49" ht="15" customHeight="1" x14ac:dyDescent="0.3">
      <c r="B35" s="2" t="s">
        <v>46</v>
      </c>
      <c r="C35" s="2" t="s">
        <v>21</v>
      </c>
      <c r="D35" s="2" t="s">
        <v>22</v>
      </c>
      <c r="E35" s="2" t="s">
        <v>47</v>
      </c>
      <c r="F35" s="2" t="s">
        <v>48</v>
      </c>
      <c r="G35" s="2" t="s">
        <v>49</v>
      </c>
      <c r="H35" s="2" t="s">
        <v>50</v>
      </c>
      <c r="K35" s="2" t="s">
        <v>46</v>
      </c>
      <c r="L35" s="2" t="s">
        <v>47</v>
      </c>
    </row>
    <row r="36" spans="1:49" s="7" customFormat="1" ht="15" customHeight="1" x14ac:dyDescent="0.3">
      <c r="B36" s="7" t="s">
        <v>509</v>
      </c>
      <c r="C36" s="8">
        <v>39.979999999999997</v>
      </c>
      <c r="D36" s="8">
        <v>100</v>
      </c>
      <c r="E36" s="16" t="s">
        <v>345</v>
      </c>
      <c r="I36" s="5"/>
      <c r="J36" s="5"/>
      <c r="AB36" s="7">
        <v>206815.51542335874</v>
      </c>
      <c r="AC36" s="7">
        <v>609231.72032475797</v>
      </c>
    </row>
    <row r="37" spans="1:49" s="7" customFormat="1" ht="15" customHeight="1" x14ac:dyDescent="0.3">
      <c r="B37" s="7" t="s">
        <v>458</v>
      </c>
      <c r="C37" s="8">
        <v>39.82</v>
      </c>
      <c r="D37" s="7">
        <v>180</v>
      </c>
      <c r="E37" s="16" t="s">
        <v>345</v>
      </c>
      <c r="I37" s="5"/>
      <c r="J37" s="5"/>
      <c r="AB37" s="7">
        <v>206802.93111544158</v>
      </c>
      <c r="AC37" s="7">
        <v>609243.14990017633</v>
      </c>
    </row>
    <row r="38" spans="1:49" s="7" customFormat="1" ht="15" customHeight="1" x14ac:dyDescent="0.3">
      <c r="B38" s="7" t="s">
        <v>510</v>
      </c>
      <c r="C38" s="7">
        <v>39.82</v>
      </c>
      <c r="D38" s="8">
        <v>180</v>
      </c>
      <c r="E38" s="16" t="s">
        <v>345</v>
      </c>
      <c r="I38" s="5"/>
      <c r="J38" s="5"/>
      <c r="AB38" s="7">
        <v>206800.77263897803</v>
      </c>
      <c r="AC38" s="7">
        <v>609245.23340188188</v>
      </c>
    </row>
    <row r="39" spans="1:49" ht="15" customHeight="1" x14ac:dyDescent="0.3">
      <c r="B39" s="5" t="s">
        <v>511</v>
      </c>
      <c r="C39" s="5">
        <v>39.85</v>
      </c>
      <c r="D39" s="6">
        <v>600</v>
      </c>
      <c r="E39" s="16" t="s">
        <v>491</v>
      </c>
      <c r="AB39" s="5">
        <v>206786.38279588829</v>
      </c>
      <c r="AC39" s="5">
        <v>609259.1234132516</v>
      </c>
    </row>
    <row r="40" spans="1:49" ht="15" customHeight="1" x14ac:dyDescent="0.3">
      <c r="B40" s="5" t="s">
        <v>512</v>
      </c>
      <c r="C40" s="5">
        <v>39.86</v>
      </c>
      <c r="D40" s="6">
        <v>600</v>
      </c>
      <c r="E40" s="16" t="s">
        <v>491</v>
      </c>
      <c r="AB40" s="5">
        <v>206786.38279588829</v>
      </c>
      <c r="AC40" s="5">
        <v>609259.1234132516</v>
      </c>
    </row>
    <row r="41" spans="1:49" ht="15" customHeight="1" x14ac:dyDescent="0.3">
      <c r="B41" s="5" t="s">
        <v>513</v>
      </c>
      <c r="C41" s="6">
        <v>39.74</v>
      </c>
      <c r="D41" s="6">
        <v>80</v>
      </c>
      <c r="E41" s="16" t="s">
        <v>356</v>
      </c>
      <c r="AB41" s="5">
        <v>206786.38279588829</v>
      </c>
      <c r="AC41" s="5">
        <v>609259.1234132516</v>
      </c>
    </row>
    <row r="42" spans="1:49" ht="15" customHeight="1" x14ac:dyDescent="0.3">
      <c r="B42" s="5" t="s">
        <v>514</v>
      </c>
      <c r="C42" s="6">
        <v>38.9</v>
      </c>
      <c r="D42" s="6">
        <v>600</v>
      </c>
      <c r="E42" s="16" t="s">
        <v>491</v>
      </c>
      <c r="AB42" s="5">
        <v>206786.38279588829</v>
      </c>
      <c r="AC42" s="5">
        <v>609259.1234132516</v>
      </c>
    </row>
    <row r="43" spans="1:49" ht="15" customHeight="1" x14ac:dyDescent="0.3">
      <c r="B43" s="5" t="s">
        <v>515</v>
      </c>
      <c r="C43" s="6">
        <v>38.83</v>
      </c>
      <c r="D43" s="6">
        <v>200</v>
      </c>
      <c r="E43" s="16" t="s">
        <v>355</v>
      </c>
      <c r="AB43" s="5">
        <v>206771.99295279855</v>
      </c>
      <c r="AC43" s="5">
        <v>609273.01342462143</v>
      </c>
    </row>
    <row r="44" spans="1:49" ht="15" customHeight="1" x14ac:dyDescent="0.3">
      <c r="B44" s="5" t="s">
        <v>516</v>
      </c>
      <c r="C44" s="6">
        <v>39.229999999999997</v>
      </c>
      <c r="D44" s="6">
        <v>300</v>
      </c>
      <c r="E44" s="16" t="s">
        <v>344</v>
      </c>
      <c r="AB44" s="5">
        <v>206759.76158617233</v>
      </c>
      <c r="AC44" s="5">
        <v>609284.81993428571</v>
      </c>
    </row>
    <row r="45" spans="1:49" ht="15" customHeight="1" x14ac:dyDescent="0.3">
      <c r="B45" s="5" t="s">
        <v>517</v>
      </c>
      <c r="C45" s="6">
        <v>39.11</v>
      </c>
      <c r="D45" s="6">
        <v>180</v>
      </c>
      <c r="E45" s="16" t="s">
        <v>345</v>
      </c>
      <c r="AB45" s="5">
        <v>206757.30104341792</v>
      </c>
      <c r="AC45" s="5">
        <v>609286.53624700604</v>
      </c>
    </row>
    <row r="46" spans="1:49" ht="15" customHeight="1" x14ac:dyDescent="0.3">
      <c r="B46" s="5" t="s">
        <v>518</v>
      </c>
      <c r="C46" s="6">
        <v>39.14</v>
      </c>
      <c r="D46" s="6">
        <v>100</v>
      </c>
      <c r="E46" s="16" t="s">
        <v>345</v>
      </c>
      <c r="AB46" s="5">
        <v>206743.35796780992</v>
      </c>
      <c r="AC46" s="5">
        <v>609296.26201908791</v>
      </c>
    </row>
    <row r="47" spans="1:49" ht="15" customHeight="1" x14ac:dyDescent="0.3">
      <c r="B47" s="5" t="s">
        <v>519</v>
      </c>
      <c r="C47" s="6">
        <v>39.42</v>
      </c>
      <c r="D47" s="6">
        <v>500</v>
      </c>
      <c r="E47" s="16" t="s">
        <v>491</v>
      </c>
      <c r="AB47" s="5">
        <v>206741.19707832983</v>
      </c>
      <c r="AC47" s="5">
        <v>609298.34301804402</v>
      </c>
    </row>
    <row r="48" spans="1:49" ht="15" customHeight="1" x14ac:dyDescent="0.3">
      <c r="B48" s="5" t="s">
        <v>520</v>
      </c>
      <c r="C48" s="6">
        <v>38.46</v>
      </c>
      <c r="D48" s="6">
        <v>200</v>
      </c>
      <c r="E48" s="16" t="s">
        <v>355</v>
      </c>
      <c r="AB48" s="5">
        <v>206726.79114846277</v>
      </c>
      <c r="AC48" s="5">
        <v>609312.21634441742</v>
      </c>
    </row>
    <row r="49" spans="2:29" ht="15" customHeight="1" x14ac:dyDescent="0.3">
      <c r="B49" s="5" t="s">
        <v>521</v>
      </c>
      <c r="C49" s="6">
        <v>39.01</v>
      </c>
      <c r="D49" s="6">
        <v>150</v>
      </c>
      <c r="E49" s="16" t="s">
        <v>345</v>
      </c>
      <c r="AB49" s="5">
        <v>206726.79114846277</v>
      </c>
      <c r="AC49" s="5">
        <v>609312.21634441742</v>
      </c>
    </row>
    <row r="50" spans="2:29" ht="15" customHeight="1" x14ac:dyDescent="0.3">
      <c r="B50" s="5" t="s">
        <v>522</v>
      </c>
      <c r="C50" s="6">
        <v>39.08</v>
      </c>
      <c r="D50" s="6">
        <v>80</v>
      </c>
      <c r="E50" s="16" t="s">
        <v>356</v>
      </c>
      <c r="AB50" s="5">
        <v>206726.79114846277</v>
      </c>
      <c r="AC50" s="5">
        <v>609312.21634441742</v>
      </c>
    </row>
    <row r="51" spans="2:29" ht="15" customHeight="1" x14ac:dyDescent="0.3">
      <c r="C51" s="6"/>
      <c r="D51" s="6"/>
      <c r="AB51" s="5">
        <v>206712.38521859574</v>
      </c>
      <c r="AC51" s="5">
        <v>609326.08967079094</v>
      </c>
    </row>
    <row r="52" spans="2:29" ht="15" customHeight="1" x14ac:dyDescent="0.3">
      <c r="C52" s="6"/>
      <c r="D52" s="6"/>
      <c r="AB52" s="5">
        <v>206712.38521859574</v>
      </c>
      <c r="AC52" s="5">
        <v>609326.08967079094</v>
      </c>
    </row>
    <row r="53" spans="2:29" ht="15" customHeight="1" x14ac:dyDescent="0.3">
      <c r="C53" s="6"/>
      <c r="D53" s="6"/>
      <c r="AB53" s="5">
        <v>206697.97928872867</v>
      </c>
      <c r="AC53" s="5">
        <v>609339.96299716446</v>
      </c>
    </row>
    <row r="54" spans="2:29" ht="15" customHeight="1" x14ac:dyDescent="0.3">
      <c r="C54" s="6"/>
      <c r="D54" s="6"/>
      <c r="AB54" s="5">
        <v>206689.3357308085</v>
      </c>
      <c r="AC54" s="5">
        <v>609348.28699298855</v>
      </c>
    </row>
    <row r="55" spans="2:29" ht="15" customHeight="1" x14ac:dyDescent="0.3">
      <c r="C55" s="6"/>
      <c r="D55" s="6"/>
      <c r="AB55" s="5">
        <v>206683.62351045967</v>
      </c>
      <c r="AC55" s="5">
        <v>609353.88793386368</v>
      </c>
    </row>
    <row r="56" spans="2:29" ht="15" customHeight="1" x14ac:dyDescent="0.3">
      <c r="C56" s="6"/>
      <c r="D56" s="6"/>
      <c r="AB56" s="5">
        <v>206669.34295958767</v>
      </c>
      <c r="AC56" s="5">
        <v>609367.89028605155</v>
      </c>
    </row>
    <row r="57" spans="2:29" ht="15" customHeight="1" x14ac:dyDescent="0.3">
      <c r="C57" s="6"/>
      <c r="D57" s="6"/>
      <c r="AB57" s="5">
        <v>206655.06240871569</v>
      </c>
      <c r="AC57" s="5">
        <v>609381.89263823943</v>
      </c>
    </row>
    <row r="58" spans="2:29" ht="15" customHeight="1" x14ac:dyDescent="0.3">
      <c r="C58" s="6"/>
      <c r="D58" s="6"/>
      <c r="AB58" s="5">
        <v>206640.78185784371</v>
      </c>
      <c r="AC58" s="5">
        <v>609395.8949904273</v>
      </c>
    </row>
    <row r="59" spans="2:29" ht="15" customHeight="1" x14ac:dyDescent="0.3">
      <c r="C59" s="6"/>
      <c r="D59" s="6"/>
      <c r="AB59" s="5">
        <v>206640.78185784371</v>
      </c>
      <c r="AC59" s="5">
        <v>609395.8949904273</v>
      </c>
    </row>
    <row r="60" spans="2:29" ht="15" customHeight="1" x14ac:dyDescent="0.3">
      <c r="C60" s="6"/>
      <c r="D60" s="6"/>
      <c r="AB60" s="5">
        <v>206640.78185784371</v>
      </c>
      <c r="AC60" s="5">
        <v>609395.8949904273</v>
      </c>
    </row>
    <row r="61" spans="2:29" ht="15" customHeight="1" x14ac:dyDescent="0.3">
      <c r="AB61" s="5">
        <v>206635.78366503856</v>
      </c>
      <c r="AC61" s="5">
        <v>609400.79581369297</v>
      </c>
    </row>
    <row r="63" spans="2:29" ht="15" customHeight="1" x14ac:dyDescent="0.3">
      <c r="B63" s="2"/>
      <c r="C63" s="2"/>
      <c r="D63" s="2"/>
      <c r="F63" s="2"/>
      <c r="G63" s="2"/>
      <c r="H63" s="2"/>
      <c r="K63" s="2"/>
      <c r="L63" s="2"/>
    </row>
  </sheetData>
  <autoFilter ref="A1:AX33" xr:uid="{00000000-0009-0000-0000-00000E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70"/>
  <sheetViews>
    <sheetView workbookViewId="0">
      <selection activeCell="AT1" sqref="AT1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141</v>
      </c>
      <c r="H2" s="5" t="s">
        <v>123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40.72</v>
      </c>
      <c r="D4" s="5">
        <v>39.520000000000003</v>
      </c>
      <c r="E4" s="5">
        <v>200</v>
      </c>
      <c r="F4" s="5" t="s">
        <v>173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C4-0.2*13</f>
        <v>38.119999999999997</v>
      </c>
      <c r="AO4" s="5" t="str">
        <f t="shared" ref="AO4:AO14" si="0">INT(B4/20)&amp;"+"&amp;FIXED(B4-INT(B4/20)*20,2)</f>
        <v>0+0.00</v>
      </c>
      <c r="AR4" s="5" t="str">
        <f t="shared" ref="AR4" si="1">IF(F4=F5,"",F4)</f>
        <v>m1-OJ-A15-001</v>
      </c>
      <c r="AS4" s="5" t="str">
        <f t="shared" ref="AS4:AS14" si="2">IFERROR(RIGHT(AR4,LEN(AR4)-3),"")</f>
        <v>OJ-A15-001</v>
      </c>
      <c r="AT4" s="5" t="str">
        <f t="shared" ref="AT4:AT14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40.74</v>
      </c>
      <c r="D5" s="6">
        <v>39.28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4" si="4">C5-0.2*13</f>
        <v>38.14</v>
      </c>
      <c r="AO5" s="5" t="str">
        <f t="shared" si="0"/>
        <v>1+0.00</v>
      </c>
      <c r="AR5" s="5" t="str">
        <f t="shared" ref="AR5:AR14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4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4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40.76</v>
      </c>
      <c r="D6" s="6">
        <v>39.049999999999997</v>
      </c>
      <c r="E6" s="5">
        <v>200</v>
      </c>
      <c r="I6" s="5" t="s">
        <v>0</v>
      </c>
      <c r="J6" s="5">
        <v>0.3</v>
      </c>
      <c r="AD6" s="5">
        <f t="shared" si="4"/>
        <v>38.159999999999997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60</v>
      </c>
      <c r="C7" s="6">
        <v>40.78</v>
      </c>
      <c r="D7" s="6">
        <v>38.81</v>
      </c>
      <c r="E7" s="5">
        <v>200</v>
      </c>
      <c r="I7" s="5" t="s">
        <v>0</v>
      </c>
      <c r="J7" s="5">
        <v>0.3</v>
      </c>
      <c r="AD7" s="5">
        <f t="shared" si="4"/>
        <v>38.18</v>
      </c>
      <c r="AO7" s="5" t="str">
        <f t="shared" si="0"/>
        <v>3+0.00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40.78</v>
      </c>
      <c r="D8" s="6">
        <v>38.81</v>
      </c>
      <c r="E8" s="5">
        <v>200</v>
      </c>
      <c r="I8" s="5" t="s">
        <v>60</v>
      </c>
      <c r="J8" s="5">
        <v>0.3</v>
      </c>
      <c r="AD8" s="5">
        <f t="shared" si="4"/>
        <v>38.18</v>
      </c>
      <c r="AO8" s="5" t="str">
        <f t="shared" si="0"/>
        <v>3+0.00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70</v>
      </c>
      <c r="C9" s="6">
        <v>40.79</v>
      </c>
      <c r="D9" s="6">
        <v>38.69</v>
      </c>
      <c r="E9" s="5">
        <v>200</v>
      </c>
      <c r="F9" s="5" t="s">
        <v>174</v>
      </c>
      <c r="I9" s="5" t="s">
        <v>60</v>
      </c>
      <c r="J9" s="5">
        <v>0.3</v>
      </c>
      <c r="AD9" s="5">
        <f t="shared" si="4"/>
        <v>38.19</v>
      </c>
      <c r="AO9" s="5" t="str">
        <f t="shared" si="0"/>
        <v>3+10.00</v>
      </c>
      <c r="AR9" s="5" t="str">
        <f t="shared" si="5"/>
        <v>m1-OJ-A15-002</v>
      </c>
      <c r="AS9" s="5" t="str">
        <f t="shared" si="2"/>
        <v>OJ-A15-002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40.79</v>
      </c>
      <c r="D10" s="6">
        <v>38.58</v>
      </c>
      <c r="E10" s="5">
        <v>200</v>
      </c>
      <c r="I10" s="5" t="s">
        <v>60</v>
      </c>
      <c r="J10" s="5">
        <v>0.3</v>
      </c>
      <c r="AD10" s="5">
        <f t="shared" si="4"/>
        <v>38.19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40.78</v>
      </c>
      <c r="D11" s="6">
        <v>38.369999999999997</v>
      </c>
      <c r="E11" s="5">
        <v>200</v>
      </c>
      <c r="I11" s="5" t="s">
        <v>60</v>
      </c>
      <c r="J11" s="5">
        <v>0.3</v>
      </c>
      <c r="AD11" s="5">
        <f t="shared" si="4"/>
        <v>38.18</v>
      </c>
      <c r="AO11" s="5" t="str">
        <f t="shared" si="0"/>
        <v>5+0.00</v>
      </c>
      <c r="AR11" s="5" t="str">
        <f t="shared" si="5"/>
        <v/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B12" s="5">
        <v>120</v>
      </c>
      <c r="C12" s="6">
        <v>40.770000000000003</v>
      </c>
      <c r="D12" s="6">
        <v>38.15</v>
      </c>
      <c r="E12" s="5">
        <v>200</v>
      </c>
      <c r="I12" s="5" t="s">
        <v>60</v>
      </c>
      <c r="J12" s="5">
        <v>0.3</v>
      </c>
      <c r="AB12" s="5">
        <v>206888.93426742256</v>
      </c>
      <c r="AC12" s="5">
        <v>609093.64698413445</v>
      </c>
      <c r="AD12" s="5">
        <f t="shared" si="4"/>
        <v>38.17</v>
      </c>
      <c r="AO12" s="5" t="str">
        <f t="shared" si="0"/>
        <v>6+0.00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140</v>
      </c>
      <c r="C13" s="6">
        <v>40.76</v>
      </c>
      <c r="D13" s="6">
        <v>37.94</v>
      </c>
      <c r="E13" s="5">
        <v>200</v>
      </c>
      <c r="I13" s="5" t="s">
        <v>60</v>
      </c>
      <c r="J13" s="5">
        <v>0.3</v>
      </c>
      <c r="AD13" s="5">
        <f t="shared" si="4"/>
        <v>38.159999999999997</v>
      </c>
      <c r="AO13" s="5" t="str">
        <f t="shared" si="0"/>
        <v>7+0.00</v>
      </c>
      <c r="AR13" s="5">
        <f t="shared" si="5"/>
        <v>0</v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A14" s="5" t="s">
        <v>55</v>
      </c>
      <c r="B14" s="5">
        <v>140</v>
      </c>
      <c r="C14" s="6">
        <v>40.76</v>
      </c>
      <c r="D14" s="6">
        <v>37.94</v>
      </c>
      <c r="E14" s="5">
        <v>200</v>
      </c>
      <c r="F14" s="5" t="s">
        <v>172</v>
      </c>
      <c r="I14" s="5" t="s">
        <v>60</v>
      </c>
      <c r="J14" s="5">
        <v>0.3</v>
      </c>
      <c r="AD14" s="5">
        <f t="shared" si="4"/>
        <v>38.159999999999997</v>
      </c>
      <c r="AO14" s="5" t="str">
        <f t="shared" si="0"/>
        <v>7+0.00</v>
      </c>
      <c r="AR14" s="5" t="str">
        <f t="shared" si="5"/>
        <v>m1-OJ-A39-003</v>
      </c>
      <c r="AS14" s="5" t="str">
        <f t="shared" si="2"/>
        <v>OJ-A39-003</v>
      </c>
      <c r="AT14" s="5" t="str">
        <f t="shared" si="3"/>
        <v>PC맨홀(1호)</v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6" spans="1:49" ht="15" customHeight="1" x14ac:dyDescent="0.3">
      <c r="B16" s="2" t="s">
        <v>46</v>
      </c>
      <c r="C16" s="2" t="s">
        <v>21</v>
      </c>
      <c r="D16" s="2" t="s">
        <v>22</v>
      </c>
      <c r="E16" s="2" t="s">
        <v>47</v>
      </c>
      <c r="F16" s="2" t="s">
        <v>48</v>
      </c>
      <c r="G16" s="2" t="s">
        <v>49</v>
      </c>
      <c r="H16" s="2" t="s">
        <v>50</v>
      </c>
      <c r="K16" s="2" t="s">
        <v>46</v>
      </c>
      <c r="L16" s="2" t="s">
        <v>47</v>
      </c>
    </row>
    <row r="17" spans="2:29" ht="15" customHeight="1" x14ac:dyDescent="0.3">
      <c r="B17" s="5" t="s">
        <v>523</v>
      </c>
      <c r="C17" s="6">
        <v>39.67</v>
      </c>
      <c r="D17" s="6">
        <v>80</v>
      </c>
      <c r="E17" s="16" t="s">
        <v>356</v>
      </c>
    </row>
    <row r="18" spans="2:29" ht="15" customHeight="1" x14ac:dyDescent="0.3">
      <c r="B18" s="5" t="s">
        <v>524</v>
      </c>
      <c r="C18" s="6">
        <v>38.909999999999997</v>
      </c>
      <c r="D18" s="6">
        <v>150</v>
      </c>
      <c r="E18" s="16" t="s">
        <v>355</v>
      </c>
    </row>
    <row r="19" spans="2:29" ht="15" customHeight="1" x14ac:dyDescent="0.3">
      <c r="B19" s="5" t="s">
        <v>525</v>
      </c>
      <c r="C19" s="6">
        <v>39.21</v>
      </c>
      <c r="D19" s="6">
        <v>150</v>
      </c>
      <c r="E19" s="16" t="s">
        <v>355</v>
      </c>
    </row>
    <row r="20" spans="2:29" ht="15" customHeight="1" x14ac:dyDescent="0.3">
      <c r="B20" s="5" t="s">
        <v>526</v>
      </c>
      <c r="C20" s="6">
        <v>39.68</v>
      </c>
      <c r="D20" s="6">
        <v>80</v>
      </c>
      <c r="E20" s="16" t="s">
        <v>356</v>
      </c>
      <c r="AB20" s="5">
        <v>206888.93426742256</v>
      </c>
      <c r="AC20" s="5">
        <v>609093.64698413445</v>
      </c>
    </row>
    <row r="21" spans="2:29" ht="15" customHeight="1" x14ac:dyDescent="0.3">
      <c r="C21" s="6"/>
      <c r="D21" s="6"/>
      <c r="AB21" s="5">
        <v>206883.23957253169</v>
      </c>
      <c r="AC21" s="5">
        <v>609112.81911104044</v>
      </c>
    </row>
    <row r="22" spans="2:29" ht="15" customHeight="1" x14ac:dyDescent="0.3">
      <c r="C22" s="6"/>
      <c r="D22" s="6"/>
      <c r="AB22" s="5">
        <v>206875.71444408628</v>
      </c>
      <c r="AC22" s="5">
        <v>609131.34942247556</v>
      </c>
    </row>
    <row r="23" spans="2:29" ht="15" customHeight="1" x14ac:dyDescent="0.3">
      <c r="C23" s="6"/>
      <c r="D23" s="6"/>
    </row>
    <row r="24" spans="2:29" ht="15" customHeight="1" x14ac:dyDescent="0.3">
      <c r="C24" s="6"/>
      <c r="D24" s="6"/>
      <c r="AB24" s="5">
        <v>206871.95187986357</v>
      </c>
      <c r="AC24" s="5">
        <v>609140.61457819305</v>
      </c>
    </row>
    <row r="25" spans="2:29" ht="15" customHeight="1" x14ac:dyDescent="0.3">
      <c r="C25" s="6"/>
      <c r="D25" s="6"/>
    </row>
    <row r="26" spans="2:29" ht="15" customHeight="1" x14ac:dyDescent="0.3">
      <c r="C26" s="6"/>
      <c r="D26" s="6"/>
      <c r="AB26" s="5">
        <v>206868.81614221606</v>
      </c>
      <c r="AC26" s="5">
        <v>609150.11021663423</v>
      </c>
    </row>
    <row r="27" spans="2:29" ht="15" customHeight="1" x14ac:dyDescent="0.3">
      <c r="C27" s="6"/>
      <c r="D27" s="6"/>
    </row>
    <row r="28" spans="2:29" ht="15" customHeight="1" x14ac:dyDescent="0.3">
      <c r="C28" s="6"/>
      <c r="D28" s="6"/>
      <c r="AB28" s="5">
        <v>206865.68040456859</v>
      </c>
      <c r="AC28" s="5">
        <v>609159.60585507541</v>
      </c>
    </row>
    <row r="29" spans="2:29" s="7" customFormat="1" ht="15" customHeight="1" x14ac:dyDescent="0.3">
      <c r="C29" s="8"/>
      <c r="D29" s="8"/>
      <c r="E29" s="5"/>
      <c r="I29" s="5"/>
      <c r="J29" s="5"/>
      <c r="AB29" s="7">
        <v>206861.21283914137</v>
      </c>
      <c r="AC29" s="7">
        <v>609168.55241079</v>
      </c>
    </row>
    <row r="30" spans="2:29" s="7" customFormat="1" ht="15" customHeight="1" x14ac:dyDescent="0.3">
      <c r="C30" s="8"/>
      <c r="D30" s="8"/>
      <c r="E30" s="5"/>
      <c r="I30" s="5"/>
      <c r="J30" s="5"/>
      <c r="AB30" s="7">
        <v>206856.74527371419</v>
      </c>
      <c r="AC30" s="7">
        <v>609177.49896650447</v>
      </c>
    </row>
    <row r="31" spans="2:29" s="7" customFormat="1" ht="15" customHeight="1" x14ac:dyDescent="0.3">
      <c r="C31" s="8"/>
      <c r="D31" s="8"/>
      <c r="E31" s="5"/>
      <c r="F31" s="5"/>
      <c r="I31" s="5"/>
      <c r="J31" s="5"/>
      <c r="AB31" s="7">
        <v>206853.26417969234</v>
      </c>
      <c r="AC31" s="7">
        <v>609186.87350566185</v>
      </c>
    </row>
    <row r="32" spans="2:29" s="7" customFormat="1" ht="15" customHeight="1" x14ac:dyDescent="0.3">
      <c r="E32" s="5"/>
      <c r="I32" s="5"/>
      <c r="J32" s="5"/>
      <c r="AB32" s="7">
        <v>206847.34631985531</v>
      </c>
      <c r="AC32" s="7">
        <v>609202.81022222911</v>
      </c>
    </row>
    <row r="33" spans="1:29" s="7" customFormat="1" ht="15" customHeight="1" x14ac:dyDescent="0.3">
      <c r="E33" s="5"/>
      <c r="F33" s="5"/>
      <c r="I33" s="5"/>
      <c r="J33" s="5"/>
    </row>
    <row r="34" spans="1:29" s="7" customFormat="1" ht="15" customHeight="1" x14ac:dyDescent="0.3">
      <c r="C34" s="8"/>
      <c r="D34" s="8"/>
      <c r="E34" s="5"/>
      <c r="I34" s="5"/>
      <c r="J34" s="5"/>
      <c r="AB34" s="7">
        <v>206847.34631985531</v>
      </c>
      <c r="AC34" s="7">
        <v>609202.81022222911</v>
      </c>
    </row>
    <row r="35" spans="1:29" s="7" customFormat="1" ht="15" customHeight="1" x14ac:dyDescent="0.3">
      <c r="C35" s="8"/>
      <c r="D35" s="8"/>
      <c r="E35" s="5"/>
      <c r="I35" s="5"/>
      <c r="J35" s="5"/>
      <c r="AB35" s="7">
        <v>206845.12555963456</v>
      </c>
      <c r="AC35" s="7">
        <v>609204.82720612653</v>
      </c>
    </row>
    <row r="36" spans="1:29" s="7" customFormat="1" ht="15" customHeight="1" x14ac:dyDescent="0.3">
      <c r="C36" s="8"/>
      <c r="D36" s="8"/>
      <c r="E36" s="5"/>
      <c r="I36" s="5"/>
      <c r="J36" s="5"/>
      <c r="AB36" s="7">
        <v>206845.12555963456</v>
      </c>
      <c r="AC36" s="7">
        <v>609204.82720612653</v>
      </c>
    </row>
    <row r="37" spans="1:29" s="7" customFormat="1" ht="15" customHeight="1" x14ac:dyDescent="0.3">
      <c r="C37" s="4"/>
      <c r="D37" s="8"/>
      <c r="E37" s="5"/>
      <c r="F37" s="5"/>
      <c r="I37" s="5"/>
      <c r="J37" s="5"/>
      <c r="AB37" s="7">
        <v>206830.32049149665</v>
      </c>
      <c r="AC37" s="7">
        <v>609218.27376544231</v>
      </c>
    </row>
    <row r="38" spans="1:29" s="7" customFormat="1" ht="15" customHeight="1" x14ac:dyDescent="0.3">
      <c r="D38" s="8"/>
      <c r="E38" s="5"/>
      <c r="I38" s="5"/>
      <c r="J38" s="5"/>
      <c r="AB38" s="7">
        <v>206815.51542335874</v>
      </c>
      <c r="AC38" s="7">
        <v>609231.72032475797</v>
      </c>
    </row>
    <row r="39" spans="1:29" s="7" customFormat="1" ht="15" customHeight="1" x14ac:dyDescent="0.3">
      <c r="D39" s="8"/>
      <c r="E39" s="5"/>
      <c r="I39" s="5"/>
      <c r="J39" s="5"/>
    </row>
    <row r="40" spans="1:29" s="7" customFormat="1" ht="15" customHeight="1" x14ac:dyDescent="0.3">
      <c r="C40" s="8"/>
      <c r="D40" s="8"/>
      <c r="E40" s="5"/>
      <c r="F40" s="5"/>
      <c r="I40" s="5"/>
      <c r="J40" s="5"/>
      <c r="AB40" s="7">
        <v>206815.51542335874</v>
      </c>
      <c r="AC40" s="7">
        <v>609231.72032475797</v>
      </c>
    </row>
    <row r="41" spans="1:29" s="7" customFormat="1" ht="15" customHeight="1" x14ac:dyDescent="0.3">
      <c r="A41" s="5"/>
      <c r="C41" s="8"/>
      <c r="D41" s="8"/>
      <c r="E41" s="5"/>
      <c r="F41" s="5"/>
      <c r="I41" s="5"/>
      <c r="J41" s="5"/>
    </row>
    <row r="42" spans="1:29" s="7" customFormat="1" ht="15" customHeight="1" x14ac:dyDescent="0.3">
      <c r="A42" s="5"/>
      <c r="C42" s="8"/>
      <c r="D42" s="8"/>
      <c r="E42" s="5"/>
      <c r="F42" s="5"/>
      <c r="I42" s="5"/>
      <c r="J42" s="5"/>
    </row>
    <row r="43" spans="1:29" s="7" customFormat="1" ht="15" customHeight="1" x14ac:dyDescent="0.3">
      <c r="C43" s="8"/>
      <c r="D43" s="8"/>
      <c r="E43" s="5"/>
      <c r="I43" s="5"/>
      <c r="J43" s="5"/>
      <c r="AB43" s="7">
        <v>206815.51542335874</v>
      </c>
      <c r="AC43" s="7">
        <v>609231.72032475797</v>
      </c>
    </row>
    <row r="44" spans="1:29" s="7" customFormat="1" ht="15" customHeight="1" x14ac:dyDescent="0.3">
      <c r="C44" s="8"/>
      <c r="E44" s="5"/>
      <c r="I44" s="5"/>
      <c r="J44" s="5"/>
      <c r="AB44" s="7">
        <v>206802.93111544158</v>
      </c>
      <c r="AC44" s="7">
        <v>609243.14990017633</v>
      </c>
    </row>
    <row r="45" spans="1:29" s="7" customFormat="1" ht="15" customHeight="1" x14ac:dyDescent="0.3">
      <c r="D45" s="8"/>
      <c r="E45" s="5"/>
      <c r="I45" s="5"/>
      <c r="J45" s="5"/>
      <c r="AB45" s="7">
        <v>206800.77263897803</v>
      </c>
      <c r="AC45" s="7">
        <v>609245.23340188188</v>
      </c>
    </row>
    <row r="46" spans="1:29" ht="15" customHeight="1" x14ac:dyDescent="0.3">
      <c r="D46" s="6"/>
      <c r="AB46" s="5">
        <v>206786.38279588829</v>
      </c>
      <c r="AC46" s="5">
        <v>609259.1234132516</v>
      </c>
    </row>
    <row r="47" spans="1:29" ht="15" customHeight="1" x14ac:dyDescent="0.3">
      <c r="D47" s="6"/>
      <c r="AB47" s="5">
        <v>206786.38279588829</v>
      </c>
      <c r="AC47" s="5">
        <v>609259.1234132516</v>
      </c>
    </row>
    <row r="48" spans="1:29" ht="15" customHeight="1" x14ac:dyDescent="0.3">
      <c r="C48" s="6"/>
      <c r="D48" s="6"/>
      <c r="AB48" s="5">
        <v>206786.38279588829</v>
      </c>
      <c r="AC48" s="5">
        <v>609259.1234132516</v>
      </c>
    </row>
    <row r="49" spans="3:29" ht="15" customHeight="1" x14ac:dyDescent="0.3">
      <c r="C49" s="6"/>
      <c r="D49" s="6"/>
      <c r="AB49" s="5">
        <v>206786.38279588829</v>
      </c>
      <c r="AC49" s="5">
        <v>609259.1234132516</v>
      </c>
    </row>
    <row r="50" spans="3:29" ht="15" customHeight="1" x14ac:dyDescent="0.3">
      <c r="C50" s="6"/>
      <c r="D50" s="6"/>
      <c r="AB50" s="5">
        <v>206771.99295279855</v>
      </c>
      <c r="AC50" s="5">
        <v>609273.01342462143</v>
      </c>
    </row>
    <row r="51" spans="3:29" ht="15" customHeight="1" x14ac:dyDescent="0.3">
      <c r="C51" s="6"/>
      <c r="D51" s="6"/>
      <c r="AB51" s="5">
        <v>206759.76158617233</v>
      </c>
      <c r="AC51" s="5">
        <v>609284.81993428571</v>
      </c>
    </row>
    <row r="52" spans="3:29" ht="15" customHeight="1" x14ac:dyDescent="0.3">
      <c r="C52" s="6"/>
      <c r="D52" s="6"/>
      <c r="AB52" s="5">
        <v>206757.30104341792</v>
      </c>
      <c r="AC52" s="5">
        <v>609286.53624700604</v>
      </c>
    </row>
    <row r="53" spans="3:29" ht="15" customHeight="1" x14ac:dyDescent="0.3">
      <c r="C53" s="6"/>
      <c r="D53" s="6"/>
      <c r="AB53" s="5">
        <v>206743.35796780992</v>
      </c>
      <c r="AC53" s="5">
        <v>609296.26201908791</v>
      </c>
    </row>
    <row r="54" spans="3:29" ht="15" customHeight="1" x14ac:dyDescent="0.3">
      <c r="C54" s="6"/>
      <c r="D54" s="6"/>
      <c r="AB54" s="5">
        <v>206741.19707832983</v>
      </c>
      <c r="AC54" s="5">
        <v>609298.34301804402</v>
      </c>
    </row>
    <row r="55" spans="3:29" ht="15" customHeight="1" x14ac:dyDescent="0.3">
      <c r="C55" s="6"/>
      <c r="D55" s="6"/>
      <c r="AB55" s="5">
        <v>206726.79114846277</v>
      </c>
      <c r="AC55" s="5">
        <v>609312.21634441742</v>
      </c>
    </row>
    <row r="56" spans="3:29" ht="15" customHeight="1" x14ac:dyDescent="0.3">
      <c r="C56" s="6"/>
      <c r="D56" s="6"/>
      <c r="AB56" s="5">
        <v>206726.79114846277</v>
      </c>
      <c r="AC56" s="5">
        <v>609312.21634441742</v>
      </c>
    </row>
    <row r="57" spans="3:29" ht="15" customHeight="1" x14ac:dyDescent="0.3">
      <c r="C57" s="6"/>
      <c r="D57" s="6"/>
      <c r="AB57" s="5">
        <v>206726.79114846277</v>
      </c>
      <c r="AC57" s="5">
        <v>609312.21634441742</v>
      </c>
    </row>
    <row r="58" spans="3:29" ht="15" customHeight="1" x14ac:dyDescent="0.3">
      <c r="C58" s="6"/>
      <c r="D58" s="6"/>
      <c r="AB58" s="5">
        <v>206712.38521859574</v>
      </c>
      <c r="AC58" s="5">
        <v>609326.08967079094</v>
      </c>
    </row>
    <row r="59" spans="3:29" ht="15" customHeight="1" x14ac:dyDescent="0.3">
      <c r="C59" s="6"/>
      <c r="D59" s="6"/>
      <c r="AB59" s="5">
        <v>206712.38521859574</v>
      </c>
      <c r="AC59" s="5">
        <v>609326.08967079094</v>
      </c>
    </row>
    <row r="60" spans="3:29" ht="15" customHeight="1" x14ac:dyDescent="0.3">
      <c r="C60" s="6"/>
      <c r="D60" s="6"/>
      <c r="AB60" s="5">
        <v>206697.97928872867</v>
      </c>
      <c r="AC60" s="5">
        <v>609339.96299716446</v>
      </c>
    </row>
    <row r="61" spans="3:29" ht="15" customHeight="1" x14ac:dyDescent="0.3">
      <c r="C61" s="6"/>
      <c r="D61" s="6"/>
      <c r="AB61" s="5">
        <v>206689.3357308085</v>
      </c>
      <c r="AC61" s="5">
        <v>609348.28699298855</v>
      </c>
    </row>
    <row r="62" spans="3:29" ht="15" customHeight="1" x14ac:dyDescent="0.3">
      <c r="C62" s="6"/>
      <c r="D62" s="6"/>
      <c r="AB62" s="5">
        <v>206683.62351045967</v>
      </c>
      <c r="AC62" s="5">
        <v>609353.88793386368</v>
      </c>
    </row>
    <row r="63" spans="3:29" ht="15" customHeight="1" x14ac:dyDescent="0.3">
      <c r="C63" s="6"/>
      <c r="D63" s="6"/>
      <c r="AB63" s="5">
        <v>206669.34295958767</v>
      </c>
      <c r="AC63" s="5">
        <v>609367.89028605155</v>
      </c>
    </row>
    <row r="64" spans="3:29" ht="15" customHeight="1" x14ac:dyDescent="0.3">
      <c r="C64" s="6"/>
      <c r="D64" s="6"/>
      <c r="AB64" s="5">
        <v>206655.06240871569</v>
      </c>
      <c r="AC64" s="5">
        <v>609381.89263823943</v>
      </c>
    </row>
    <row r="65" spans="2:29" ht="15" customHeight="1" x14ac:dyDescent="0.3">
      <c r="C65" s="6"/>
      <c r="D65" s="6"/>
      <c r="AB65" s="5">
        <v>206640.78185784371</v>
      </c>
      <c r="AC65" s="5">
        <v>609395.8949904273</v>
      </c>
    </row>
    <row r="66" spans="2:29" ht="15" customHeight="1" x14ac:dyDescent="0.3">
      <c r="C66" s="6"/>
      <c r="D66" s="6"/>
      <c r="AB66" s="5">
        <v>206640.78185784371</v>
      </c>
      <c r="AC66" s="5">
        <v>609395.8949904273</v>
      </c>
    </row>
    <row r="67" spans="2:29" ht="15" customHeight="1" x14ac:dyDescent="0.3">
      <c r="C67" s="6"/>
      <c r="D67" s="6"/>
      <c r="AB67" s="5">
        <v>206640.78185784371</v>
      </c>
      <c r="AC67" s="5">
        <v>609395.8949904273</v>
      </c>
    </row>
    <row r="68" spans="2:29" ht="15" customHeight="1" x14ac:dyDescent="0.3">
      <c r="AB68" s="5">
        <v>206635.78366503856</v>
      </c>
      <c r="AC68" s="5">
        <v>609400.79581369297</v>
      </c>
    </row>
    <row r="70" spans="2:29" ht="15" customHeight="1" x14ac:dyDescent="0.3">
      <c r="B70" s="2"/>
      <c r="C70" s="2"/>
      <c r="D70" s="2"/>
      <c r="F70" s="2"/>
      <c r="G70" s="2"/>
      <c r="H70" s="2"/>
      <c r="K70" s="2"/>
      <c r="L70" s="2"/>
    </row>
  </sheetData>
  <autoFilter ref="A1:AX14" xr:uid="{00000000-0009-0000-0000-00000F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68"/>
  <sheetViews>
    <sheetView workbookViewId="0">
      <selection activeCell="AT4" sqref="AT4:AW12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3.5" style="5" bestFit="1" customWidth="1"/>
    <col min="7" max="8" width="6.625" style="5" customWidth="1"/>
    <col min="9" max="9" width="10.375" style="5" bestFit="1" customWidth="1"/>
    <col min="10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153</v>
      </c>
      <c r="H2" s="5" t="s">
        <v>124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40.57</v>
      </c>
      <c r="D4" s="5">
        <v>39.17</v>
      </c>
      <c r="E4" s="5">
        <v>200</v>
      </c>
      <c r="F4" s="5" t="s">
        <v>170</v>
      </c>
      <c r="I4" s="5" t="s">
        <v>65</v>
      </c>
      <c r="J4" s="5">
        <v>0.3</v>
      </c>
      <c r="AD4" s="5">
        <f>C4-0.2*13</f>
        <v>37.97</v>
      </c>
      <c r="AO4" s="5" t="str">
        <f t="shared" ref="AO4:AO17" si="0">INT(B4/20)&amp;"+"&amp;FIXED(B4-INT(B4/20)*20,2)</f>
        <v>0+0.00</v>
      </c>
      <c r="AR4" s="5" t="str">
        <f t="shared" ref="AR4" si="1">IF(F4=F5,"",F4)</f>
        <v>m1-OJ-A16-001</v>
      </c>
      <c r="AS4" s="5" t="str">
        <f t="shared" ref="AS4:AS17" si="2">IFERROR(RIGHT(AR4,LEN(AR4)-3),"")</f>
        <v>OJ-A16-001</v>
      </c>
      <c r="AT4" s="5" t="str">
        <f t="shared" ref="AT4:AT17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보도블럭</v>
      </c>
    </row>
    <row r="5" spans="1:49" ht="15" customHeight="1" x14ac:dyDescent="0.3">
      <c r="B5" s="5">
        <v>20</v>
      </c>
      <c r="C5" s="6">
        <v>40.39</v>
      </c>
      <c r="D5" s="6">
        <v>38.880000000000003</v>
      </c>
      <c r="E5" s="5">
        <v>200</v>
      </c>
      <c r="I5" s="5" t="s">
        <v>65</v>
      </c>
      <c r="J5" s="5">
        <v>0.3</v>
      </c>
      <c r="AD5" s="5">
        <f t="shared" ref="AD5:AD17" si="4">C5-0.2*13</f>
        <v>37.79</v>
      </c>
      <c r="AO5" s="5" t="str">
        <f t="shared" si="0"/>
        <v>1+0.00</v>
      </c>
      <c r="AR5" s="5" t="str">
        <f t="shared" ref="AR5:AR17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7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7" si="7">IF(COUNTIF($I5,"SC*")&gt;0,"",IF(RIGHT($I5,1)="1","토사",IF(RIGHT($I5,1)="2","ASP",IF(RIGHT($I5,1)="3","CONC",IF(RIGHT($I5,1)="4","보도블럭",IF(RIGHT($I5,1)="5","ASP+CON",""))))))</f>
        <v>보도블럭</v>
      </c>
    </row>
    <row r="6" spans="1:49" ht="15" customHeight="1" x14ac:dyDescent="0.3">
      <c r="B6" s="5">
        <v>40</v>
      </c>
      <c r="C6" s="6">
        <v>40.22</v>
      </c>
      <c r="D6" s="6">
        <v>38.590000000000003</v>
      </c>
      <c r="E6" s="5">
        <v>200</v>
      </c>
      <c r="I6" s="5" t="s">
        <v>59</v>
      </c>
      <c r="J6" s="5">
        <v>0.3</v>
      </c>
      <c r="AD6" s="5">
        <f t="shared" si="4"/>
        <v>37.619999999999997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보도블럭</v>
      </c>
    </row>
    <row r="7" spans="1:49" ht="15" customHeight="1" x14ac:dyDescent="0.3">
      <c r="A7" s="5" t="s">
        <v>55</v>
      </c>
      <c r="B7" s="5">
        <v>43</v>
      </c>
      <c r="C7" s="6">
        <v>40.19</v>
      </c>
      <c r="D7" s="6">
        <v>38.549999999999997</v>
      </c>
      <c r="E7" s="5">
        <v>200</v>
      </c>
      <c r="F7" s="5" t="s">
        <v>171</v>
      </c>
      <c r="I7" s="5" t="s">
        <v>59</v>
      </c>
      <c r="J7" s="5">
        <v>0.3</v>
      </c>
      <c r="AD7" s="5">
        <f t="shared" si="4"/>
        <v>37.589999999999996</v>
      </c>
      <c r="AO7" s="5" t="str">
        <f t="shared" si="0"/>
        <v>2+3.00</v>
      </c>
      <c r="AR7" s="5" t="str">
        <f t="shared" si="5"/>
        <v>m1-OJ-A16-002</v>
      </c>
      <c r="AS7" s="5" t="str">
        <f t="shared" si="2"/>
        <v>OJ-A16-002</v>
      </c>
      <c r="AT7" s="5" t="str">
        <f t="shared" si="3"/>
        <v>PC맨홀(1호)</v>
      </c>
      <c r="AU7" s="5" t="str">
        <f t="shared" si="6"/>
        <v>OPEN</v>
      </c>
      <c r="AV7" s="27" t="s">
        <v>1237</v>
      </c>
      <c r="AW7" s="5" t="str">
        <f t="shared" si="7"/>
        <v>보도블럭</v>
      </c>
    </row>
    <row r="8" spans="1:49" ht="15" customHeight="1" x14ac:dyDescent="0.3">
      <c r="B8" s="5">
        <v>60</v>
      </c>
      <c r="C8" s="6">
        <v>40.1</v>
      </c>
      <c r="D8" s="6">
        <v>38.450000000000003</v>
      </c>
      <c r="E8" s="6">
        <v>200</v>
      </c>
      <c r="I8" s="5" t="s">
        <v>59</v>
      </c>
      <c r="J8" s="5">
        <v>0.3</v>
      </c>
      <c r="AD8" s="5">
        <f t="shared" si="4"/>
        <v>37.5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1237</v>
      </c>
      <c r="AW8" s="5" t="str">
        <f t="shared" si="7"/>
        <v>보도블럭</v>
      </c>
    </row>
    <row r="9" spans="1:49" ht="15" customHeight="1" x14ac:dyDescent="0.3">
      <c r="B9" s="5">
        <v>80</v>
      </c>
      <c r="C9" s="6">
        <v>40</v>
      </c>
      <c r="D9" s="6">
        <v>38.33</v>
      </c>
      <c r="E9" s="6">
        <v>200</v>
      </c>
      <c r="I9" s="5" t="s">
        <v>59</v>
      </c>
      <c r="J9" s="5">
        <v>0.3</v>
      </c>
      <c r="AD9" s="5">
        <f t="shared" si="4"/>
        <v>37.4</v>
      </c>
      <c r="AO9" s="5" t="str">
        <f t="shared" si="0"/>
        <v>4+0.00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OPEN</v>
      </c>
      <c r="AV9" s="27" t="s">
        <v>1237</v>
      </c>
      <c r="AW9" s="5" t="str">
        <f t="shared" si="7"/>
        <v>보도블럭</v>
      </c>
    </row>
    <row r="10" spans="1:49" ht="15" customHeight="1" x14ac:dyDescent="0.3">
      <c r="B10" s="5">
        <v>82</v>
      </c>
      <c r="C10" s="6">
        <v>39.99</v>
      </c>
      <c r="D10" s="6">
        <v>38.31</v>
      </c>
      <c r="E10" s="6">
        <v>200</v>
      </c>
      <c r="I10" s="5" t="s">
        <v>59</v>
      </c>
      <c r="J10" s="5">
        <v>0.3</v>
      </c>
      <c r="AD10" s="5">
        <f t="shared" si="4"/>
        <v>37.39</v>
      </c>
      <c r="AO10" s="5" t="str">
        <f t="shared" si="0"/>
        <v>4+2.00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OPEN</v>
      </c>
      <c r="AV10" s="27" t="s">
        <v>1237</v>
      </c>
      <c r="AW10" s="5" t="str">
        <f t="shared" si="7"/>
        <v>보도블럭</v>
      </c>
    </row>
    <row r="11" spans="1:49" ht="15" customHeight="1" x14ac:dyDescent="0.3">
      <c r="B11" s="5">
        <v>82</v>
      </c>
      <c r="C11" s="6">
        <v>39.99</v>
      </c>
      <c r="D11" s="6">
        <v>38.31</v>
      </c>
      <c r="E11" s="6">
        <v>200</v>
      </c>
      <c r="I11" s="5" t="s">
        <v>0</v>
      </c>
      <c r="J11" s="5">
        <v>0.3</v>
      </c>
      <c r="AD11" s="5">
        <f t="shared" si="4"/>
        <v>37.39</v>
      </c>
      <c r="AO11" s="5" t="str">
        <f t="shared" si="0"/>
        <v>4+2.00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OPEN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86</v>
      </c>
      <c r="C12" s="6">
        <v>39.97</v>
      </c>
      <c r="D12" s="6">
        <v>38.29</v>
      </c>
      <c r="E12" s="5">
        <v>200</v>
      </c>
      <c r="F12" s="5" t="s">
        <v>169</v>
      </c>
      <c r="I12" s="5" t="s">
        <v>0</v>
      </c>
      <c r="J12" s="5">
        <v>0.3</v>
      </c>
      <c r="AD12" s="5">
        <f t="shared" si="4"/>
        <v>37.369999999999997</v>
      </c>
      <c r="AO12" s="5" t="str">
        <f t="shared" si="0"/>
        <v>4+6.00</v>
      </c>
      <c r="AR12" s="5" t="str">
        <f t="shared" si="5"/>
        <v>m1-OJ-A16-003</v>
      </c>
      <c r="AS12" s="5" t="str">
        <f t="shared" si="2"/>
        <v>OJ-A16-003</v>
      </c>
      <c r="AT12" s="5" t="str">
        <f t="shared" si="3"/>
        <v>PC맨홀(1호)</v>
      </c>
      <c r="AU12" s="5" t="str">
        <f t="shared" si="6"/>
        <v>OPEN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100</v>
      </c>
      <c r="C13" s="6">
        <v>40.14</v>
      </c>
      <c r="D13" s="6">
        <v>38.22</v>
      </c>
      <c r="E13" s="5">
        <v>200</v>
      </c>
      <c r="I13" s="5" t="s">
        <v>0</v>
      </c>
      <c r="J13" s="5">
        <v>0.3</v>
      </c>
      <c r="AD13" s="5">
        <f t="shared" si="4"/>
        <v>37.54</v>
      </c>
      <c r="AO13" s="5" t="str">
        <f t="shared" si="0"/>
        <v>5+0.00</v>
      </c>
      <c r="AR13" s="5" t="str">
        <f t="shared" si="5"/>
        <v/>
      </c>
      <c r="AS13" s="5" t="str">
        <f t="shared" si="2"/>
        <v/>
      </c>
      <c r="AT13" s="5" t="str">
        <f t="shared" si="3"/>
        <v/>
      </c>
      <c r="AU13" s="5" t="str">
        <f t="shared" si="6"/>
        <v>OPEN</v>
      </c>
      <c r="AV13" s="27" t="s">
        <v>1237</v>
      </c>
      <c r="AW13" s="5" t="str">
        <f t="shared" si="7"/>
        <v>ASP</v>
      </c>
    </row>
    <row r="14" spans="1:49" ht="15" customHeight="1" x14ac:dyDescent="0.3">
      <c r="B14" s="5">
        <v>100</v>
      </c>
      <c r="C14" s="6">
        <v>40.14</v>
      </c>
      <c r="D14" s="6">
        <v>38.22</v>
      </c>
      <c r="E14" s="5">
        <v>200</v>
      </c>
      <c r="I14" s="5" t="s">
        <v>60</v>
      </c>
      <c r="J14" s="5">
        <v>0.3</v>
      </c>
      <c r="AD14" s="5">
        <f t="shared" si="4"/>
        <v>37.54</v>
      </c>
      <c r="AO14" s="5" t="str">
        <f t="shared" si="0"/>
        <v>5+0.00</v>
      </c>
      <c r="AR14" s="5" t="str">
        <f t="shared" si="5"/>
        <v/>
      </c>
      <c r="AS14" s="5" t="str">
        <f t="shared" si="2"/>
        <v/>
      </c>
      <c r="AT14" s="5" t="str">
        <f t="shared" si="3"/>
        <v/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B15" s="5">
        <v>120</v>
      </c>
      <c r="C15" s="6">
        <v>40.380000000000003</v>
      </c>
      <c r="D15" s="6">
        <v>38.11</v>
      </c>
      <c r="E15" s="5">
        <v>200</v>
      </c>
      <c r="I15" s="5" t="s">
        <v>60</v>
      </c>
      <c r="J15" s="5">
        <v>0.3</v>
      </c>
      <c r="AD15" s="5">
        <f t="shared" si="4"/>
        <v>37.78</v>
      </c>
      <c r="AO15" s="5" t="str">
        <f t="shared" si="0"/>
        <v>6+0.00</v>
      </c>
      <c r="AR15" s="5" t="str">
        <f t="shared" si="5"/>
        <v/>
      </c>
      <c r="AS15" s="5" t="str">
        <f t="shared" si="2"/>
        <v/>
      </c>
      <c r="AT15" s="5" t="str">
        <f t="shared" si="3"/>
        <v/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6" spans="1:49" ht="15" customHeight="1" x14ac:dyDescent="0.3">
      <c r="B16" s="5">
        <v>140</v>
      </c>
      <c r="C16" s="6">
        <v>40.619999999999997</v>
      </c>
      <c r="D16" s="6">
        <v>38</v>
      </c>
      <c r="E16" s="5">
        <v>200</v>
      </c>
      <c r="I16" s="5" t="s">
        <v>60</v>
      </c>
      <c r="J16" s="5">
        <v>0.3</v>
      </c>
      <c r="AD16" s="5">
        <f t="shared" si="4"/>
        <v>38.019999999999996</v>
      </c>
      <c r="AO16" s="5" t="str">
        <f t="shared" si="0"/>
        <v>7+0.00</v>
      </c>
      <c r="AR16" s="5">
        <f t="shared" si="5"/>
        <v>0</v>
      </c>
      <c r="AS16" s="5" t="str">
        <f t="shared" si="2"/>
        <v/>
      </c>
      <c r="AT16" s="5" t="str">
        <f t="shared" si="3"/>
        <v/>
      </c>
      <c r="AU16" s="5" t="str">
        <f t="shared" si="6"/>
        <v>가시설</v>
      </c>
      <c r="AV16" s="27" t="s">
        <v>1237</v>
      </c>
      <c r="AW16" s="5" t="str">
        <f t="shared" si="7"/>
        <v>ASP</v>
      </c>
    </row>
    <row r="17" spans="1:49" ht="15" customHeight="1" x14ac:dyDescent="0.3">
      <c r="A17" s="5" t="s">
        <v>55</v>
      </c>
      <c r="B17" s="5">
        <v>152</v>
      </c>
      <c r="C17" s="6">
        <v>40.76</v>
      </c>
      <c r="D17" s="6">
        <v>37.94</v>
      </c>
      <c r="E17" s="5">
        <v>200</v>
      </c>
      <c r="F17" s="5" t="s">
        <v>172</v>
      </c>
      <c r="I17" s="5" t="s">
        <v>60</v>
      </c>
      <c r="J17" s="5">
        <v>0.3</v>
      </c>
      <c r="AD17" s="5">
        <f t="shared" si="4"/>
        <v>38.159999999999997</v>
      </c>
      <c r="AO17" s="5" t="str">
        <f t="shared" si="0"/>
        <v>7+12.00</v>
      </c>
      <c r="AR17" s="5" t="str">
        <f t="shared" si="5"/>
        <v>m1-OJ-A39-003</v>
      </c>
      <c r="AS17" s="5" t="str">
        <f t="shared" si="2"/>
        <v>OJ-A39-003</v>
      </c>
      <c r="AT17" s="5" t="str">
        <f t="shared" si="3"/>
        <v>PC맨홀(1호)</v>
      </c>
      <c r="AU17" s="5" t="str">
        <f t="shared" si="6"/>
        <v>가시설</v>
      </c>
      <c r="AV17" s="27" t="s">
        <v>1237</v>
      </c>
      <c r="AW17" s="5" t="str">
        <f t="shared" si="7"/>
        <v>ASP</v>
      </c>
    </row>
    <row r="19" spans="1:49" ht="15" customHeight="1" x14ac:dyDescent="0.3">
      <c r="B19" s="2" t="s">
        <v>46</v>
      </c>
      <c r="C19" s="2" t="s">
        <v>21</v>
      </c>
      <c r="D19" s="2" t="s">
        <v>22</v>
      </c>
      <c r="E19" s="2" t="s">
        <v>47</v>
      </c>
      <c r="F19" s="2" t="s">
        <v>48</v>
      </c>
      <c r="G19" s="2" t="s">
        <v>49</v>
      </c>
      <c r="H19" s="2" t="s">
        <v>50</v>
      </c>
      <c r="K19" s="2" t="s">
        <v>46</v>
      </c>
      <c r="L19" s="2" t="s">
        <v>47</v>
      </c>
    </row>
    <row r="20" spans="1:49" ht="15" customHeight="1" x14ac:dyDescent="0.3">
      <c r="B20" s="5" t="s">
        <v>527</v>
      </c>
      <c r="C20" s="6">
        <v>39.200000000000003</v>
      </c>
      <c r="D20" s="6">
        <v>180</v>
      </c>
      <c r="E20" s="16" t="s">
        <v>345</v>
      </c>
    </row>
    <row r="21" spans="1:49" ht="15" customHeight="1" x14ac:dyDescent="0.3">
      <c r="B21" s="5" t="s">
        <v>528</v>
      </c>
      <c r="C21" s="6">
        <v>39.14</v>
      </c>
      <c r="D21" s="6">
        <v>180</v>
      </c>
      <c r="E21" s="16" t="s">
        <v>345</v>
      </c>
    </row>
    <row r="22" spans="1:49" ht="15" customHeight="1" x14ac:dyDescent="0.3">
      <c r="B22" s="5" t="s">
        <v>529</v>
      </c>
      <c r="C22" s="6">
        <v>39.19</v>
      </c>
      <c r="D22" s="6">
        <v>100</v>
      </c>
      <c r="E22" s="16" t="s">
        <v>345</v>
      </c>
    </row>
    <row r="23" spans="1:49" ht="15" customHeight="1" x14ac:dyDescent="0.3">
      <c r="B23" s="5" t="s">
        <v>530</v>
      </c>
      <c r="C23" s="6">
        <v>39.15</v>
      </c>
      <c r="D23" s="6">
        <v>100</v>
      </c>
      <c r="E23" s="16" t="s">
        <v>345</v>
      </c>
    </row>
    <row r="24" spans="1:49" ht="15" customHeight="1" x14ac:dyDescent="0.3">
      <c r="B24" s="5" t="s">
        <v>531</v>
      </c>
      <c r="C24" s="6">
        <v>39.26</v>
      </c>
      <c r="D24" s="6">
        <v>500</v>
      </c>
      <c r="E24" s="16" t="s">
        <v>491</v>
      </c>
    </row>
    <row r="25" spans="1:49" ht="15" customHeight="1" x14ac:dyDescent="0.3">
      <c r="B25" s="5" t="s">
        <v>532</v>
      </c>
      <c r="C25" s="6">
        <v>38.82</v>
      </c>
      <c r="D25" s="6">
        <v>180</v>
      </c>
      <c r="E25" s="16" t="s">
        <v>345</v>
      </c>
    </row>
    <row r="26" spans="1:49" ht="15" customHeight="1" x14ac:dyDescent="0.3">
      <c r="B26" s="5" t="s">
        <v>533</v>
      </c>
      <c r="C26" s="6">
        <v>38.89</v>
      </c>
      <c r="D26" s="6">
        <v>100</v>
      </c>
      <c r="E26" s="16" t="s">
        <v>345</v>
      </c>
    </row>
    <row r="27" spans="1:49" ht="15" customHeight="1" x14ac:dyDescent="0.3">
      <c r="B27" s="5" t="s">
        <v>534</v>
      </c>
      <c r="C27" s="6">
        <v>39.130000000000003</v>
      </c>
      <c r="D27" s="6">
        <v>150</v>
      </c>
      <c r="E27" s="16" t="s">
        <v>355</v>
      </c>
    </row>
    <row r="28" spans="1:49" ht="15" customHeight="1" x14ac:dyDescent="0.3">
      <c r="B28" s="5" t="s">
        <v>535</v>
      </c>
      <c r="C28" s="6">
        <v>38.81</v>
      </c>
      <c r="D28" s="6">
        <v>180</v>
      </c>
      <c r="E28" s="16" t="s">
        <v>345</v>
      </c>
    </row>
    <row r="29" spans="1:49" ht="15" customHeight="1" x14ac:dyDescent="0.3">
      <c r="C29" s="6"/>
      <c r="D29" s="6"/>
    </row>
    <row r="30" spans="1:49" s="7" customFormat="1" ht="15" customHeight="1" x14ac:dyDescent="0.3">
      <c r="C30" s="8"/>
      <c r="D30" s="8"/>
      <c r="E30" s="5"/>
      <c r="I30" s="5"/>
      <c r="J30" s="5"/>
    </row>
    <row r="31" spans="1:49" s="7" customFormat="1" ht="15" customHeight="1" x14ac:dyDescent="0.3">
      <c r="C31" s="8"/>
      <c r="D31" s="8"/>
      <c r="E31" s="5"/>
      <c r="I31" s="5"/>
      <c r="J31" s="5"/>
    </row>
    <row r="32" spans="1:49" s="7" customFormat="1" ht="15" customHeight="1" x14ac:dyDescent="0.3">
      <c r="C32" s="8"/>
      <c r="D32" s="8"/>
      <c r="E32" s="5"/>
      <c r="F32" s="5"/>
      <c r="I32" s="5"/>
      <c r="J32" s="5"/>
    </row>
    <row r="33" spans="1:10" s="7" customFormat="1" ht="15" customHeight="1" x14ac:dyDescent="0.3">
      <c r="E33" s="5"/>
      <c r="I33" s="5"/>
      <c r="J33" s="5"/>
    </row>
    <row r="34" spans="1:10" s="7" customFormat="1" ht="15" customHeight="1" x14ac:dyDescent="0.3">
      <c r="E34" s="5"/>
      <c r="F34" s="5"/>
      <c r="I34" s="5"/>
      <c r="J34" s="5"/>
    </row>
    <row r="35" spans="1:10" s="7" customFormat="1" ht="15" customHeight="1" x14ac:dyDescent="0.3">
      <c r="C35" s="8"/>
      <c r="D35" s="8"/>
      <c r="E35" s="5"/>
      <c r="I35" s="5"/>
      <c r="J35" s="5"/>
    </row>
    <row r="36" spans="1:10" s="7" customFormat="1" ht="15" customHeight="1" x14ac:dyDescent="0.3">
      <c r="C36" s="8"/>
      <c r="D36" s="8"/>
      <c r="E36" s="5"/>
      <c r="I36" s="5"/>
      <c r="J36" s="5"/>
    </row>
    <row r="37" spans="1:10" s="7" customFormat="1" ht="15" customHeight="1" x14ac:dyDescent="0.3">
      <c r="C37" s="8"/>
      <c r="D37" s="8"/>
      <c r="E37" s="5"/>
      <c r="I37" s="5"/>
      <c r="J37" s="5"/>
    </row>
    <row r="38" spans="1:10" s="7" customFormat="1" ht="15" customHeight="1" x14ac:dyDescent="0.3">
      <c r="C38" s="4"/>
      <c r="D38" s="8"/>
      <c r="E38" s="5"/>
      <c r="F38" s="5"/>
      <c r="I38" s="5"/>
      <c r="J38" s="5"/>
    </row>
    <row r="39" spans="1:10" s="7" customFormat="1" ht="15" customHeight="1" x14ac:dyDescent="0.3">
      <c r="D39" s="8"/>
      <c r="E39" s="5"/>
      <c r="I39" s="5"/>
      <c r="J39" s="5"/>
    </row>
    <row r="40" spans="1:10" s="7" customFormat="1" ht="15" customHeight="1" x14ac:dyDescent="0.3">
      <c r="D40" s="8"/>
      <c r="E40" s="5"/>
      <c r="I40" s="5"/>
      <c r="J40" s="5"/>
    </row>
    <row r="41" spans="1:10" s="7" customFormat="1" ht="15" customHeight="1" x14ac:dyDescent="0.3">
      <c r="C41" s="8"/>
      <c r="D41" s="8"/>
      <c r="E41" s="5"/>
      <c r="F41" s="5"/>
      <c r="I41" s="5"/>
      <c r="J41" s="5"/>
    </row>
    <row r="42" spans="1:10" s="7" customFormat="1" ht="15" customHeight="1" x14ac:dyDescent="0.3">
      <c r="A42" s="5"/>
      <c r="C42" s="8"/>
      <c r="D42" s="8"/>
      <c r="E42" s="5"/>
      <c r="F42" s="5"/>
      <c r="I42" s="5"/>
      <c r="J42" s="5"/>
    </row>
    <row r="43" spans="1:10" s="7" customFormat="1" ht="15" customHeight="1" x14ac:dyDescent="0.3">
      <c r="A43" s="5"/>
      <c r="C43" s="8"/>
      <c r="D43" s="8"/>
      <c r="E43" s="5"/>
      <c r="F43" s="5"/>
      <c r="I43" s="5"/>
      <c r="J43" s="5"/>
    </row>
    <row r="44" spans="1:10" s="7" customFormat="1" ht="15" customHeight="1" x14ac:dyDescent="0.3">
      <c r="C44" s="8"/>
      <c r="D44" s="8"/>
      <c r="E44" s="5"/>
      <c r="I44" s="5"/>
      <c r="J44" s="5"/>
    </row>
    <row r="45" spans="1:10" s="7" customFormat="1" ht="15" customHeight="1" x14ac:dyDescent="0.3">
      <c r="C45" s="8"/>
      <c r="E45" s="5"/>
      <c r="I45" s="5"/>
      <c r="J45" s="5"/>
    </row>
    <row r="46" spans="1:10" s="7" customFormat="1" ht="15" customHeight="1" x14ac:dyDescent="0.3">
      <c r="D46" s="8"/>
      <c r="E46" s="5"/>
      <c r="I46" s="5"/>
      <c r="J46" s="5"/>
    </row>
    <row r="47" spans="1:10" ht="15" customHeight="1" x14ac:dyDescent="0.3">
      <c r="D47" s="6"/>
    </row>
    <row r="48" spans="1:10" ht="15" customHeight="1" x14ac:dyDescent="0.3">
      <c r="D48" s="6"/>
    </row>
    <row r="49" spans="3:4" ht="15" customHeight="1" x14ac:dyDescent="0.3">
      <c r="C49" s="6"/>
      <c r="D49" s="6"/>
    </row>
    <row r="50" spans="3:4" ht="15" customHeight="1" x14ac:dyDescent="0.3">
      <c r="C50" s="6"/>
      <c r="D50" s="6"/>
    </row>
    <row r="51" spans="3:4" ht="15" customHeight="1" x14ac:dyDescent="0.3">
      <c r="C51" s="6"/>
      <c r="D51" s="6"/>
    </row>
    <row r="52" spans="3:4" ht="15" customHeight="1" x14ac:dyDescent="0.3">
      <c r="C52" s="6"/>
      <c r="D52" s="6"/>
    </row>
    <row r="53" spans="3:4" ht="15" customHeight="1" x14ac:dyDescent="0.3">
      <c r="C53" s="6"/>
      <c r="D53" s="6"/>
    </row>
    <row r="54" spans="3:4" ht="15" customHeight="1" x14ac:dyDescent="0.3">
      <c r="C54" s="6"/>
      <c r="D54" s="6"/>
    </row>
    <row r="55" spans="3:4" ht="15" customHeight="1" x14ac:dyDescent="0.3">
      <c r="C55" s="6"/>
      <c r="D55" s="6"/>
    </row>
    <row r="56" spans="3:4" ht="15" customHeight="1" x14ac:dyDescent="0.3">
      <c r="C56" s="6"/>
      <c r="D56" s="6"/>
    </row>
    <row r="57" spans="3:4" ht="15" customHeight="1" x14ac:dyDescent="0.3">
      <c r="C57" s="6"/>
      <c r="D57" s="6"/>
    </row>
    <row r="58" spans="3:4" ht="15" customHeight="1" x14ac:dyDescent="0.3">
      <c r="C58" s="6"/>
      <c r="D58" s="6"/>
    </row>
    <row r="59" spans="3:4" ht="15" customHeight="1" x14ac:dyDescent="0.3">
      <c r="C59" s="6"/>
      <c r="D59" s="6"/>
    </row>
    <row r="60" spans="3:4" ht="15" customHeight="1" x14ac:dyDescent="0.3">
      <c r="C60" s="6"/>
      <c r="D60" s="6"/>
    </row>
    <row r="61" spans="3:4" ht="15" customHeight="1" x14ac:dyDescent="0.3">
      <c r="C61" s="6"/>
      <c r="D61" s="6"/>
    </row>
    <row r="62" spans="3:4" ht="15" customHeight="1" x14ac:dyDescent="0.3">
      <c r="C62" s="6"/>
      <c r="D62" s="6"/>
    </row>
    <row r="63" spans="3:4" ht="15" customHeight="1" x14ac:dyDescent="0.3">
      <c r="C63" s="6"/>
      <c r="D63" s="6"/>
    </row>
    <row r="64" spans="3:4" ht="15" customHeight="1" x14ac:dyDescent="0.3">
      <c r="C64" s="6"/>
      <c r="D64" s="6"/>
    </row>
    <row r="65" spans="3:4" ht="15" customHeight="1" x14ac:dyDescent="0.3">
      <c r="C65" s="6"/>
      <c r="D65" s="6"/>
    </row>
    <row r="66" spans="3:4" ht="15" customHeight="1" x14ac:dyDescent="0.3">
      <c r="C66" s="6"/>
      <c r="D66" s="6"/>
    </row>
    <row r="67" spans="3:4" ht="15" customHeight="1" x14ac:dyDescent="0.3">
      <c r="C67" s="6"/>
      <c r="D67" s="6"/>
    </row>
    <row r="68" spans="3:4" ht="15" customHeight="1" x14ac:dyDescent="0.3">
      <c r="C68" s="6"/>
      <c r="D68" s="6"/>
    </row>
  </sheetData>
  <autoFilter ref="A1:AX17" xr:uid="{00000000-0009-0000-0000-000010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W71"/>
  <sheetViews>
    <sheetView workbookViewId="0">
      <selection activeCell="AR17" sqref="AR17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41</v>
      </c>
      <c r="H2" s="5" t="s">
        <v>125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40.28</v>
      </c>
      <c r="D4" s="5">
        <v>38.880000000000003</v>
      </c>
      <c r="E4" s="5">
        <v>200</v>
      </c>
      <c r="F4" s="5" t="s">
        <v>168</v>
      </c>
      <c r="I4" s="5" t="s">
        <v>65</v>
      </c>
      <c r="J4" s="5">
        <v>0.3</v>
      </c>
      <c r="AB4" s="5">
        <v>206894.62896231347</v>
      </c>
      <c r="AC4" s="5">
        <v>609074.47485722846</v>
      </c>
      <c r="AD4" s="5">
        <f>C4-0.2*13</f>
        <v>37.68</v>
      </c>
      <c r="AO4" s="5" t="str">
        <f t="shared" ref="AO4:AO8" si="0">INT(B4/20)&amp;"+"&amp;FIXED(B4-INT(B4/20)*20,2)</f>
        <v>0+0.00</v>
      </c>
      <c r="AR4" s="5" t="str">
        <f t="shared" ref="AR4" si="1">IF(F4=F5,"",F4)</f>
        <v>m1-OJ-A17-001</v>
      </c>
      <c r="AS4" s="5" t="str">
        <f t="shared" ref="AS4:AS8" si="2">IFERROR(RIGHT(AR4,LEN(AR4)-3),"")</f>
        <v>OJ-A17-001</v>
      </c>
      <c r="AT4" s="5" t="str">
        <f t="shared" ref="AT4:AT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보도블럭</v>
      </c>
    </row>
    <row r="5" spans="1:49" ht="15" customHeight="1" x14ac:dyDescent="0.3">
      <c r="B5" s="5">
        <v>20</v>
      </c>
      <c r="C5" s="6">
        <v>40.119999999999997</v>
      </c>
      <c r="D5" s="6">
        <v>38.58</v>
      </c>
      <c r="E5" s="5">
        <v>200</v>
      </c>
      <c r="I5" s="5" t="s">
        <v>65</v>
      </c>
      <c r="J5" s="5">
        <v>0.3</v>
      </c>
      <c r="AB5" s="5">
        <v>206888.93426742256</v>
      </c>
      <c r="AC5" s="5">
        <v>609093.64698413445</v>
      </c>
      <c r="AD5" s="5">
        <f t="shared" ref="AD5:AD8" si="4">C5-0.2*13</f>
        <v>37.519999999999996</v>
      </c>
      <c r="AO5" s="5" t="str">
        <f t="shared" si="0"/>
        <v>1+0.00</v>
      </c>
      <c r="AR5" s="5" t="str">
        <f t="shared" ref="AR5:AR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8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8" si="7">IF(COUNTIF($I5,"SC*")&gt;0,"",IF(RIGHT($I5,1)="1","토사",IF(RIGHT($I5,1)="2","ASP",IF(RIGHT($I5,1)="3","CONC",IF(RIGHT($I5,1)="4","보도블럭",IF(RIGHT($I5,1)="5","ASP+CON",""))))))</f>
        <v>보도블럭</v>
      </c>
    </row>
    <row r="6" spans="1:49" ht="15" customHeight="1" x14ac:dyDescent="0.3">
      <c r="B6" s="5">
        <v>36</v>
      </c>
      <c r="C6" s="6">
        <v>40</v>
      </c>
      <c r="D6" s="6">
        <v>38.35</v>
      </c>
      <c r="E6" s="5">
        <v>200</v>
      </c>
      <c r="I6" s="5" t="s">
        <v>59</v>
      </c>
      <c r="J6" s="5">
        <v>0.3</v>
      </c>
      <c r="AD6" s="5">
        <f t="shared" si="4"/>
        <v>37.4</v>
      </c>
      <c r="AO6" s="5" t="str">
        <f t="shared" si="0"/>
        <v>1+16.00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보도블럭</v>
      </c>
    </row>
    <row r="7" spans="1:49" ht="15" customHeight="1" x14ac:dyDescent="0.3">
      <c r="B7" s="5">
        <v>36</v>
      </c>
      <c r="C7" s="6">
        <v>40</v>
      </c>
      <c r="D7" s="6">
        <v>38.35</v>
      </c>
      <c r="E7" s="5">
        <v>200</v>
      </c>
      <c r="I7" s="5" t="s">
        <v>1123</v>
      </c>
      <c r="J7" s="5">
        <v>0.3</v>
      </c>
      <c r="AD7" s="5">
        <f t="shared" si="4"/>
        <v>37.4</v>
      </c>
      <c r="AO7" s="5" t="str">
        <f t="shared" si="0"/>
        <v>1+16.00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40</v>
      </c>
      <c r="C8" s="6">
        <v>39.97</v>
      </c>
      <c r="D8" s="6">
        <v>38.29</v>
      </c>
      <c r="E8" s="5">
        <v>200</v>
      </c>
      <c r="F8" s="5" t="s">
        <v>169</v>
      </c>
      <c r="I8" s="5" t="s">
        <v>1123</v>
      </c>
      <c r="J8" s="5">
        <v>0.3</v>
      </c>
      <c r="AD8" s="5">
        <f t="shared" si="4"/>
        <v>37.369999999999997</v>
      </c>
      <c r="AO8" s="5" t="str">
        <f t="shared" si="0"/>
        <v>2+0.00</v>
      </c>
      <c r="AR8" s="5" t="str">
        <f t="shared" si="5"/>
        <v>m1-OJ-A16-003</v>
      </c>
      <c r="AS8" s="5" t="str">
        <f t="shared" si="2"/>
        <v>OJ-A16-003</v>
      </c>
      <c r="AT8" s="5" t="str">
        <f t="shared" si="3"/>
        <v>PC맨홀(1호)</v>
      </c>
      <c r="AU8" s="5" t="str">
        <f t="shared" si="6"/>
        <v>OPEN</v>
      </c>
      <c r="AV8" s="27" t="s">
        <v>1237</v>
      </c>
      <c r="AW8" s="5" t="str">
        <f t="shared" si="7"/>
        <v>ASP</v>
      </c>
    </row>
    <row r="10" spans="1:49" ht="15" customHeight="1" x14ac:dyDescent="0.3">
      <c r="B10" s="2" t="s">
        <v>46</v>
      </c>
      <c r="C10" s="2" t="s">
        <v>21</v>
      </c>
      <c r="D10" s="2" t="s">
        <v>22</v>
      </c>
      <c r="E10" s="2" t="s">
        <v>47</v>
      </c>
      <c r="F10" s="2" t="s">
        <v>48</v>
      </c>
      <c r="G10" s="2" t="s">
        <v>49</v>
      </c>
      <c r="H10" s="2" t="s">
        <v>50</v>
      </c>
      <c r="K10" s="2" t="s">
        <v>46</v>
      </c>
      <c r="L10" s="2" t="s">
        <v>47</v>
      </c>
    </row>
    <row r="11" spans="1:49" ht="15" customHeight="1" x14ac:dyDescent="0.3">
      <c r="B11" s="5" t="s">
        <v>536</v>
      </c>
      <c r="C11" s="6">
        <v>38.909999999999997</v>
      </c>
      <c r="D11" s="6">
        <v>500</v>
      </c>
      <c r="E11" s="17" t="s">
        <v>491</v>
      </c>
    </row>
    <row r="12" spans="1:49" ht="15" customHeight="1" x14ac:dyDescent="0.3">
      <c r="B12" s="5" t="s">
        <v>537</v>
      </c>
      <c r="C12" s="6">
        <v>38.64</v>
      </c>
      <c r="D12" s="6">
        <v>100</v>
      </c>
      <c r="E12" s="17" t="s">
        <v>355</v>
      </c>
      <c r="AB12" s="5">
        <v>206888.93426742256</v>
      </c>
      <c r="AC12" s="5">
        <v>609093.64698413445</v>
      </c>
    </row>
    <row r="13" spans="1:49" ht="15" customHeight="1" x14ac:dyDescent="0.3">
      <c r="B13" s="5" t="s">
        <v>538</v>
      </c>
      <c r="C13" s="6">
        <v>39.14</v>
      </c>
      <c r="D13" s="6">
        <v>100</v>
      </c>
      <c r="E13" s="17" t="s">
        <v>345</v>
      </c>
    </row>
    <row r="14" spans="1:49" ht="15" customHeight="1" x14ac:dyDescent="0.3">
      <c r="B14" s="5" t="s">
        <v>453</v>
      </c>
      <c r="C14" s="6">
        <v>38.85</v>
      </c>
      <c r="D14" s="6">
        <v>180</v>
      </c>
      <c r="E14" s="17" t="s">
        <v>345</v>
      </c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3:29" ht="15" customHeight="1" x14ac:dyDescent="0.3">
      <c r="C17" s="6"/>
      <c r="D17" s="6"/>
    </row>
    <row r="18" spans="3:29" ht="15" customHeight="1" x14ac:dyDescent="0.3">
      <c r="C18" s="6"/>
      <c r="D18" s="6"/>
    </row>
    <row r="19" spans="3:29" ht="15" customHeight="1" x14ac:dyDescent="0.3">
      <c r="C19" s="6"/>
      <c r="D19" s="6"/>
    </row>
    <row r="20" spans="3:29" ht="15" customHeight="1" x14ac:dyDescent="0.3">
      <c r="C20" s="6"/>
      <c r="D20" s="6"/>
    </row>
    <row r="21" spans="3:29" ht="15" customHeight="1" x14ac:dyDescent="0.3">
      <c r="C21" s="6"/>
      <c r="D21" s="6"/>
      <c r="AB21" s="5">
        <v>206888.93426742256</v>
      </c>
      <c r="AC21" s="5">
        <v>609093.64698413445</v>
      </c>
    </row>
    <row r="22" spans="3:29" ht="15" customHeight="1" x14ac:dyDescent="0.3">
      <c r="C22" s="6"/>
      <c r="D22" s="6"/>
      <c r="AB22" s="5">
        <v>206883.23957253169</v>
      </c>
      <c r="AC22" s="5">
        <v>609112.81911104044</v>
      </c>
    </row>
    <row r="23" spans="3:29" ht="15" customHeight="1" x14ac:dyDescent="0.3">
      <c r="C23" s="6"/>
      <c r="D23" s="6"/>
      <c r="AB23" s="5">
        <v>206875.71444408628</v>
      </c>
      <c r="AC23" s="5">
        <v>609131.34942247556</v>
      </c>
    </row>
    <row r="24" spans="3:29" ht="15" customHeight="1" x14ac:dyDescent="0.3">
      <c r="C24" s="6"/>
      <c r="D24" s="6"/>
    </row>
    <row r="25" spans="3:29" ht="15" customHeight="1" x14ac:dyDescent="0.3">
      <c r="C25" s="6"/>
      <c r="D25" s="6"/>
      <c r="AB25" s="5">
        <v>206871.95187986357</v>
      </c>
      <c r="AC25" s="5">
        <v>609140.61457819305</v>
      </c>
    </row>
    <row r="26" spans="3:29" ht="15" customHeight="1" x14ac:dyDescent="0.3">
      <c r="C26" s="6"/>
      <c r="D26" s="6"/>
    </row>
    <row r="27" spans="3:29" ht="15" customHeight="1" x14ac:dyDescent="0.3">
      <c r="C27" s="6"/>
      <c r="D27" s="6"/>
      <c r="AB27" s="5">
        <v>206868.81614221606</v>
      </c>
      <c r="AC27" s="5">
        <v>609150.11021663423</v>
      </c>
    </row>
    <row r="28" spans="3:29" ht="15" customHeight="1" x14ac:dyDescent="0.3">
      <c r="C28" s="6"/>
      <c r="D28" s="6"/>
    </row>
    <row r="29" spans="3:29" ht="15" customHeight="1" x14ac:dyDescent="0.3">
      <c r="C29" s="6"/>
      <c r="D29" s="6"/>
      <c r="AB29" s="5">
        <v>206865.68040456859</v>
      </c>
      <c r="AC29" s="5">
        <v>609159.60585507541</v>
      </c>
    </row>
    <row r="30" spans="3:29" s="7" customFormat="1" ht="15" customHeight="1" x14ac:dyDescent="0.3">
      <c r="C30" s="8"/>
      <c r="D30" s="8"/>
      <c r="E30" s="5"/>
      <c r="I30" s="5"/>
      <c r="J30" s="5"/>
      <c r="AB30" s="7">
        <v>206861.21283914137</v>
      </c>
      <c r="AC30" s="7">
        <v>609168.55241079</v>
      </c>
    </row>
    <row r="31" spans="3:29" s="7" customFormat="1" ht="15" customHeight="1" x14ac:dyDescent="0.3">
      <c r="C31" s="8"/>
      <c r="D31" s="8"/>
      <c r="E31" s="5"/>
      <c r="I31" s="5"/>
      <c r="J31" s="5"/>
      <c r="AB31" s="7">
        <v>206856.74527371419</v>
      </c>
      <c r="AC31" s="7">
        <v>609177.49896650447</v>
      </c>
    </row>
    <row r="32" spans="3:29" s="7" customFormat="1" ht="15" customHeight="1" x14ac:dyDescent="0.3">
      <c r="C32" s="8"/>
      <c r="D32" s="8"/>
      <c r="E32" s="5"/>
      <c r="F32" s="5"/>
      <c r="I32" s="5"/>
      <c r="J32" s="5"/>
      <c r="AB32" s="7">
        <v>206853.26417969234</v>
      </c>
      <c r="AC32" s="7">
        <v>609186.87350566185</v>
      </c>
    </row>
    <row r="33" spans="1:29" s="7" customFormat="1" ht="15" customHeight="1" x14ac:dyDescent="0.3">
      <c r="E33" s="5"/>
      <c r="I33" s="5"/>
      <c r="J33" s="5"/>
      <c r="AB33" s="7">
        <v>206847.34631985531</v>
      </c>
      <c r="AC33" s="7">
        <v>609202.81022222911</v>
      </c>
    </row>
    <row r="34" spans="1:29" s="7" customFormat="1" ht="15" customHeight="1" x14ac:dyDescent="0.3">
      <c r="E34" s="5"/>
      <c r="F34" s="5"/>
      <c r="I34" s="5"/>
      <c r="J34" s="5"/>
    </row>
    <row r="35" spans="1:29" s="7" customFormat="1" ht="15" customHeight="1" x14ac:dyDescent="0.3">
      <c r="C35" s="8"/>
      <c r="D35" s="8"/>
      <c r="E35" s="5"/>
      <c r="I35" s="5"/>
      <c r="J35" s="5"/>
      <c r="AB35" s="7">
        <v>206847.34631985531</v>
      </c>
      <c r="AC35" s="7">
        <v>609202.81022222911</v>
      </c>
    </row>
    <row r="36" spans="1:29" s="7" customFormat="1" ht="15" customHeight="1" x14ac:dyDescent="0.3">
      <c r="C36" s="8"/>
      <c r="D36" s="8"/>
      <c r="E36" s="5"/>
      <c r="I36" s="5"/>
      <c r="J36" s="5"/>
      <c r="AB36" s="7">
        <v>206845.12555963456</v>
      </c>
      <c r="AC36" s="7">
        <v>609204.82720612653</v>
      </c>
    </row>
    <row r="37" spans="1:29" s="7" customFormat="1" ht="15" customHeight="1" x14ac:dyDescent="0.3">
      <c r="C37" s="8"/>
      <c r="D37" s="8"/>
      <c r="E37" s="5"/>
      <c r="I37" s="5"/>
      <c r="J37" s="5"/>
      <c r="AB37" s="7">
        <v>206845.12555963456</v>
      </c>
      <c r="AC37" s="7">
        <v>609204.82720612653</v>
      </c>
    </row>
    <row r="38" spans="1:29" s="7" customFormat="1" ht="15" customHeight="1" x14ac:dyDescent="0.3">
      <c r="C38" s="4"/>
      <c r="D38" s="8"/>
      <c r="E38" s="5"/>
      <c r="F38" s="5"/>
      <c r="I38" s="5"/>
      <c r="J38" s="5"/>
      <c r="AB38" s="7">
        <v>206830.32049149665</v>
      </c>
      <c r="AC38" s="7">
        <v>609218.27376544231</v>
      </c>
    </row>
    <row r="39" spans="1:29" s="7" customFormat="1" ht="15" customHeight="1" x14ac:dyDescent="0.3">
      <c r="D39" s="8"/>
      <c r="E39" s="5"/>
      <c r="I39" s="5"/>
      <c r="J39" s="5"/>
      <c r="AB39" s="7">
        <v>206815.51542335874</v>
      </c>
      <c r="AC39" s="7">
        <v>609231.72032475797</v>
      </c>
    </row>
    <row r="40" spans="1:29" s="7" customFormat="1" ht="15" customHeight="1" x14ac:dyDescent="0.3">
      <c r="D40" s="8"/>
      <c r="E40" s="5"/>
      <c r="I40" s="5"/>
      <c r="J40" s="5"/>
    </row>
    <row r="41" spans="1:29" s="7" customFormat="1" ht="15" customHeight="1" x14ac:dyDescent="0.3">
      <c r="C41" s="8"/>
      <c r="D41" s="8"/>
      <c r="E41" s="5"/>
      <c r="F41" s="5"/>
      <c r="I41" s="5"/>
      <c r="J41" s="5"/>
      <c r="AB41" s="7">
        <v>206815.51542335874</v>
      </c>
      <c r="AC41" s="7">
        <v>609231.72032475797</v>
      </c>
    </row>
    <row r="42" spans="1:29" s="7" customFormat="1" ht="15" customHeight="1" x14ac:dyDescent="0.3">
      <c r="A42" s="5"/>
      <c r="C42" s="8"/>
      <c r="D42" s="8"/>
      <c r="E42" s="5"/>
      <c r="F42" s="5"/>
      <c r="I42" s="5"/>
      <c r="J42" s="5"/>
    </row>
    <row r="43" spans="1:29" s="7" customFormat="1" ht="15" customHeight="1" x14ac:dyDescent="0.3">
      <c r="A43" s="5"/>
      <c r="C43" s="8"/>
      <c r="D43" s="8"/>
      <c r="E43" s="5"/>
      <c r="F43" s="5"/>
      <c r="I43" s="5"/>
      <c r="J43" s="5"/>
    </row>
    <row r="44" spans="1:29" s="7" customFormat="1" ht="15" customHeight="1" x14ac:dyDescent="0.3">
      <c r="C44" s="8"/>
      <c r="D44" s="8"/>
      <c r="E44" s="5"/>
      <c r="I44" s="5"/>
      <c r="J44" s="5"/>
      <c r="AB44" s="7">
        <v>206815.51542335874</v>
      </c>
      <c r="AC44" s="7">
        <v>609231.72032475797</v>
      </c>
    </row>
    <row r="45" spans="1:29" s="7" customFormat="1" ht="15" customHeight="1" x14ac:dyDescent="0.3">
      <c r="C45" s="8"/>
      <c r="E45" s="5"/>
      <c r="I45" s="5"/>
      <c r="J45" s="5"/>
      <c r="AB45" s="7">
        <v>206802.93111544158</v>
      </c>
      <c r="AC45" s="7">
        <v>609243.14990017633</v>
      </c>
    </row>
    <row r="46" spans="1:29" s="7" customFormat="1" ht="15" customHeight="1" x14ac:dyDescent="0.3">
      <c r="D46" s="8"/>
      <c r="E46" s="5"/>
      <c r="I46" s="5"/>
      <c r="J46" s="5"/>
      <c r="AB46" s="7">
        <v>206800.77263897803</v>
      </c>
      <c r="AC46" s="7">
        <v>609245.23340188188</v>
      </c>
    </row>
    <row r="47" spans="1:29" ht="15" customHeight="1" x14ac:dyDescent="0.3">
      <c r="D47" s="6"/>
      <c r="AB47" s="5">
        <v>206786.38279588829</v>
      </c>
      <c r="AC47" s="5">
        <v>609259.1234132516</v>
      </c>
    </row>
    <row r="48" spans="1:29" ht="15" customHeight="1" x14ac:dyDescent="0.3">
      <c r="D48" s="6"/>
      <c r="AB48" s="5">
        <v>206786.38279588829</v>
      </c>
      <c r="AC48" s="5">
        <v>609259.1234132516</v>
      </c>
    </row>
    <row r="49" spans="3:29" ht="15" customHeight="1" x14ac:dyDescent="0.3">
      <c r="C49" s="6"/>
      <c r="D49" s="6"/>
      <c r="AB49" s="5">
        <v>206786.38279588829</v>
      </c>
      <c r="AC49" s="5">
        <v>609259.1234132516</v>
      </c>
    </row>
    <row r="50" spans="3:29" ht="15" customHeight="1" x14ac:dyDescent="0.3">
      <c r="C50" s="6"/>
      <c r="D50" s="6"/>
      <c r="AB50" s="5">
        <v>206786.38279588829</v>
      </c>
      <c r="AC50" s="5">
        <v>609259.1234132516</v>
      </c>
    </row>
    <row r="51" spans="3:29" ht="15" customHeight="1" x14ac:dyDescent="0.3">
      <c r="C51" s="6"/>
      <c r="D51" s="6"/>
      <c r="AB51" s="5">
        <v>206771.99295279855</v>
      </c>
      <c r="AC51" s="5">
        <v>609273.01342462143</v>
      </c>
    </row>
    <row r="52" spans="3:29" ht="15" customHeight="1" x14ac:dyDescent="0.3">
      <c r="C52" s="6"/>
      <c r="D52" s="6"/>
      <c r="AB52" s="5">
        <v>206759.76158617233</v>
      </c>
      <c r="AC52" s="5">
        <v>609284.81993428571</v>
      </c>
    </row>
    <row r="53" spans="3:29" ht="15" customHeight="1" x14ac:dyDescent="0.3">
      <c r="C53" s="6"/>
      <c r="D53" s="6"/>
      <c r="AB53" s="5">
        <v>206757.30104341792</v>
      </c>
      <c r="AC53" s="5">
        <v>609286.53624700604</v>
      </c>
    </row>
    <row r="54" spans="3:29" ht="15" customHeight="1" x14ac:dyDescent="0.3">
      <c r="C54" s="6"/>
      <c r="D54" s="6"/>
      <c r="AB54" s="5">
        <v>206743.35796780992</v>
      </c>
      <c r="AC54" s="5">
        <v>609296.26201908791</v>
      </c>
    </row>
    <row r="55" spans="3:29" ht="15" customHeight="1" x14ac:dyDescent="0.3">
      <c r="C55" s="6"/>
      <c r="D55" s="6"/>
      <c r="AB55" s="5">
        <v>206741.19707832983</v>
      </c>
      <c r="AC55" s="5">
        <v>609298.34301804402</v>
      </c>
    </row>
    <row r="56" spans="3:29" ht="15" customHeight="1" x14ac:dyDescent="0.3">
      <c r="C56" s="6"/>
      <c r="D56" s="6"/>
      <c r="AB56" s="5">
        <v>206726.79114846277</v>
      </c>
      <c r="AC56" s="5">
        <v>609312.21634441742</v>
      </c>
    </row>
    <row r="57" spans="3:29" ht="15" customHeight="1" x14ac:dyDescent="0.3">
      <c r="C57" s="6"/>
      <c r="D57" s="6"/>
      <c r="AB57" s="5">
        <v>206726.79114846277</v>
      </c>
      <c r="AC57" s="5">
        <v>609312.21634441742</v>
      </c>
    </row>
    <row r="58" spans="3:29" ht="15" customHeight="1" x14ac:dyDescent="0.3">
      <c r="C58" s="6"/>
      <c r="D58" s="6"/>
      <c r="AB58" s="5">
        <v>206726.79114846277</v>
      </c>
      <c r="AC58" s="5">
        <v>609312.21634441742</v>
      </c>
    </row>
    <row r="59" spans="3:29" ht="15" customHeight="1" x14ac:dyDescent="0.3">
      <c r="C59" s="6"/>
      <c r="D59" s="6"/>
      <c r="AB59" s="5">
        <v>206712.38521859574</v>
      </c>
      <c r="AC59" s="5">
        <v>609326.08967079094</v>
      </c>
    </row>
    <row r="60" spans="3:29" ht="15" customHeight="1" x14ac:dyDescent="0.3">
      <c r="C60" s="6"/>
      <c r="D60" s="6"/>
      <c r="AB60" s="5">
        <v>206712.38521859574</v>
      </c>
      <c r="AC60" s="5">
        <v>609326.08967079094</v>
      </c>
    </row>
    <row r="61" spans="3:29" ht="15" customHeight="1" x14ac:dyDescent="0.3">
      <c r="C61" s="6"/>
      <c r="D61" s="6"/>
      <c r="AB61" s="5">
        <v>206697.97928872867</v>
      </c>
      <c r="AC61" s="5">
        <v>609339.96299716446</v>
      </c>
    </row>
    <row r="62" spans="3:29" ht="15" customHeight="1" x14ac:dyDescent="0.3">
      <c r="C62" s="6"/>
      <c r="D62" s="6"/>
      <c r="AB62" s="5">
        <v>206689.3357308085</v>
      </c>
      <c r="AC62" s="5">
        <v>609348.28699298855</v>
      </c>
    </row>
    <row r="63" spans="3:29" ht="15" customHeight="1" x14ac:dyDescent="0.3">
      <c r="C63" s="6"/>
      <c r="D63" s="6"/>
      <c r="AB63" s="5">
        <v>206683.62351045967</v>
      </c>
      <c r="AC63" s="5">
        <v>609353.88793386368</v>
      </c>
    </row>
    <row r="64" spans="3:29" ht="15" customHeight="1" x14ac:dyDescent="0.3">
      <c r="C64" s="6"/>
      <c r="D64" s="6"/>
      <c r="AB64" s="5">
        <v>206669.34295958767</v>
      </c>
      <c r="AC64" s="5">
        <v>609367.89028605155</v>
      </c>
    </row>
    <row r="65" spans="2:29" ht="15" customHeight="1" x14ac:dyDescent="0.3">
      <c r="C65" s="6"/>
      <c r="D65" s="6"/>
      <c r="AB65" s="5">
        <v>206655.06240871569</v>
      </c>
      <c r="AC65" s="5">
        <v>609381.89263823943</v>
      </c>
    </row>
    <row r="66" spans="2:29" ht="15" customHeight="1" x14ac:dyDescent="0.3">
      <c r="C66" s="6"/>
      <c r="D66" s="6"/>
      <c r="AB66" s="5">
        <v>206640.78185784371</v>
      </c>
      <c r="AC66" s="5">
        <v>609395.8949904273</v>
      </c>
    </row>
    <row r="67" spans="2:29" ht="15" customHeight="1" x14ac:dyDescent="0.3">
      <c r="C67" s="6"/>
      <c r="D67" s="6"/>
      <c r="AB67" s="5">
        <v>206640.78185784371</v>
      </c>
      <c r="AC67" s="5">
        <v>609395.8949904273</v>
      </c>
    </row>
    <row r="68" spans="2:29" ht="15" customHeight="1" x14ac:dyDescent="0.3">
      <c r="C68" s="6"/>
      <c r="D68" s="6"/>
      <c r="AB68" s="5">
        <v>206640.78185784371</v>
      </c>
      <c r="AC68" s="5">
        <v>609395.8949904273</v>
      </c>
    </row>
    <row r="69" spans="2:29" ht="15" customHeight="1" x14ac:dyDescent="0.3">
      <c r="AB69" s="5">
        <v>206635.78366503856</v>
      </c>
      <c r="AC69" s="5">
        <v>609400.79581369297</v>
      </c>
    </row>
    <row r="71" spans="2:29" ht="15" customHeight="1" x14ac:dyDescent="0.3">
      <c r="B71" s="2"/>
      <c r="C71" s="2"/>
      <c r="D71" s="2"/>
      <c r="F71" s="2"/>
      <c r="G71" s="2"/>
      <c r="H71" s="2"/>
      <c r="K71" s="2"/>
      <c r="L71" s="2"/>
    </row>
  </sheetData>
  <autoFilter ref="A1:AX8" xr:uid="{00000000-0009-0000-0000-000011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W90"/>
  <sheetViews>
    <sheetView workbookViewId="0">
      <selection activeCell="AT4" sqref="AT4:AW67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880</v>
      </c>
      <c r="H2" s="5" t="s">
        <v>126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41.83</v>
      </c>
      <c r="D4" s="5">
        <v>40.630000000000003</v>
      </c>
      <c r="E4" s="5">
        <v>200</v>
      </c>
      <c r="F4" s="5" t="s">
        <v>150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C4-0.2*8</f>
        <v>40.229999999999997</v>
      </c>
      <c r="AO4" s="5" t="str">
        <f t="shared" ref="AO4:AO67" si="0">INT(B4/20)&amp;"+"&amp;FIXED(B4-INT(B4/20)*20,2)</f>
        <v>0+0.00</v>
      </c>
      <c r="AR4" s="5" t="str">
        <f t="shared" ref="AR4" si="1">IF(F4=F5,"",F4)</f>
        <v>m1-OJ-A18-001</v>
      </c>
      <c r="AS4" s="5" t="str">
        <f t="shared" ref="AS4:AS67" si="2">IFERROR(RIGHT(AR4,LEN(AR4)-3),"")</f>
        <v>OJ-A18-001</v>
      </c>
      <c r="AT4" s="5" t="str">
        <f t="shared" ref="AT4:AT67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41.87</v>
      </c>
      <c r="D5" s="6">
        <v>40.270000000000003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40.229999999999997</v>
      </c>
      <c r="AO5" s="5" t="str">
        <f t="shared" si="0"/>
        <v>1+0.00</v>
      </c>
      <c r="AR5" s="5" t="str">
        <f t="shared" ref="AR5:AR68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68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68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41.91</v>
      </c>
      <c r="D6" s="6">
        <v>39.9</v>
      </c>
      <c r="E6" s="5">
        <v>200</v>
      </c>
      <c r="I6" s="5" t="s">
        <v>0</v>
      </c>
      <c r="J6" s="5">
        <v>0.3</v>
      </c>
      <c r="AD6" s="6">
        <v>40.229999999999997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B7" s="5">
        <v>40</v>
      </c>
      <c r="C7" s="6">
        <v>41.91</v>
      </c>
      <c r="D7" s="6">
        <v>39.9</v>
      </c>
      <c r="E7" s="5">
        <v>200</v>
      </c>
      <c r="I7" s="5" t="s">
        <v>62</v>
      </c>
      <c r="J7" s="5">
        <v>0.3</v>
      </c>
      <c r="AD7" s="6">
        <v>40.229999999999997</v>
      </c>
      <c r="AO7" s="5" t="str">
        <f t="shared" si="0"/>
        <v>2+0.00</v>
      </c>
      <c r="AR7" s="5">
        <f t="shared" si="4"/>
        <v>0</v>
      </c>
      <c r="AS7" s="5" t="str">
        <f t="shared" si="2"/>
        <v/>
      </c>
      <c r="AT7" s="5" t="str">
        <f t="shared" si="3"/>
        <v/>
      </c>
      <c r="AU7" s="5" t="str">
        <f t="shared" si="5"/>
        <v>가시설</v>
      </c>
      <c r="AV7" s="27" t="s">
        <v>1237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45</v>
      </c>
      <c r="C8" s="6">
        <v>41.92</v>
      </c>
      <c r="D8" s="6">
        <v>39.81</v>
      </c>
      <c r="E8" s="5">
        <v>200</v>
      </c>
      <c r="F8" s="5" t="s">
        <v>151</v>
      </c>
      <c r="I8" s="5" t="s">
        <v>62</v>
      </c>
      <c r="J8" s="5">
        <v>0.3</v>
      </c>
      <c r="AD8" s="6">
        <v>40.229999999999997</v>
      </c>
      <c r="AO8" s="5" t="str">
        <f t="shared" si="0"/>
        <v>2+5.00</v>
      </c>
      <c r="AR8" s="5" t="str">
        <f t="shared" si="4"/>
        <v>m1-OJ-A18-002</v>
      </c>
      <c r="AS8" s="5" t="str">
        <f t="shared" si="2"/>
        <v>OJ-A18-002</v>
      </c>
      <c r="AT8" s="5" t="str">
        <f t="shared" si="3"/>
        <v>PC맨홀(1호)</v>
      </c>
      <c r="AU8" s="5" t="str">
        <f t="shared" si="5"/>
        <v>가시설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60</v>
      </c>
      <c r="C9" s="6">
        <v>42</v>
      </c>
      <c r="D9" s="6">
        <v>39.69</v>
      </c>
      <c r="E9" s="5">
        <v>200</v>
      </c>
      <c r="I9" s="5" t="s">
        <v>60</v>
      </c>
      <c r="J9" s="5">
        <v>0.3</v>
      </c>
      <c r="AD9" s="6">
        <v>40.229999999999997</v>
      </c>
      <c r="AO9" s="5" t="str">
        <f t="shared" si="0"/>
        <v>3+0.00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80</v>
      </c>
      <c r="C10" s="6">
        <v>42.1</v>
      </c>
      <c r="D10" s="6">
        <v>39.520000000000003</v>
      </c>
      <c r="E10" s="5">
        <v>200</v>
      </c>
      <c r="I10" s="5" t="s">
        <v>60</v>
      </c>
      <c r="J10" s="5">
        <v>0.3</v>
      </c>
      <c r="AD10" s="6">
        <v>40.229999999999997</v>
      </c>
      <c r="AO10" s="5" t="str">
        <f t="shared" si="0"/>
        <v>4+0.00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100</v>
      </c>
      <c r="C11" s="6">
        <v>42.21</v>
      </c>
      <c r="D11" s="6">
        <v>39.35</v>
      </c>
      <c r="E11" s="5">
        <v>200</v>
      </c>
      <c r="I11" s="5" t="s">
        <v>60</v>
      </c>
      <c r="J11" s="5">
        <v>0.3</v>
      </c>
      <c r="AD11" s="6">
        <v>40.229999999999997</v>
      </c>
      <c r="AO11" s="5" t="str">
        <f t="shared" si="0"/>
        <v>5+0.00</v>
      </c>
      <c r="AR11" s="5">
        <f t="shared" si="4"/>
        <v>0</v>
      </c>
      <c r="AS11" s="5" t="str">
        <f t="shared" si="2"/>
        <v/>
      </c>
      <c r="AT11" s="5" t="str">
        <f t="shared" si="3"/>
        <v/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A12" s="5" t="s">
        <v>55</v>
      </c>
      <c r="B12" s="5">
        <v>115</v>
      </c>
      <c r="C12" s="6">
        <v>42.29</v>
      </c>
      <c r="D12" s="6">
        <v>39.229999999999997</v>
      </c>
      <c r="E12" s="5">
        <v>200</v>
      </c>
      <c r="F12" s="5" t="s">
        <v>152</v>
      </c>
      <c r="I12" s="5" t="s">
        <v>60</v>
      </c>
      <c r="J12" s="5">
        <v>0.3</v>
      </c>
      <c r="AD12" s="6">
        <v>40.229999999999997</v>
      </c>
      <c r="AO12" s="5" t="str">
        <f t="shared" si="0"/>
        <v>5+15.00</v>
      </c>
      <c r="AR12" s="5" t="str">
        <f t="shared" si="4"/>
        <v>m1-OJ-A18-003</v>
      </c>
      <c r="AS12" s="5" t="str">
        <f t="shared" si="2"/>
        <v>OJ-A18-003</v>
      </c>
      <c r="AT12" s="5" t="str">
        <f t="shared" si="3"/>
        <v>PC맨홀(1호)</v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120</v>
      </c>
      <c r="C13" s="6">
        <v>42.24</v>
      </c>
      <c r="D13" s="6">
        <v>39.200000000000003</v>
      </c>
      <c r="E13" s="5">
        <v>200</v>
      </c>
      <c r="I13" s="5" t="s">
        <v>60</v>
      </c>
      <c r="J13" s="5">
        <v>0.3</v>
      </c>
      <c r="AB13" s="5">
        <v>206888.93426742256</v>
      </c>
      <c r="AC13" s="5">
        <v>609093.64698413445</v>
      </c>
      <c r="AD13" s="6">
        <v>40.229999999999997</v>
      </c>
      <c r="AO13" s="5" t="str">
        <f t="shared" si="0"/>
        <v>6+0.00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B14" s="5">
        <v>140</v>
      </c>
      <c r="C14" s="6">
        <v>42.04</v>
      </c>
      <c r="D14" s="6">
        <v>39.090000000000003</v>
      </c>
      <c r="E14" s="5">
        <v>200</v>
      </c>
      <c r="I14" s="5" t="s">
        <v>60</v>
      </c>
      <c r="J14" s="5">
        <v>0.3</v>
      </c>
      <c r="AD14" s="6">
        <v>40.229999999999997</v>
      </c>
      <c r="AO14" s="5" t="str">
        <f t="shared" si="0"/>
        <v>7+0.00</v>
      </c>
      <c r="AR14" s="5" t="str">
        <f t="shared" si="4"/>
        <v/>
      </c>
      <c r="AS14" s="5" t="str">
        <f t="shared" si="2"/>
        <v/>
      </c>
      <c r="AT14" s="5" t="str">
        <f t="shared" si="3"/>
        <v/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160</v>
      </c>
      <c r="C15" s="6">
        <v>41.83</v>
      </c>
      <c r="D15" s="6">
        <v>38.99</v>
      </c>
      <c r="E15" s="5">
        <v>200</v>
      </c>
      <c r="I15" s="5" t="s">
        <v>60</v>
      </c>
      <c r="J15" s="5">
        <v>0.3</v>
      </c>
      <c r="AD15" s="5">
        <f>C15-0.2*8</f>
        <v>40.229999999999997</v>
      </c>
      <c r="AO15" s="5" t="str">
        <f t="shared" si="0"/>
        <v>8+0.00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180</v>
      </c>
      <c r="C16" s="6">
        <v>41.63</v>
      </c>
      <c r="D16" s="6">
        <v>38.880000000000003</v>
      </c>
      <c r="E16" s="5">
        <v>200</v>
      </c>
      <c r="I16" s="5" t="s">
        <v>60</v>
      </c>
      <c r="J16" s="5">
        <v>0.3</v>
      </c>
      <c r="AD16" s="6">
        <v>40.11</v>
      </c>
      <c r="AO16" s="5" t="str">
        <f t="shared" si="0"/>
        <v>9+0.00</v>
      </c>
      <c r="AR16" s="5">
        <f t="shared" si="4"/>
        <v>0</v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A17" s="5" t="s">
        <v>55</v>
      </c>
      <c r="B17" s="5">
        <v>185</v>
      </c>
      <c r="C17" s="6">
        <v>41.58</v>
      </c>
      <c r="D17" s="6">
        <v>38.85</v>
      </c>
      <c r="E17" s="5">
        <v>200</v>
      </c>
      <c r="F17" s="5" t="s">
        <v>153</v>
      </c>
      <c r="I17" s="5" t="s">
        <v>60</v>
      </c>
      <c r="J17" s="5">
        <v>0.3</v>
      </c>
      <c r="AD17" s="6">
        <v>40.08</v>
      </c>
      <c r="AO17" s="5" t="str">
        <f t="shared" si="0"/>
        <v>9+5.00</v>
      </c>
      <c r="AR17" s="5" t="str">
        <f t="shared" si="4"/>
        <v>m1-OJ-A18-004</v>
      </c>
      <c r="AS17" s="5" t="str">
        <f t="shared" si="2"/>
        <v>OJ-A18-004</v>
      </c>
      <c r="AT17" s="5" t="str">
        <f t="shared" si="3"/>
        <v>PC맨홀(1호)</v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200</v>
      </c>
      <c r="C18" s="6">
        <v>41.61</v>
      </c>
      <c r="D18" s="6">
        <v>38.78</v>
      </c>
      <c r="E18" s="5">
        <v>200</v>
      </c>
      <c r="I18" s="5" t="s">
        <v>60</v>
      </c>
      <c r="J18" s="5">
        <v>0.3</v>
      </c>
      <c r="AD18" s="6">
        <v>39.99</v>
      </c>
      <c r="AO18" s="5" t="str">
        <f t="shared" si="0"/>
        <v>10+0.00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B19" s="5">
        <v>220</v>
      </c>
      <c r="C19" s="6">
        <v>41.65</v>
      </c>
      <c r="D19" s="6">
        <v>38.69</v>
      </c>
      <c r="E19" s="5">
        <v>200</v>
      </c>
      <c r="I19" s="5" t="s">
        <v>60</v>
      </c>
      <c r="J19" s="5">
        <v>0.3</v>
      </c>
      <c r="AD19" s="6">
        <v>39.86</v>
      </c>
      <c r="AO19" s="5" t="str">
        <f t="shared" si="0"/>
        <v>11+0.00</v>
      </c>
      <c r="AR19" s="5">
        <f t="shared" si="4"/>
        <v>0</v>
      </c>
      <c r="AS19" s="5" t="str">
        <f t="shared" si="2"/>
        <v/>
      </c>
      <c r="AT19" s="5" t="str">
        <f t="shared" si="3"/>
        <v/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A20" s="5" t="s">
        <v>55</v>
      </c>
      <c r="B20" s="5">
        <v>234</v>
      </c>
      <c r="C20" s="6">
        <v>41.68</v>
      </c>
      <c r="D20" s="6">
        <v>38.630000000000003</v>
      </c>
      <c r="E20" s="5">
        <v>200</v>
      </c>
      <c r="F20" s="5" t="s">
        <v>154</v>
      </c>
      <c r="I20" s="5" t="s">
        <v>60</v>
      </c>
      <c r="J20" s="5">
        <v>0.3</v>
      </c>
      <c r="AD20" s="6">
        <v>39.78</v>
      </c>
      <c r="AO20" s="5" t="str">
        <f t="shared" si="0"/>
        <v>11+14.00</v>
      </c>
      <c r="AR20" s="5" t="str">
        <f t="shared" si="4"/>
        <v>m1-OJ-A18-005</v>
      </c>
      <c r="AS20" s="5" t="str">
        <f t="shared" si="2"/>
        <v>OJ-A18-005</v>
      </c>
      <c r="AT20" s="5" t="str">
        <f t="shared" si="3"/>
        <v>PC맨홀(1호)</v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240</v>
      </c>
      <c r="C21" s="6">
        <v>41.66</v>
      </c>
      <c r="D21" s="6">
        <v>38.61</v>
      </c>
      <c r="E21" s="5">
        <v>200</v>
      </c>
      <c r="I21" s="5" t="s">
        <v>60</v>
      </c>
      <c r="J21" s="5">
        <v>0.3</v>
      </c>
      <c r="AD21" s="6">
        <v>39.74</v>
      </c>
      <c r="AO21" s="5" t="str">
        <f t="shared" si="0"/>
        <v>12+0.00</v>
      </c>
      <c r="AR21" s="5" t="str">
        <f t="shared" si="4"/>
        <v/>
      </c>
      <c r="AS21" s="5" t="str">
        <f t="shared" si="2"/>
        <v/>
      </c>
      <c r="AT21" s="5" t="str">
        <f t="shared" si="3"/>
        <v/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260</v>
      </c>
      <c r="C22" s="6">
        <v>41.59</v>
      </c>
      <c r="D22" s="6">
        <v>38.53</v>
      </c>
      <c r="E22" s="5">
        <v>200</v>
      </c>
      <c r="I22" s="5" t="s">
        <v>60</v>
      </c>
      <c r="J22" s="5">
        <v>0.3</v>
      </c>
      <c r="AB22" s="5">
        <v>206888.93426742256</v>
      </c>
      <c r="AC22" s="5">
        <v>609093.64698413445</v>
      </c>
      <c r="AD22" s="6">
        <v>39.619999999999997</v>
      </c>
      <c r="AO22" s="5" t="str">
        <f t="shared" si="0"/>
        <v>13+0.00</v>
      </c>
      <c r="AR22" s="5">
        <f t="shared" si="4"/>
        <v>0</v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A23" s="5" t="s">
        <v>55</v>
      </c>
      <c r="B23" s="5">
        <v>279</v>
      </c>
      <c r="C23" s="6">
        <v>41.53</v>
      </c>
      <c r="D23" s="6">
        <v>38.46</v>
      </c>
      <c r="E23" s="5">
        <v>200</v>
      </c>
      <c r="F23" s="5" t="s">
        <v>155</v>
      </c>
      <c r="I23" s="5" t="s">
        <v>60</v>
      </c>
      <c r="J23" s="5">
        <v>0.3</v>
      </c>
      <c r="AB23" s="5">
        <v>206883.23957253169</v>
      </c>
      <c r="AC23" s="5">
        <v>609112.81911104044</v>
      </c>
      <c r="AD23" s="6">
        <v>39.51</v>
      </c>
      <c r="AO23" s="5" t="str">
        <f t="shared" si="0"/>
        <v>13+19.00</v>
      </c>
      <c r="AR23" s="5" t="str">
        <f t="shared" si="4"/>
        <v>m1-OJ-A18-006</v>
      </c>
      <c r="AS23" s="5" t="str">
        <f t="shared" si="2"/>
        <v>OJ-A18-006</v>
      </c>
      <c r="AT23" s="5" t="str">
        <f t="shared" si="3"/>
        <v>PC맨홀(1호)</v>
      </c>
      <c r="AU23" s="5" t="str">
        <f t="shared" si="5"/>
        <v>가시설</v>
      </c>
      <c r="AV23" s="27" t="s">
        <v>1237</v>
      </c>
      <c r="AW23" s="5" t="str">
        <f t="shared" si="6"/>
        <v>ASP</v>
      </c>
    </row>
    <row r="24" spans="1:49" ht="15" customHeight="1" x14ac:dyDescent="0.3">
      <c r="B24" s="5">
        <v>280</v>
      </c>
      <c r="C24" s="6">
        <v>41.53</v>
      </c>
      <c r="D24" s="6">
        <v>38.46</v>
      </c>
      <c r="E24" s="5">
        <v>200</v>
      </c>
      <c r="I24" s="5" t="s">
        <v>60</v>
      </c>
      <c r="J24" s="5">
        <v>0.3</v>
      </c>
      <c r="AB24" s="5">
        <v>206875.71444408628</v>
      </c>
      <c r="AC24" s="5">
        <v>609131.34942247556</v>
      </c>
      <c r="AD24" s="6">
        <v>39.5</v>
      </c>
      <c r="AO24" s="5" t="str">
        <f t="shared" si="0"/>
        <v>14+0.00</v>
      </c>
      <c r="AR24" s="5" t="str">
        <f t="shared" si="4"/>
        <v/>
      </c>
      <c r="AS24" s="5" t="str">
        <f t="shared" si="2"/>
        <v/>
      </c>
      <c r="AT24" s="5" t="str">
        <f t="shared" si="3"/>
        <v/>
      </c>
      <c r="AU24" s="5" t="str">
        <f t="shared" si="5"/>
        <v>가시설</v>
      </c>
      <c r="AV24" s="27" t="s">
        <v>1237</v>
      </c>
      <c r="AW24" s="5" t="str">
        <f t="shared" si="6"/>
        <v>ASP</v>
      </c>
    </row>
    <row r="25" spans="1:49" ht="15" customHeight="1" x14ac:dyDescent="0.3">
      <c r="B25" s="5">
        <v>300</v>
      </c>
      <c r="C25" s="6">
        <v>41.58</v>
      </c>
      <c r="D25" s="6">
        <v>38.409999999999997</v>
      </c>
      <c r="E25" s="5">
        <v>200</v>
      </c>
      <c r="I25" s="5" t="s">
        <v>60</v>
      </c>
      <c r="J25" s="5">
        <v>0.3</v>
      </c>
      <c r="AD25" s="6">
        <v>39.380000000000003</v>
      </c>
      <c r="AO25" s="5" t="str">
        <f t="shared" si="0"/>
        <v>15+0.00</v>
      </c>
      <c r="AR25" s="5" t="str">
        <f t="shared" si="4"/>
        <v/>
      </c>
      <c r="AS25" s="5" t="str">
        <f t="shared" si="2"/>
        <v/>
      </c>
      <c r="AT25" s="5" t="str">
        <f t="shared" si="3"/>
        <v/>
      </c>
      <c r="AU25" s="5" t="str">
        <f t="shared" si="5"/>
        <v>가시설</v>
      </c>
      <c r="AV25" s="27" t="s">
        <v>1237</v>
      </c>
      <c r="AW25" s="5" t="str">
        <f t="shared" si="6"/>
        <v>ASP</v>
      </c>
    </row>
    <row r="26" spans="1:49" ht="15" customHeight="1" x14ac:dyDescent="0.3">
      <c r="B26" s="5">
        <v>320</v>
      </c>
      <c r="C26" s="6">
        <v>41.63</v>
      </c>
      <c r="D26" s="6">
        <v>38.36</v>
      </c>
      <c r="E26" s="5">
        <v>200</v>
      </c>
      <c r="I26" s="5" t="s">
        <v>60</v>
      </c>
      <c r="J26" s="5">
        <v>0.3</v>
      </c>
      <c r="AB26" s="5">
        <v>206871.95187986357</v>
      </c>
      <c r="AC26" s="5">
        <v>609140.61457819305</v>
      </c>
      <c r="AD26" s="6">
        <v>39.26</v>
      </c>
      <c r="AO26" s="5" t="str">
        <f t="shared" si="0"/>
        <v>16+0.00</v>
      </c>
      <c r="AR26" s="5" t="str">
        <f t="shared" si="4"/>
        <v/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27" t="s">
        <v>1237</v>
      </c>
      <c r="AW26" s="5" t="str">
        <f t="shared" si="6"/>
        <v>ASP</v>
      </c>
    </row>
    <row r="27" spans="1:49" ht="15" customHeight="1" x14ac:dyDescent="0.3">
      <c r="B27" s="5">
        <v>340</v>
      </c>
      <c r="C27" s="6">
        <v>41.68</v>
      </c>
      <c r="D27" s="6">
        <v>38.31</v>
      </c>
      <c r="E27" s="5">
        <v>200</v>
      </c>
      <c r="I27" s="5" t="s">
        <v>60</v>
      </c>
      <c r="J27" s="5">
        <v>0.3</v>
      </c>
      <c r="AD27" s="6">
        <v>39.130000000000003</v>
      </c>
      <c r="AO27" s="5" t="str">
        <f t="shared" si="0"/>
        <v>17+0.00</v>
      </c>
      <c r="AR27" s="5">
        <f t="shared" si="4"/>
        <v>0</v>
      </c>
      <c r="AS27" s="5" t="str">
        <f t="shared" si="2"/>
        <v/>
      </c>
      <c r="AT27" s="5" t="str">
        <f t="shared" si="3"/>
        <v/>
      </c>
      <c r="AU27" s="5" t="str">
        <f t="shared" si="5"/>
        <v>가시설</v>
      </c>
      <c r="AV27" s="27" t="s">
        <v>1237</v>
      </c>
      <c r="AW27" s="5" t="str">
        <f t="shared" si="6"/>
        <v>ASP</v>
      </c>
    </row>
    <row r="28" spans="1:49" ht="15" customHeight="1" x14ac:dyDescent="0.3">
      <c r="A28" s="5" t="s">
        <v>55</v>
      </c>
      <c r="B28" s="5">
        <v>342</v>
      </c>
      <c r="C28" s="6">
        <v>41.69</v>
      </c>
      <c r="D28" s="6">
        <v>38.299999999999997</v>
      </c>
      <c r="E28" s="5">
        <v>200</v>
      </c>
      <c r="F28" s="5" t="s">
        <v>156</v>
      </c>
      <c r="I28" s="5" t="s">
        <v>60</v>
      </c>
      <c r="J28" s="5">
        <v>0.3</v>
      </c>
      <c r="AB28" s="5">
        <v>206868.81614221606</v>
      </c>
      <c r="AC28" s="5">
        <v>609150.11021663423</v>
      </c>
      <c r="AD28" s="6">
        <v>39.119999999999997</v>
      </c>
      <c r="AO28" s="5" t="str">
        <f t="shared" si="0"/>
        <v>17+2.00</v>
      </c>
      <c r="AR28" s="5" t="str">
        <f t="shared" si="4"/>
        <v>m1-OJ-A18-007</v>
      </c>
      <c r="AS28" s="5" t="str">
        <f t="shared" si="2"/>
        <v>OJ-A18-007</v>
      </c>
      <c r="AT28" s="5" t="str">
        <f t="shared" si="3"/>
        <v>PC맨홀(1호)</v>
      </c>
      <c r="AU28" s="5" t="str">
        <f t="shared" si="5"/>
        <v>가시설</v>
      </c>
      <c r="AV28" s="27" t="s">
        <v>1237</v>
      </c>
      <c r="AW28" s="5" t="str">
        <f t="shared" si="6"/>
        <v>ASP</v>
      </c>
    </row>
    <row r="29" spans="1:49" ht="15" customHeight="1" x14ac:dyDescent="0.3">
      <c r="B29" s="5">
        <v>360</v>
      </c>
      <c r="C29" s="6">
        <v>41.6</v>
      </c>
      <c r="D29" s="6">
        <v>38.26</v>
      </c>
      <c r="E29" s="5">
        <v>200</v>
      </c>
      <c r="I29" s="5" t="s">
        <v>60</v>
      </c>
      <c r="J29" s="5">
        <v>0.3</v>
      </c>
      <c r="AD29" s="6">
        <v>39.01</v>
      </c>
      <c r="AO29" s="5" t="str">
        <f t="shared" si="0"/>
        <v>18+0.00</v>
      </c>
      <c r="AR29" s="5" t="str">
        <f t="shared" si="4"/>
        <v/>
      </c>
      <c r="AS29" s="5" t="str">
        <f t="shared" si="2"/>
        <v/>
      </c>
      <c r="AT29" s="5" t="str">
        <f t="shared" si="3"/>
        <v/>
      </c>
      <c r="AU29" s="5" t="str">
        <f t="shared" si="5"/>
        <v>가시설</v>
      </c>
      <c r="AV29" s="27" t="s">
        <v>1237</v>
      </c>
      <c r="AW29" s="5" t="str">
        <f t="shared" si="6"/>
        <v>ASP</v>
      </c>
    </row>
    <row r="30" spans="1:49" ht="15" customHeight="1" x14ac:dyDescent="0.3">
      <c r="A30" s="7"/>
      <c r="B30" s="5">
        <v>380</v>
      </c>
      <c r="C30" s="6">
        <v>41.5</v>
      </c>
      <c r="D30" s="6">
        <v>38.21</v>
      </c>
      <c r="E30" s="5">
        <v>200</v>
      </c>
      <c r="F30" s="7"/>
      <c r="I30" s="5" t="s">
        <v>60</v>
      </c>
      <c r="J30" s="5">
        <v>0.3</v>
      </c>
      <c r="AB30" s="5">
        <v>206865.68040456859</v>
      </c>
      <c r="AC30" s="5">
        <v>609159.60585507541</v>
      </c>
      <c r="AD30" s="6">
        <v>38.89</v>
      </c>
      <c r="AO30" s="5" t="str">
        <f t="shared" si="0"/>
        <v>19+0.00</v>
      </c>
      <c r="AR30" s="5" t="str">
        <f t="shared" si="4"/>
        <v/>
      </c>
      <c r="AS30" s="5" t="str">
        <f t="shared" si="2"/>
        <v/>
      </c>
      <c r="AT30" s="5" t="str">
        <f t="shared" si="3"/>
        <v/>
      </c>
      <c r="AU30" s="5" t="str">
        <f t="shared" si="5"/>
        <v>가시설</v>
      </c>
      <c r="AV30" s="27" t="s">
        <v>1237</v>
      </c>
      <c r="AW30" s="5" t="str">
        <f t="shared" si="6"/>
        <v>ASP</v>
      </c>
    </row>
    <row r="31" spans="1:49" s="7" customFormat="1" ht="15" customHeight="1" x14ac:dyDescent="0.3">
      <c r="B31" s="7">
        <v>400</v>
      </c>
      <c r="C31" s="8">
        <v>41.4</v>
      </c>
      <c r="D31" s="8">
        <v>38.159999999999997</v>
      </c>
      <c r="E31" s="5">
        <v>200</v>
      </c>
      <c r="I31" s="5" t="s">
        <v>60</v>
      </c>
      <c r="J31" s="5">
        <v>0.3</v>
      </c>
      <c r="AB31" s="7">
        <v>206861.21283914137</v>
      </c>
      <c r="AC31" s="7">
        <v>609168.55241079</v>
      </c>
      <c r="AD31" s="8">
        <v>38.770000000000003</v>
      </c>
      <c r="AO31" s="5" t="str">
        <f t="shared" si="0"/>
        <v>20+0.00</v>
      </c>
      <c r="AR31" s="5">
        <f t="shared" si="4"/>
        <v>0</v>
      </c>
      <c r="AS31" s="5" t="str">
        <f t="shared" si="2"/>
        <v/>
      </c>
      <c r="AT31" s="5" t="str">
        <f t="shared" si="3"/>
        <v/>
      </c>
      <c r="AU31" s="5" t="str">
        <f t="shared" si="5"/>
        <v>가시설</v>
      </c>
      <c r="AV31" s="27" t="s">
        <v>1237</v>
      </c>
      <c r="AW31" s="5" t="str">
        <f t="shared" si="6"/>
        <v>ASP</v>
      </c>
    </row>
    <row r="32" spans="1:49" s="7" customFormat="1" ht="15" customHeight="1" x14ac:dyDescent="0.3">
      <c r="A32" s="5" t="s">
        <v>55</v>
      </c>
      <c r="B32" s="7">
        <v>403</v>
      </c>
      <c r="C32" s="8">
        <v>41.38</v>
      </c>
      <c r="D32" s="8">
        <v>38.15</v>
      </c>
      <c r="E32" s="5">
        <v>200</v>
      </c>
      <c r="F32" s="5" t="s">
        <v>157</v>
      </c>
      <c r="I32" s="5" t="s">
        <v>60</v>
      </c>
      <c r="J32" s="5">
        <v>0.3</v>
      </c>
      <c r="AB32" s="7">
        <v>206856.74527371419</v>
      </c>
      <c r="AC32" s="7">
        <v>609177.49896650447</v>
      </c>
      <c r="AD32" s="8">
        <v>38.75</v>
      </c>
      <c r="AO32" s="5" t="str">
        <f t="shared" si="0"/>
        <v>20+3.00</v>
      </c>
      <c r="AR32" s="5" t="str">
        <f t="shared" si="4"/>
        <v>m1-OJ-A18-008</v>
      </c>
      <c r="AS32" s="5" t="str">
        <f t="shared" si="2"/>
        <v>OJ-A18-008</v>
      </c>
      <c r="AT32" s="5" t="str">
        <f t="shared" si="3"/>
        <v>PC맨홀(1호)</v>
      </c>
      <c r="AU32" s="5" t="str">
        <f t="shared" si="5"/>
        <v>가시설</v>
      </c>
      <c r="AV32" s="27" t="s">
        <v>1237</v>
      </c>
      <c r="AW32" s="5" t="str">
        <f t="shared" si="6"/>
        <v>ASP</v>
      </c>
    </row>
    <row r="33" spans="1:49" s="7" customFormat="1" ht="15" customHeight="1" x14ac:dyDescent="0.3">
      <c r="B33" s="7">
        <v>420</v>
      </c>
      <c r="C33" s="8">
        <v>41.33</v>
      </c>
      <c r="D33" s="8">
        <v>38.11</v>
      </c>
      <c r="E33" s="5">
        <v>200</v>
      </c>
      <c r="I33" s="5" t="s">
        <v>60</v>
      </c>
      <c r="J33" s="5">
        <v>0.3</v>
      </c>
      <c r="AB33" s="7">
        <v>206853.26417969234</v>
      </c>
      <c r="AC33" s="7">
        <v>609186.87350566185</v>
      </c>
      <c r="AD33" s="8">
        <v>38.65</v>
      </c>
      <c r="AO33" s="5" t="str">
        <f t="shared" si="0"/>
        <v>21+0.00</v>
      </c>
      <c r="AR33" s="5" t="str">
        <f t="shared" si="4"/>
        <v/>
      </c>
      <c r="AS33" s="5" t="str">
        <f t="shared" si="2"/>
        <v/>
      </c>
      <c r="AT33" s="5" t="str">
        <f t="shared" si="3"/>
        <v/>
      </c>
      <c r="AU33" s="5" t="str">
        <f t="shared" si="5"/>
        <v>가시설</v>
      </c>
      <c r="AV33" s="27" t="s">
        <v>1237</v>
      </c>
      <c r="AW33" s="5" t="str">
        <f t="shared" si="6"/>
        <v>ASP</v>
      </c>
    </row>
    <row r="34" spans="1:49" s="7" customFormat="1" ht="15" customHeight="1" x14ac:dyDescent="0.3">
      <c r="B34" s="7">
        <v>440</v>
      </c>
      <c r="C34" s="7">
        <v>41.28</v>
      </c>
      <c r="D34" s="7">
        <v>38.06</v>
      </c>
      <c r="E34" s="5">
        <v>200</v>
      </c>
      <c r="F34" s="5"/>
      <c r="I34" s="5" t="s">
        <v>60</v>
      </c>
      <c r="J34" s="5">
        <v>0.3</v>
      </c>
      <c r="AB34" s="7">
        <v>206847.34631985531</v>
      </c>
      <c r="AC34" s="7">
        <v>609202.81022222911</v>
      </c>
      <c r="AD34" s="8">
        <v>38.53</v>
      </c>
      <c r="AO34" s="5" t="str">
        <f t="shared" si="0"/>
        <v>22+0.00</v>
      </c>
      <c r="AR34" s="5">
        <f t="shared" si="4"/>
        <v>0</v>
      </c>
      <c r="AS34" s="5" t="str">
        <f t="shared" si="2"/>
        <v/>
      </c>
      <c r="AT34" s="5" t="str">
        <f t="shared" si="3"/>
        <v/>
      </c>
      <c r="AU34" s="5" t="str">
        <f t="shared" si="5"/>
        <v>가시설</v>
      </c>
      <c r="AV34" s="27" t="s">
        <v>1237</v>
      </c>
      <c r="AW34" s="5" t="str">
        <f t="shared" si="6"/>
        <v>ASP</v>
      </c>
    </row>
    <row r="35" spans="1:49" s="7" customFormat="1" ht="15" customHeight="1" x14ac:dyDescent="0.3">
      <c r="A35" s="5" t="s">
        <v>55</v>
      </c>
      <c r="B35" s="7">
        <v>458</v>
      </c>
      <c r="C35" s="7">
        <v>41.23</v>
      </c>
      <c r="D35" s="7">
        <v>38.01</v>
      </c>
      <c r="E35" s="5">
        <v>200</v>
      </c>
      <c r="F35" s="5" t="s">
        <v>158</v>
      </c>
      <c r="I35" s="5" t="s">
        <v>60</v>
      </c>
      <c r="J35" s="5">
        <v>0.3</v>
      </c>
      <c r="AD35" s="8">
        <v>38.42</v>
      </c>
      <c r="AO35" s="5" t="str">
        <f t="shared" si="0"/>
        <v>22+18.00</v>
      </c>
      <c r="AR35" s="5" t="str">
        <f t="shared" si="4"/>
        <v>m1-OJ-A18-009</v>
      </c>
      <c r="AS35" s="5" t="str">
        <f t="shared" si="2"/>
        <v>OJ-A18-009</v>
      </c>
      <c r="AT35" s="5" t="str">
        <f t="shared" si="3"/>
        <v>PC맨홀(1호)</v>
      </c>
      <c r="AU35" s="5" t="str">
        <f t="shared" si="5"/>
        <v>가시설</v>
      </c>
      <c r="AV35" s="27" t="s">
        <v>1237</v>
      </c>
      <c r="AW35" s="5" t="str">
        <f t="shared" si="6"/>
        <v>ASP</v>
      </c>
    </row>
    <row r="36" spans="1:49" s="7" customFormat="1" ht="15" customHeight="1" x14ac:dyDescent="0.3">
      <c r="B36" s="7">
        <v>460</v>
      </c>
      <c r="C36" s="8">
        <v>41.23</v>
      </c>
      <c r="D36" s="8">
        <v>38</v>
      </c>
      <c r="E36" s="5">
        <v>200</v>
      </c>
      <c r="I36" s="5" t="s">
        <v>60</v>
      </c>
      <c r="J36" s="5">
        <v>0.3</v>
      </c>
      <c r="AB36" s="7">
        <v>206847.34631985531</v>
      </c>
      <c r="AC36" s="7">
        <v>609202.81022222911</v>
      </c>
      <c r="AD36" s="8">
        <v>38.4</v>
      </c>
      <c r="AO36" s="5" t="str">
        <f t="shared" si="0"/>
        <v>23+0.00</v>
      </c>
      <c r="AR36" s="5" t="str">
        <f t="shared" si="4"/>
        <v/>
      </c>
      <c r="AS36" s="5" t="str">
        <f t="shared" si="2"/>
        <v/>
      </c>
      <c r="AT36" s="5" t="str">
        <f t="shared" si="3"/>
        <v/>
      </c>
      <c r="AU36" s="5" t="str">
        <f t="shared" si="5"/>
        <v>가시설</v>
      </c>
      <c r="AV36" s="27" t="s">
        <v>1237</v>
      </c>
      <c r="AW36" s="5" t="str">
        <f t="shared" si="6"/>
        <v>ASP</v>
      </c>
    </row>
    <row r="37" spans="1:49" s="7" customFormat="1" ht="15" customHeight="1" x14ac:dyDescent="0.3">
      <c r="B37" s="7">
        <v>480</v>
      </c>
      <c r="C37" s="8">
        <v>41.19</v>
      </c>
      <c r="D37" s="8">
        <v>37.950000000000003</v>
      </c>
      <c r="E37" s="5">
        <v>200</v>
      </c>
      <c r="I37" s="5" t="s">
        <v>60</v>
      </c>
      <c r="J37" s="5">
        <v>0.3</v>
      </c>
      <c r="AB37" s="7">
        <v>206845.12555963456</v>
      </c>
      <c r="AC37" s="7">
        <v>609204.82720612653</v>
      </c>
      <c r="AD37" s="8">
        <v>38.28</v>
      </c>
      <c r="AO37" s="5" t="str">
        <f t="shared" si="0"/>
        <v>24+0.00</v>
      </c>
      <c r="AR37" s="5" t="str">
        <f t="shared" si="4"/>
        <v/>
      </c>
      <c r="AS37" s="5" t="str">
        <f t="shared" si="2"/>
        <v/>
      </c>
      <c r="AT37" s="5" t="str">
        <f t="shared" si="3"/>
        <v/>
      </c>
      <c r="AU37" s="5" t="str">
        <f t="shared" si="5"/>
        <v>가시설</v>
      </c>
      <c r="AV37" s="27" t="s">
        <v>1237</v>
      </c>
      <c r="AW37" s="5" t="str">
        <f t="shared" si="6"/>
        <v>ASP</v>
      </c>
    </row>
    <row r="38" spans="1:49" s="7" customFormat="1" ht="15" customHeight="1" x14ac:dyDescent="0.3">
      <c r="B38" s="7">
        <v>500</v>
      </c>
      <c r="C38" s="8">
        <v>41.16</v>
      </c>
      <c r="D38" s="8">
        <v>37.9</v>
      </c>
      <c r="E38" s="5">
        <v>200</v>
      </c>
      <c r="F38" s="5"/>
      <c r="I38" s="5" t="s">
        <v>60</v>
      </c>
      <c r="J38" s="5">
        <v>0.3</v>
      </c>
      <c r="AB38" s="7">
        <v>206845.12555963456</v>
      </c>
      <c r="AC38" s="7">
        <v>609204.82720612653</v>
      </c>
      <c r="AD38" s="5">
        <f>C38-0.2*15</f>
        <v>38.159999999999997</v>
      </c>
      <c r="AO38" s="5" t="str">
        <f t="shared" si="0"/>
        <v>25+0.00</v>
      </c>
      <c r="AR38" s="5">
        <f t="shared" si="4"/>
        <v>0</v>
      </c>
      <c r="AS38" s="5" t="str">
        <f t="shared" si="2"/>
        <v/>
      </c>
      <c r="AT38" s="5" t="str">
        <f t="shared" si="3"/>
        <v/>
      </c>
      <c r="AU38" s="5" t="str">
        <f t="shared" si="5"/>
        <v>가시설</v>
      </c>
      <c r="AV38" s="27" t="s">
        <v>1237</v>
      </c>
      <c r="AW38" s="5" t="str">
        <f t="shared" si="6"/>
        <v>ASP</v>
      </c>
    </row>
    <row r="39" spans="1:49" s="7" customFormat="1" ht="15" customHeight="1" x14ac:dyDescent="0.3">
      <c r="A39" s="5" t="s">
        <v>55</v>
      </c>
      <c r="B39" s="7">
        <v>508</v>
      </c>
      <c r="C39" s="4">
        <v>41.15</v>
      </c>
      <c r="D39" s="8">
        <v>37.880000000000003</v>
      </c>
      <c r="E39" s="5">
        <v>200</v>
      </c>
      <c r="F39" s="5" t="s">
        <v>159</v>
      </c>
      <c r="I39" s="5" t="s">
        <v>60</v>
      </c>
      <c r="J39" s="5">
        <v>0.3</v>
      </c>
      <c r="AB39" s="7">
        <v>206830.32049149665</v>
      </c>
      <c r="AC39" s="7">
        <v>609218.27376544231</v>
      </c>
      <c r="AD39" s="8">
        <v>38.15</v>
      </c>
      <c r="AO39" s="5" t="str">
        <f t="shared" si="0"/>
        <v>25+8.00</v>
      </c>
      <c r="AR39" s="5" t="str">
        <f t="shared" si="4"/>
        <v>m1-OJ-A18-010</v>
      </c>
      <c r="AS39" s="5" t="str">
        <f t="shared" si="2"/>
        <v>OJ-A18-010</v>
      </c>
      <c r="AT39" s="5" t="str">
        <f t="shared" si="3"/>
        <v>PC맨홀(1호)</v>
      </c>
      <c r="AU39" s="5" t="str">
        <f t="shared" si="5"/>
        <v>가시설</v>
      </c>
      <c r="AV39" s="27" t="s">
        <v>1237</v>
      </c>
      <c r="AW39" s="5" t="str">
        <f t="shared" si="6"/>
        <v>ASP</v>
      </c>
    </row>
    <row r="40" spans="1:49" s="7" customFormat="1" ht="15" customHeight="1" x14ac:dyDescent="0.3">
      <c r="A40" s="5" t="s">
        <v>55</v>
      </c>
      <c r="B40" s="7">
        <v>518</v>
      </c>
      <c r="C40" s="7">
        <v>41.11</v>
      </c>
      <c r="D40" s="8">
        <v>37.85</v>
      </c>
      <c r="E40" s="5">
        <v>200</v>
      </c>
      <c r="F40" s="5" t="s">
        <v>160</v>
      </c>
      <c r="I40" s="5" t="s">
        <v>60</v>
      </c>
      <c r="J40" s="5">
        <v>0.3</v>
      </c>
      <c r="AB40" s="7">
        <v>206815.51542335874</v>
      </c>
      <c r="AC40" s="7">
        <v>609231.72032475797</v>
      </c>
      <c r="AD40" s="8">
        <v>38.130000000000003</v>
      </c>
      <c r="AO40" s="5" t="str">
        <f t="shared" si="0"/>
        <v>25+18.00</v>
      </c>
      <c r="AR40" s="5" t="str">
        <f t="shared" si="4"/>
        <v>m1-OJ-A18-011</v>
      </c>
      <c r="AS40" s="5" t="str">
        <f t="shared" si="2"/>
        <v>OJ-A18-011</v>
      </c>
      <c r="AT40" s="5" t="str">
        <f t="shared" si="3"/>
        <v>PC맨홀(1호)</v>
      </c>
      <c r="AU40" s="5" t="str">
        <f t="shared" si="5"/>
        <v>가시설</v>
      </c>
      <c r="AV40" s="27" t="s">
        <v>1237</v>
      </c>
      <c r="AW40" s="5" t="str">
        <f t="shared" si="6"/>
        <v>ASP</v>
      </c>
    </row>
    <row r="41" spans="1:49" s="7" customFormat="1" ht="15" customHeight="1" x14ac:dyDescent="0.3">
      <c r="B41" s="7">
        <v>520</v>
      </c>
      <c r="C41" s="7">
        <v>41.13</v>
      </c>
      <c r="D41" s="8">
        <v>37.840000000000003</v>
      </c>
      <c r="E41" s="5">
        <v>200</v>
      </c>
      <c r="F41" s="5"/>
      <c r="I41" s="5" t="s">
        <v>60</v>
      </c>
      <c r="J41" s="5">
        <v>0.3</v>
      </c>
      <c r="AD41" s="8">
        <v>38.119999999999997</v>
      </c>
      <c r="AO41" s="5" t="str">
        <f t="shared" si="0"/>
        <v>26+0.00</v>
      </c>
      <c r="AR41" s="5">
        <f t="shared" si="4"/>
        <v>0</v>
      </c>
      <c r="AS41" s="5" t="str">
        <f t="shared" si="2"/>
        <v/>
      </c>
      <c r="AT41" s="5" t="str">
        <f t="shared" si="3"/>
        <v/>
      </c>
      <c r="AU41" s="5" t="str">
        <f t="shared" si="5"/>
        <v>가시설</v>
      </c>
      <c r="AV41" s="27" t="s">
        <v>1237</v>
      </c>
      <c r="AW41" s="5" t="str">
        <f t="shared" si="6"/>
        <v>ASP</v>
      </c>
    </row>
    <row r="42" spans="1:49" s="7" customFormat="1" ht="15" customHeight="1" x14ac:dyDescent="0.3">
      <c r="A42" s="5" t="s">
        <v>55</v>
      </c>
      <c r="B42" s="7">
        <v>525</v>
      </c>
      <c r="C42" s="8">
        <v>41.18</v>
      </c>
      <c r="D42" s="8">
        <v>37.83</v>
      </c>
      <c r="E42" s="5">
        <v>200</v>
      </c>
      <c r="F42" s="5" t="s">
        <v>143</v>
      </c>
      <c r="I42" s="5" t="s">
        <v>60</v>
      </c>
      <c r="J42" s="5">
        <v>0.3</v>
      </c>
      <c r="AB42" s="7">
        <v>206815.51542335874</v>
      </c>
      <c r="AC42" s="7">
        <v>609231.72032475797</v>
      </c>
      <c r="AD42" s="8">
        <v>38.11</v>
      </c>
      <c r="AO42" s="5" t="str">
        <f t="shared" si="0"/>
        <v>26+5.00</v>
      </c>
      <c r="AR42" s="5" t="str">
        <f t="shared" si="4"/>
        <v>m1-OJ-A18-012</v>
      </c>
      <c r="AS42" s="5" t="str">
        <f t="shared" si="2"/>
        <v>OJ-A18-012</v>
      </c>
      <c r="AT42" s="5" t="str">
        <f t="shared" si="3"/>
        <v>PC맨홀(1호)</v>
      </c>
      <c r="AU42" s="5" t="str">
        <f t="shared" si="5"/>
        <v>가시설</v>
      </c>
      <c r="AV42" s="27" t="s">
        <v>1237</v>
      </c>
      <c r="AW42" s="5" t="str">
        <f t="shared" si="6"/>
        <v>ASP</v>
      </c>
    </row>
    <row r="43" spans="1:49" s="7" customFormat="1" ht="15" customHeight="1" x14ac:dyDescent="0.3">
      <c r="A43" s="5" t="s">
        <v>55</v>
      </c>
      <c r="B43" s="7">
        <v>531</v>
      </c>
      <c r="C43" s="8">
        <v>41.13</v>
      </c>
      <c r="D43" s="8">
        <v>37.81</v>
      </c>
      <c r="E43" s="5">
        <v>200</v>
      </c>
      <c r="F43" s="5" t="s">
        <v>149</v>
      </c>
      <c r="I43" s="5" t="s">
        <v>60</v>
      </c>
      <c r="J43" s="5">
        <v>0.3</v>
      </c>
      <c r="AD43" s="8">
        <v>38.1</v>
      </c>
      <c r="AO43" s="5" t="str">
        <f t="shared" si="0"/>
        <v>26+11.00</v>
      </c>
      <c r="AR43" s="5" t="str">
        <f t="shared" si="4"/>
        <v>m1-OJ-A18-013</v>
      </c>
      <c r="AS43" s="5" t="str">
        <f t="shared" si="2"/>
        <v>OJ-A18-013</v>
      </c>
      <c r="AT43" s="5" t="str">
        <f t="shared" si="3"/>
        <v>PC맨홀(1호)</v>
      </c>
      <c r="AU43" s="5" t="str">
        <f t="shared" si="5"/>
        <v>가시설</v>
      </c>
      <c r="AV43" s="27" t="s">
        <v>1237</v>
      </c>
      <c r="AW43" s="5" t="str">
        <f t="shared" si="6"/>
        <v>ASP</v>
      </c>
    </row>
    <row r="44" spans="1:49" s="7" customFormat="1" ht="15" customHeight="1" x14ac:dyDescent="0.3">
      <c r="B44" s="7">
        <v>540</v>
      </c>
      <c r="C44" s="8">
        <v>41.12</v>
      </c>
      <c r="D44" s="8">
        <v>37.799999999999997</v>
      </c>
      <c r="E44" s="5">
        <v>200</v>
      </c>
      <c r="I44" s="5" t="s">
        <v>60</v>
      </c>
      <c r="J44" s="5">
        <v>0.3</v>
      </c>
      <c r="AD44" s="8">
        <v>38.090000000000003</v>
      </c>
      <c r="AO44" s="5" t="str">
        <f t="shared" si="0"/>
        <v>27+0.00</v>
      </c>
      <c r="AR44" s="5" t="str">
        <f t="shared" si="4"/>
        <v/>
      </c>
      <c r="AS44" s="5" t="str">
        <f t="shared" si="2"/>
        <v/>
      </c>
      <c r="AT44" s="5" t="str">
        <f t="shared" si="3"/>
        <v/>
      </c>
      <c r="AU44" s="5" t="str">
        <f t="shared" si="5"/>
        <v>가시설</v>
      </c>
      <c r="AV44" s="27" t="s">
        <v>1237</v>
      </c>
      <c r="AW44" s="5" t="str">
        <f t="shared" si="6"/>
        <v>ASP</v>
      </c>
    </row>
    <row r="45" spans="1:49" s="7" customFormat="1" ht="15" customHeight="1" x14ac:dyDescent="0.3">
      <c r="B45" s="7">
        <v>560</v>
      </c>
      <c r="C45" s="8">
        <v>41.09</v>
      </c>
      <c r="D45" s="8">
        <v>37.770000000000003</v>
      </c>
      <c r="E45" s="5">
        <v>200</v>
      </c>
      <c r="I45" s="5" t="s">
        <v>60</v>
      </c>
      <c r="J45" s="5">
        <v>0.3</v>
      </c>
      <c r="AB45" s="7">
        <v>206815.51542335874</v>
      </c>
      <c r="AC45" s="7">
        <v>609231.72032475797</v>
      </c>
      <c r="AD45" s="8">
        <v>38.049999999999997</v>
      </c>
      <c r="AO45" s="5" t="str">
        <f t="shared" si="0"/>
        <v>28+0.00</v>
      </c>
      <c r="AR45" s="5" t="str">
        <f t="shared" si="4"/>
        <v/>
      </c>
      <c r="AS45" s="5" t="str">
        <f t="shared" si="2"/>
        <v/>
      </c>
      <c r="AT45" s="5" t="str">
        <f t="shared" si="3"/>
        <v/>
      </c>
      <c r="AU45" s="5" t="str">
        <f t="shared" si="5"/>
        <v>가시설</v>
      </c>
      <c r="AV45" s="27" t="s">
        <v>1237</v>
      </c>
      <c r="AW45" s="5" t="str">
        <f t="shared" si="6"/>
        <v>ASP</v>
      </c>
    </row>
    <row r="46" spans="1:49" s="7" customFormat="1" ht="15" customHeight="1" x14ac:dyDescent="0.3">
      <c r="B46" s="7">
        <v>580</v>
      </c>
      <c r="C46" s="8">
        <v>41.06</v>
      </c>
      <c r="D46" s="7">
        <v>37.74</v>
      </c>
      <c r="E46" s="5">
        <v>200</v>
      </c>
      <c r="I46" s="5" t="s">
        <v>60</v>
      </c>
      <c r="J46" s="5">
        <v>0.3</v>
      </c>
      <c r="AB46" s="7">
        <v>206802.93111544158</v>
      </c>
      <c r="AC46" s="7">
        <v>609243.14990017633</v>
      </c>
      <c r="AD46" s="8">
        <v>38.01</v>
      </c>
      <c r="AO46" s="5" t="str">
        <f t="shared" si="0"/>
        <v>29+0.00</v>
      </c>
      <c r="AR46" s="5" t="str">
        <f t="shared" si="4"/>
        <v/>
      </c>
      <c r="AS46" s="5" t="str">
        <f t="shared" si="2"/>
        <v/>
      </c>
      <c r="AT46" s="5" t="str">
        <f t="shared" si="3"/>
        <v/>
      </c>
      <c r="AU46" s="5" t="str">
        <f t="shared" si="5"/>
        <v>가시설</v>
      </c>
      <c r="AV46" s="27" t="s">
        <v>1237</v>
      </c>
      <c r="AW46" s="5" t="str">
        <f t="shared" si="6"/>
        <v>ASP</v>
      </c>
    </row>
    <row r="47" spans="1:49" s="7" customFormat="1" ht="15" customHeight="1" x14ac:dyDescent="0.3">
      <c r="A47" s="5"/>
      <c r="B47" s="7">
        <v>600</v>
      </c>
      <c r="C47" s="7">
        <v>41.03</v>
      </c>
      <c r="D47" s="8">
        <v>37.71</v>
      </c>
      <c r="E47" s="5">
        <v>200</v>
      </c>
      <c r="F47" s="5"/>
      <c r="I47" s="5" t="s">
        <v>60</v>
      </c>
      <c r="J47" s="5">
        <v>0.3</v>
      </c>
      <c r="AB47" s="7">
        <v>206800.77263897803</v>
      </c>
      <c r="AC47" s="7">
        <v>609245.23340188188</v>
      </c>
      <c r="AD47" s="8">
        <v>37.979999999999997</v>
      </c>
      <c r="AO47" s="5" t="str">
        <f t="shared" si="0"/>
        <v>30+0.00</v>
      </c>
      <c r="AR47" s="5">
        <f t="shared" si="4"/>
        <v>0</v>
      </c>
      <c r="AS47" s="5" t="str">
        <f t="shared" si="2"/>
        <v/>
      </c>
      <c r="AT47" s="5" t="str">
        <f t="shared" si="3"/>
        <v/>
      </c>
      <c r="AU47" s="5" t="str">
        <f t="shared" si="5"/>
        <v>가시설</v>
      </c>
      <c r="AV47" s="27" t="s">
        <v>1237</v>
      </c>
      <c r="AW47" s="5" t="str">
        <f t="shared" si="6"/>
        <v>ASP</v>
      </c>
    </row>
    <row r="48" spans="1:49" ht="15" customHeight="1" x14ac:dyDescent="0.3">
      <c r="A48" s="5" t="s">
        <v>55</v>
      </c>
      <c r="B48" s="5">
        <v>601</v>
      </c>
      <c r="C48" s="5">
        <v>41.03</v>
      </c>
      <c r="D48" s="6">
        <v>37.71</v>
      </c>
      <c r="E48" s="5">
        <v>200</v>
      </c>
      <c r="F48" s="5" t="s">
        <v>161</v>
      </c>
      <c r="I48" s="5" t="s">
        <v>60</v>
      </c>
      <c r="J48" s="5">
        <v>0.3</v>
      </c>
      <c r="AB48" s="5">
        <v>206786.38279588829</v>
      </c>
      <c r="AC48" s="5">
        <v>609259.1234132516</v>
      </c>
      <c r="AD48" s="6">
        <v>37.979999999999997</v>
      </c>
      <c r="AO48" s="5" t="str">
        <f t="shared" si="0"/>
        <v>30+1.00</v>
      </c>
      <c r="AR48" s="5" t="str">
        <f t="shared" si="4"/>
        <v>m1-OJ-A18-014</v>
      </c>
      <c r="AS48" s="5" t="str">
        <f t="shared" si="2"/>
        <v>OJ-A18-014</v>
      </c>
      <c r="AT48" s="5" t="str">
        <f t="shared" si="3"/>
        <v>PC맨홀(1호)</v>
      </c>
      <c r="AU48" s="5" t="str">
        <f t="shared" si="5"/>
        <v>가시설</v>
      </c>
      <c r="AV48" s="27" t="s">
        <v>1237</v>
      </c>
      <c r="AW48" s="5" t="str">
        <f t="shared" si="6"/>
        <v>ASP</v>
      </c>
    </row>
    <row r="49" spans="1:49" ht="15" customHeight="1" x14ac:dyDescent="0.3">
      <c r="B49" s="5">
        <v>620</v>
      </c>
      <c r="C49" s="5">
        <v>40.97</v>
      </c>
      <c r="D49" s="6">
        <v>37.68</v>
      </c>
      <c r="E49" s="5">
        <v>200</v>
      </c>
      <c r="I49" s="5" t="s">
        <v>60</v>
      </c>
      <c r="J49" s="5">
        <v>0.3</v>
      </c>
      <c r="AB49" s="5">
        <v>206786.38279588829</v>
      </c>
      <c r="AC49" s="5">
        <v>609259.1234132516</v>
      </c>
      <c r="AD49" s="6">
        <v>37.94</v>
      </c>
      <c r="AO49" s="5" t="str">
        <f t="shared" si="0"/>
        <v>31+0.00</v>
      </c>
      <c r="AR49" s="5" t="str">
        <f t="shared" si="4"/>
        <v/>
      </c>
      <c r="AS49" s="5" t="str">
        <f t="shared" si="2"/>
        <v/>
      </c>
      <c r="AT49" s="5" t="str">
        <f t="shared" si="3"/>
        <v/>
      </c>
      <c r="AU49" s="5" t="str">
        <f t="shared" si="5"/>
        <v>가시설</v>
      </c>
      <c r="AV49" s="27" t="s">
        <v>1237</v>
      </c>
      <c r="AW49" s="5" t="str">
        <f t="shared" si="6"/>
        <v>ASP</v>
      </c>
    </row>
    <row r="50" spans="1:49" ht="15" customHeight="1" x14ac:dyDescent="0.3">
      <c r="B50" s="5">
        <v>640</v>
      </c>
      <c r="C50" s="6">
        <v>40.909999999999997</v>
      </c>
      <c r="D50" s="6">
        <v>37.65</v>
      </c>
      <c r="E50" s="5">
        <v>200</v>
      </c>
      <c r="I50" s="5" t="s">
        <v>60</v>
      </c>
      <c r="J50" s="5">
        <v>0.3</v>
      </c>
      <c r="AB50" s="5">
        <v>206786.38279588829</v>
      </c>
      <c r="AC50" s="5">
        <v>609259.1234132516</v>
      </c>
      <c r="AD50" s="6">
        <v>37.909999999999997</v>
      </c>
      <c r="AO50" s="5" t="str">
        <f t="shared" si="0"/>
        <v>32+0.00</v>
      </c>
      <c r="AR50" s="5" t="str">
        <f t="shared" si="4"/>
        <v/>
      </c>
      <c r="AS50" s="5" t="str">
        <f t="shared" si="2"/>
        <v/>
      </c>
      <c r="AT50" s="5" t="str">
        <f t="shared" si="3"/>
        <v/>
      </c>
      <c r="AU50" s="5" t="str">
        <f t="shared" si="5"/>
        <v>가시설</v>
      </c>
      <c r="AV50" s="27" t="s">
        <v>1237</v>
      </c>
      <c r="AW50" s="5" t="str">
        <f t="shared" si="6"/>
        <v>ASP</v>
      </c>
    </row>
    <row r="51" spans="1:49" ht="15" customHeight="1" x14ac:dyDescent="0.3">
      <c r="B51" s="5">
        <v>660</v>
      </c>
      <c r="C51" s="6">
        <v>40.85</v>
      </c>
      <c r="D51" s="6">
        <v>37.619999999999997</v>
      </c>
      <c r="E51" s="5">
        <v>200</v>
      </c>
      <c r="I51" s="5" t="s">
        <v>60</v>
      </c>
      <c r="J51" s="5">
        <v>0.3</v>
      </c>
      <c r="AB51" s="5">
        <v>206786.38279588829</v>
      </c>
      <c r="AC51" s="5">
        <v>609259.1234132516</v>
      </c>
      <c r="AD51" s="6">
        <v>37.869999999999997</v>
      </c>
      <c r="AO51" s="5" t="str">
        <f t="shared" si="0"/>
        <v>33+0.00</v>
      </c>
      <c r="AR51" s="5">
        <f t="shared" si="4"/>
        <v>0</v>
      </c>
      <c r="AS51" s="5" t="str">
        <f t="shared" si="2"/>
        <v/>
      </c>
      <c r="AT51" s="5" t="str">
        <f t="shared" si="3"/>
        <v/>
      </c>
      <c r="AU51" s="5" t="str">
        <f t="shared" si="5"/>
        <v>가시설</v>
      </c>
      <c r="AV51" s="27" t="s">
        <v>1237</v>
      </c>
      <c r="AW51" s="5" t="str">
        <f t="shared" si="6"/>
        <v>ASP</v>
      </c>
    </row>
    <row r="52" spans="1:49" ht="15" customHeight="1" x14ac:dyDescent="0.3">
      <c r="A52" s="5" t="s">
        <v>55</v>
      </c>
      <c r="B52" s="5">
        <v>666</v>
      </c>
      <c r="C52" s="6">
        <v>40.83</v>
      </c>
      <c r="D52" s="6">
        <v>37.61</v>
      </c>
      <c r="E52" s="5">
        <v>200</v>
      </c>
      <c r="F52" s="5" t="s">
        <v>162</v>
      </c>
      <c r="I52" s="5" t="s">
        <v>60</v>
      </c>
      <c r="J52" s="5">
        <v>0.3</v>
      </c>
      <c r="AB52" s="5">
        <v>206771.99295279855</v>
      </c>
      <c r="AC52" s="5">
        <v>609273.01342462143</v>
      </c>
      <c r="AD52" s="6">
        <v>37.86</v>
      </c>
      <c r="AO52" s="5" t="str">
        <f t="shared" si="0"/>
        <v>33+6.00</v>
      </c>
      <c r="AR52" s="5" t="str">
        <f t="shared" si="4"/>
        <v>m1-OJ-A18-015</v>
      </c>
      <c r="AS52" s="5" t="str">
        <f t="shared" si="2"/>
        <v>OJ-A18-015</v>
      </c>
      <c r="AT52" s="5" t="str">
        <f t="shared" si="3"/>
        <v>PC맨홀(1호)</v>
      </c>
      <c r="AU52" s="5" t="str">
        <f t="shared" si="5"/>
        <v>가시설</v>
      </c>
      <c r="AV52" s="27" t="s">
        <v>1237</v>
      </c>
      <c r="AW52" s="5" t="str">
        <f t="shared" si="6"/>
        <v>ASP</v>
      </c>
    </row>
    <row r="53" spans="1:49" ht="15" customHeight="1" x14ac:dyDescent="0.3">
      <c r="B53" s="5">
        <v>680</v>
      </c>
      <c r="C53" s="6">
        <v>40.76</v>
      </c>
      <c r="D53" s="6">
        <v>37.590000000000003</v>
      </c>
      <c r="E53" s="5">
        <v>200</v>
      </c>
      <c r="I53" s="5" t="s">
        <v>60</v>
      </c>
      <c r="J53" s="5">
        <v>0.3</v>
      </c>
      <c r="AB53" s="5">
        <v>206759.76158617233</v>
      </c>
      <c r="AC53" s="5">
        <v>609284.81993428571</v>
      </c>
      <c r="AD53" s="6">
        <v>37.83</v>
      </c>
      <c r="AO53" s="5" t="str">
        <f t="shared" si="0"/>
        <v>34+0.00</v>
      </c>
      <c r="AR53" s="5" t="str">
        <f t="shared" si="4"/>
        <v/>
      </c>
      <c r="AS53" s="5" t="str">
        <f t="shared" si="2"/>
        <v/>
      </c>
      <c r="AT53" s="5" t="str">
        <f t="shared" si="3"/>
        <v/>
      </c>
      <c r="AU53" s="5" t="str">
        <f t="shared" si="5"/>
        <v>가시설</v>
      </c>
      <c r="AV53" s="27" t="s">
        <v>1237</v>
      </c>
      <c r="AW53" s="5" t="str">
        <f t="shared" si="6"/>
        <v>ASP</v>
      </c>
    </row>
    <row r="54" spans="1:49" ht="15" customHeight="1" x14ac:dyDescent="0.3">
      <c r="B54" s="5">
        <v>700</v>
      </c>
      <c r="C54" s="6">
        <v>40.65</v>
      </c>
      <c r="D54" s="6">
        <v>37.56</v>
      </c>
      <c r="E54" s="5">
        <v>200</v>
      </c>
      <c r="I54" s="5" t="s">
        <v>60</v>
      </c>
      <c r="J54" s="5">
        <v>0.3</v>
      </c>
      <c r="AB54" s="5">
        <v>206757.30104341792</v>
      </c>
      <c r="AC54" s="5">
        <v>609286.53624700604</v>
      </c>
      <c r="AD54" s="6">
        <v>37.799999999999997</v>
      </c>
      <c r="AO54" s="5" t="str">
        <f t="shared" si="0"/>
        <v>35+0.00</v>
      </c>
      <c r="AR54" s="5" t="str">
        <f t="shared" si="4"/>
        <v/>
      </c>
      <c r="AS54" s="5" t="str">
        <f t="shared" si="2"/>
        <v/>
      </c>
      <c r="AT54" s="5" t="str">
        <f t="shared" si="3"/>
        <v/>
      </c>
      <c r="AU54" s="5" t="str">
        <f t="shared" si="5"/>
        <v>가시설</v>
      </c>
      <c r="AV54" s="27" t="s">
        <v>1237</v>
      </c>
      <c r="AW54" s="5" t="str">
        <f t="shared" si="6"/>
        <v>ASP</v>
      </c>
    </row>
    <row r="55" spans="1:49" ht="15" customHeight="1" x14ac:dyDescent="0.3">
      <c r="B55" s="5">
        <v>720</v>
      </c>
      <c r="C55" s="6">
        <v>40.54</v>
      </c>
      <c r="D55" s="6">
        <v>37.53</v>
      </c>
      <c r="E55" s="5">
        <v>200</v>
      </c>
      <c r="I55" s="5" t="s">
        <v>60</v>
      </c>
      <c r="J55" s="5">
        <v>0.3</v>
      </c>
      <c r="AB55" s="5">
        <v>206743.35796780992</v>
      </c>
      <c r="AC55" s="5">
        <v>609296.26201908791</v>
      </c>
      <c r="AD55" s="6">
        <v>37.76</v>
      </c>
      <c r="AO55" s="5" t="str">
        <f t="shared" si="0"/>
        <v>36+0.00</v>
      </c>
      <c r="AR55" s="5">
        <f t="shared" si="4"/>
        <v>0</v>
      </c>
      <c r="AS55" s="5" t="str">
        <f t="shared" si="2"/>
        <v/>
      </c>
      <c r="AT55" s="5" t="str">
        <f t="shared" si="3"/>
        <v/>
      </c>
      <c r="AU55" s="5" t="str">
        <f t="shared" si="5"/>
        <v>가시설</v>
      </c>
      <c r="AV55" s="27" t="s">
        <v>1237</v>
      </c>
      <c r="AW55" s="5" t="str">
        <f t="shared" si="6"/>
        <v>ASP</v>
      </c>
    </row>
    <row r="56" spans="1:49" ht="15" customHeight="1" x14ac:dyDescent="0.3">
      <c r="A56" s="5" t="s">
        <v>55</v>
      </c>
      <c r="B56" s="5">
        <v>726</v>
      </c>
      <c r="C56" s="6">
        <v>40.51</v>
      </c>
      <c r="D56" s="6">
        <v>37.520000000000003</v>
      </c>
      <c r="E56" s="5">
        <v>200</v>
      </c>
      <c r="F56" s="5" t="s">
        <v>163</v>
      </c>
      <c r="I56" s="5" t="s">
        <v>60</v>
      </c>
      <c r="J56" s="5">
        <v>0.3</v>
      </c>
      <c r="AB56" s="5">
        <v>206741.19707832983</v>
      </c>
      <c r="AC56" s="5">
        <v>609298.34301804402</v>
      </c>
      <c r="AD56" s="6">
        <v>37.75</v>
      </c>
      <c r="AO56" s="5" t="str">
        <f t="shared" si="0"/>
        <v>36+6.00</v>
      </c>
      <c r="AR56" s="5" t="str">
        <f t="shared" si="4"/>
        <v>m1-OJ-A18-016</v>
      </c>
      <c r="AS56" s="5" t="str">
        <f t="shared" si="2"/>
        <v>OJ-A18-016</v>
      </c>
      <c r="AT56" s="5" t="str">
        <f t="shared" si="3"/>
        <v>PC맨홀(1호)</v>
      </c>
      <c r="AU56" s="5" t="str">
        <f t="shared" si="5"/>
        <v>가시설</v>
      </c>
      <c r="AV56" s="27" t="s">
        <v>1237</v>
      </c>
      <c r="AW56" s="5" t="str">
        <f t="shared" si="6"/>
        <v>ASP</v>
      </c>
    </row>
    <row r="57" spans="1:49" ht="15" customHeight="1" x14ac:dyDescent="0.3">
      <c r="B57" s="5">
        <v>740</v>
      </c>
      <c r="C57" s="6">
        <v>40.590000000000003</v>
      </c>
      <c r="D57" s="6">
        <v>37.5</v>
      </c>
      <c r="E57" s="5">
        <v>200</v>
      </c>
      <c r="I57" s="5" t="s">
        <v>60</v>
      </c>
      <c r="J57" s="5">
        <v>0.3</v>
      </c>
      <c r="AB57" s="5">
        <v>206726.79114846277</v>
      </c>
      <c r="AC57" s="5">
        <v>609312.21634441742</v>
      </c>
      <c r="AD57" s="6">
        <v>37.72</v>
      </c>
      <c r="AO57" s="5" t="str">
        <f t="shared" si="0"/>
        <v>37+0.00</v>
      </c>
      <c r="AR57" s="5">
        <f t="shared" si="4"/>
        <v>0</v>
      </c>
      <c r="AS57" s="5" t="str">
        <f t="shared" si="2"/>
        <v/>
      </c>
      <c r="AT57" s="5" t="str">
        <f t="shared" si="3"/>
        <v/>
      </c>
      <c r="AU57" s="5" t="str">
        <f t="shared" si="5"/>
        <v>가시설</v>
      </c>
      <c r="AV57" s="27" t="s">
        <v>1237</v>
      </c>
      <c r="AW57" s="5" t="str">
        <f t="shared" si="6"/>
        <v>ASP</v>
      </c>
    </row>
    <row r="58" spans="1:49" ht="15" customHeight="1" x14ac:dyDescent="0.3">
      <c r="A58" s="5" t="s">
        <v>55</v>
      </c>
      <c r="B58" s="5">
        <v>754</v>
      </c>
      <c r="C58" s="6">
        <v>40.68</v>
      </c>
      <c r="D58" s="6">
        <v>37.479999999999997</v>
      </c>
      <c r="E58" s="5">
        <v>200</v>
      </c>
      <c r="F58" s="5" t="s">
        <v>164</v>
      </c>
      <c r="I58" s="5" t="s">
        <v>60</v>
      </c>
      <c r="J58" s="5">
        <v>0.3</v>
      </c>
      <c r="AB58" s="5">
        <v>206726.79114846277</v>
      </c>
      <c r="AC58" s="5">
        <v>609312.21634441742</v>
      </c>
      <c r="AD58" s="6">
        <v>37.700000000000003</v>
      </c>
      <c r="AO58" s="5" t="str">
        <f t="shared" si="0"/>
        <v>37+14.00</v>
      </c>
      <c r="AR58" s="5" t="str">
        <f t="shared" si="4"/>
        <v>m1-OJ-A18-017</v>
      </c>
      <c r="AS58" s="5" t="str">
        <f t="shared" si="2"/>
        <v>OJ-A18-017</v>
      </c>
      <c r="AT58" s="5" t="str">
        <f t="shared" si="3"/>
        <v>PC맨홀(1호)</v>
      </c>
      <c r="AU58" s="5" t="str">
        <f t="shared" si="5"/>
        <v>가시설</v>
      </c>
      <c r="AV58" s="27" t="s">
        <v>1237</v>
      </c>
      <c r="AW58" s="5" t="str">
        <f t="shared" si="6"/>
        <v>ASP</v>
      </c>
    </row>
    <row r="59" spans="1:49" ht="15" customHeight="1" x14ac:dyDescent="0.3">
      <c r="B59" s="5">
        <v>760</v>
      </c>
      <c r="C59" s="6">
        <v>40.549999999999997</v>
      </c>
      <c r="D59" s="6">
        <v>37.47</v>
      </c>
      <c r="E59" s="5">
        <v>200</v>
      </c>
      <c r="I59" s="5" t="s">
        <v>60</v>
      </c>
      <c r="J59" s="5">
        <v>0.3</v>
      </c>
      <c r="AB59" s="5">
        <v>206726.79114846277</v>
      </c>
      <c r="AC59" s="5">
        <v>609312.21634441742</v>
      </c>
      <c r="AD59" s="6">
        <v>37.69</v>
      </c>
      <c r="AO59" s="5" t="str">
        <f t="shared" si="0"/>
        <v>38+0.00</v>
      </c>
      <c r="AR59" s="5">
        <f t="shared" si="4"/>
        <v>0</v>
      </c>
      <c r="AS59" s="5" t="str">
        <f t="shared" si="2"/>
        <v/>
      </c>
      <c r="AT59" s="5" t="str">
        <f t="shared" si="3"/>
        <v/>
      </c>
      <c r="AU59" s="5" t="str">
        <f t="shared" si="5"/>
        <v>가시설</v>
      </c>
      <c r="AV59" s="27" t="s">
        <v>1237</v>
      </c>
      <c r="AW59" s="5" t="str">
        <f t="shared" si="6"/>
        <v>ASP</v>
      </c>
    </row>
    <row r="60" spans="1:49" ht="15" customHeight="1" x14ac:dyDescent="0.3">
      <c r="A60" s="5" t="s">
        <v>55</v>
      </c>
      <c r="B60" s="5">
        <v>764</v>
      </c>
      <c r="C60" s="6">
        <v>40.47</v>
      </c>
      <c r="D60" s="6">
        <v>37.46</v>
      </c>
      <c r="E60" s="5">
        <v>200</v>
      </c>
      <c r="F60" s="5" t="s">
        <v>165</v>
      </c>
      <c r="I60" s="5" t="s">
        <v>60</v>
      </c>
      <c r="J60" s="5">
        <v>0.3</v>
      </c>
      <c r="AB60" s="5">
        <v>206712.38521859574</v>
      </c>
      <c r="AC60" s="5">
        <v>609326.08967079094</v>
      </c>
      <c r="AD60" s="6">
        <v>37.68</v>
      </c>
      <c r="AO60" s="5" t="str">
        <f t="shared" si="0"/>
        <v>38+4.00</v>
      </c>
      <c r="AR60" s="5" t="str">
        <f t="shared" si="4"/>
        <v>m1-OJ-A18-018</v>
      </c>
      <c r="AS60" s="5" t="str">
        <f t="shared" si="2"/>
        <v>OJ-A18-018</v>
      </c>
      <c r="AT60" s="5" t="str">
        <f t="shared" si="3"/>
        <v>PC맨홀(1호)</v>
      </c>
      <c r="AU60" s="5" t="str">
        <f t="shared" si="5"/>
        <v>가시설</v>
      </c>
      <c r="AV60" s="27" t="s">
        <v>1237</v>
      </c>
      <c r="AW60" s="5" t="str">
        <f t="shared" si="6"/>
        <v>ASP</v>
      </c>
    </row>
    <row r="61" spans="1:49" ht="15" customHeight="1" x14ac:dyDescent="0.3">
      <c r="B61" s="5">
        <v>780</v>
      </c>
      <c r="C61" s="6">
        <v>40.44</v>
      </c>
      <c r="D61" s="6">
        <v>37.44</v>
      </c>
      <c r="E61" s="5">
        <v>200</v>
      </c>
      <c r="I61" s="5" t="s">
        <v>60</v>
      </c>
      <c r="J61" s="5">
        <v>0.3</v>
      </c>
      <c r="AB61" s="5">
        <v>206712.38521859574</v>
      </c>
      <c r="AC61" s="5">
        <v>609326.08967079094</v>
      </c>
      <c r="AD61" s="6">
        <v>37.65</v>
      </c>
      <c r="AO61" s="5" t="str">
        <f t="shared" si="0"/>
        <v>39+0.00</v>
      </c>
      <c r="AR61" s="5" t="str">
        <f t="shared" si="4"/>
        <v/>
      </c>
      <c r="AS61" s="5" t="str">
        <f t="shared" si="2"/>
        <v/>
      </c>
      <c r="AT61" s="5" t="str">
        <f t="shared" si="3"/>
        <v/>
      </c>
      <c r="AU61" s="5" t="str">
        <f t="shared" si="5"/>
        <v>가시설</v>
      </c>
      <c r="AV61" s="27" t="s">
        <v>1237</v>
      </c>
      <c r="AW61" s="5" t="str">
        <f t="shared" si="6"/>
        <v>ASP</v>
      </c>
    </row>
    <row r="62" spans="1:49" ht="15" customHeight="1" x14ac:dyDescent="0.3">
      <c r="B62" s="5">
        <v>800</v>
      </c>
      <c r="C62" s="6">
        <v>40.4</v>
      </c>
      <c r="D62" s="6">
        <v>37.409999999999997</v>
      </c>
      <c r="E62" s="5">
        <v>200</v>
      </c>
      <c r="I62" s="5" t="s">
        <v>60</v>
      </c>
      <c r="J62" s="5">
        <v>0.3</v>
      </c>
      <c r="AB62" s="5">
        <v>206697.97928872867</v>
      </c>
      <c r="AC62" s="5">
        <v>609339.96299716446</v>
      </c>
      <c r="AD62" s="6">
        <v>37.61</v>
      </c>
      <c r="AO62" s="5" t="str">
        <f t="shared" si="0"/>
        <v>40+0.00</v>
      </c>
      <c r="AR62" s="5">
        <f t="shared" si="4"/>
        <v>0</v>
      </c>
      <c r="AS62" s="5" t="str">
        <f t="shared" si="2"/>
        <v/>
      </c>
      <c r="AT62" s="5" t="str">
        <f t="shared" si="3"/>
        <v/>
      </c>
      <c r="AU62" s="5" t="str">
        <f t="shared" si="5"/>
        <v>가시설</v>
      </c>
      <c r="AV62" s="27" t="s">
        <v>1237</v>
      </c>
      <c r="AW62" s="5" t="str">
        <f t="shared" si="6"/>
        <v>ASP</v>
      </c>
    </row>
    <row r="63" spans="1:49" ht="15" customHeight="1" x14ac:dyDescent="0.3">
      <c r="A63" s="5" t="s">
        <v>55</v>
      </c>
      <c r="B63" s="5">
        <v>814</v>
      </c>
      <c r="C63" s="6">
        <v>40.369999999999997</v>
      </c>
      <c r="D63" s="6">
        <v>37.39</v>
      </c>
      <c r="E63" s="5">
        <v>200</v>
      </c>
      <c r="F63" s="5" t="s">
        <v>166</v>
      </c>
      <c r="I63" s="5" t="s">
        <v>60</v>
      </c>
      <c r="J63" s="5">
        <v>0.3</v>
      </c>
      <c r="AB63" s="5">
        <v>206689.3357308085</v>
      </c>
      <c r="AC63" s="5">
        <v>609348.28699298855</v>
      </c>
      <c r="AD63" s="6">
        <v>37.590000000000003</v>
      </c>
      <c r="AO63" s="5" t="str">
        <f t="shared" si="0"/>
        <v>40+14.00</v>
      </c>
      <c r="AR63" s="5" t="str">
        <f t="shared" si="4"/>
        <v>m1-OJ-A18-019</v>
      </c>
      <c r="AS63" s="5" t="str">
        <f t="shared" si="2"/>
        <v>OJ-A18-019</v>
      </c>
      <c r="AT63" s="5" t="str">
        <f t="shared" si="3"/>
        <v>PC맨홀(1호)</v>
      </c>
      <c r="AU63" s="5" t="str">
        <f t="shared" si="5"/>
        <v>가시설</v>
      </c>
      <c r="AV63" s="27" t="s">
        <v>1237</v>
      </c>
      <c r="AW63" s="5" t="str">
        <f t="shared" si="6"/>
        <v>ASP</v>
      </c>
    </row>
    <row r="64" spans="1:49" ht="15" customHeight="1" x14ac:dyDescent="0.3">
      <c r="B64" s="5">
        <v>820</v>
      </c>
      <c r="C64" s="6">
        <v>40.340000000000003</v>
      </c>
      <c r="D64" s="6">
        <v>37.380000000000003</v>
      </c>
      <c r="E64" s="5">
        <v>200</v>
      </c>
      <c r="I64" s="5" t="s">
        <v>60</v>
      </c>
      <c r="J64" s="5">
        <v>0.3</v>
      </c>
      <c r="AB64" s="5">
        <v>206683.62351045967</v>
      </c>
      <c r="AC64" s="5">
        <v>609353.88793386368</v>
      </c>
      <c r="AD64" s="6">
        <v>37.58</v>
      </c>
      <c r="AO64" s="5" t="str">
        <f t="shared" si="0"/>
        <v>41+0.00</v>
      </c>
      <c r="AR64" s="5" t="str">
        <f t="shared" si="4"/>
        <v/>
      </c>
      <c r="AS64" s="5" t="str">
        <f t="shared" si="2"/>
        <v/>
      </c>
      <c r="AT64" s="5" t="str">
        <f t="shared" si="3"/>
        <v/>
      </c>
      <c r="AU64" s="5" t="str">
        <f t="shared" si="5"/>
        <v>가시설</v>
      </c>
      <c r="AV64" s="27" t="s">
        <v>1237</v>
      </c>
      <c r="AW64" s="5" t="str">
        <f t="shared" si="6"/>
        <v>ASP</v>
      </c>
    </row>
    <row r="65" spans="1:49" ht="15" customHeight="1" x14ac:dyDescent="0.3">
      <c r="B65" s="5">
        <v>840</v>
      </c>
      <c r="C65" s="6">
        <v>40.229999999999997</v>
      </c>
      <c r="D65" s="6">
        <v>37.35</v>
      </c>
      <c r="E65" s="5">
        <v>200</v>
      </c>
      <c r="I65" s="5" t="s">
        <v>60</v>
      </c>
      <c r="J65" s="5">
        <v>0.3</v>
      </c>
      <c r="AB65" s="5">
        <v>206669.34295958767</v>
      </c>
      <c r="AC65" s="5">
        <v>609367.89028605155</v>
      </c>
      <c r="AD65" s="6">
        <v>37.54</v>
      </c>
      <c r="AO65" s="5" t="str">
        <f t="shared" si="0"/>
        <v>42+0.00</v>
      </c>
      <c r="AR65" s="5" t="str">
        <f t="shared" si="4"/>
        <v/>
      </c>
      <c r="AS65" s="5" t="str">
        <f t="shared" si="2"/>
        <v/>
      </c>
      <c r="AT65" s="5" t="str">
        <f t="shared" si="3"/>
        <v/>
      </c>
      <c r="AU65" s="5" t="str">
        <f t="shared" si="5"/>
        <v>가시설</v>
      </c>
      <c r="AV65" s="27" t="s">
        <v>1237</v>
      </c>
      <c r="AW65" s="5" t="str">
        <f t="shared" si="6"/>
        <v>ASP</v>
      </c>
    </row>
    <row r="66" spans="1:49" ht="15" customHeight="1" x14ac:dyDescent="0.3">
      <c r="B66" s="5">
        <v>860</v>
      </c>
      <c r="C66" s="6">
        <v>40.130000000000003</v>
      </c>
      <c r="D66" s="6">
        <v>37.32</v>
      </c>
      <c r="E66" s="5">
        <v>200</v>
      </c>
      <c r="I66" s="5" t="s">
        <v>60</v>
      </c>
      <c r="J66" s="5">
        <v>0.3</v>
      </c>
      <c r="AB66" s="5">
        <v>206655.06240871569</v>
      </c>
      <c r="AC66" s="5">
        <v>609381.89263823943</v>
      </c>
      <c r="AD66" s="6">
        <v>37.5</v>
      </c>
      <c r="AO66" s="5" t="str">
        <f t="shared" si="0"/>
        <v>43+0.00</v>
      </c>
      <c r="AR66" s="5">
        <f t="shared" si="4"/>
        <v>0</v>
      </c>
      <c r="AS66" s="5" t="str">
        <f t="shared" si="2"/>
        <v/>
      </c>
      <c r="AT66" s="5" t="str">
        <f t="shared" si="3"/>
        <v/>
      </c>
      <c r="AU66" s="5" t="str">
        <f t="shared" si="5"/>
        <v>가시설</v>
      </c>
      <c r="AV66" s="27" t="s">
        <v>1237</v>
      </c>
      <c r="AW66" s="5" t="str">
        <f t="shared" si="6"/>
        <v>ASP</v>
      </c>
    </row>
    <row r="67" spans="1:49" ht="15" customHeight="1" x14ac:dyDescent="0.3">
      <c r="A67" s="5" t="s">
        <v>55</v>
      </c>
      <c r="B67" s="5">
        <v>864</v>
      </c>
      <c r="C67" s="6">
        <v>40.11</v>
      </c>
      <c r="D67" s="6">
        <v>37.31</v>
      </c>
      <c r="E67" s="5">
        <v>200</v>
      </c>
      <c r="F67" s="5" t="s">
        <v>167</v>
      </c>
      <c r="I67" s="5" t="s">
        <v>60</v>
      </c>
      <c r="J67" s="5">
        <v>0.3</v>
      </c>
      <c r="AB67" s="5">
        <v>206640.78185784371</v>
      </c>
      <c r="AC67" s="5">
        <v>609395.8949904273</v>
      </c>
      <c r="AD67" s="6">
        <v>37.5</v>
      </c>
      <c r="AO67" s="5" t="str">
        <f t="shared" si="0"/>
        <v>43+4.00</v>
      </c>
      <c r="AR67" s="5" t="str">
        <f t="shared" si="4"/>
        <v>m1-OJ-A18-020</v>
      </c>
      <c r="AS67" s="5" t="str">
        <f t="shared" si="2"/>
        <v>OJ-A18-020</v>
      </c>
      <c r="AT67" s="5" t="str">
        <f t="shared" si="3"/>
        <v>PC맨홀(1호)</v>
      </c>
      <c r="AU67" s="5" t="str">
        <f t="shared" si="5"/>
        <v>가시설</v>
      </c>
      <c r="AV67" s="27" t="s">
        <v>1237</v>
      </c>
      <c r="AW67" s="5" t="str">
        <f t="shared" si="6"/>
        <v>ASP</v>
      </c>
    </row>
    <row r="68" spans="1:49" ht="15" customHeight="1" x14ac:dyDescent="0.3">
      <c r="A68" s="5" t="s">
        <v>55</v>
      </c>
      <c r="B68" s="5">
        <v>879</v>
      </c>
      <c r="C68" s="6">
        <v>40.07</v>
      </c>
      <c r="D68" s="6">
        <v>37.29</v>
      </c>
      <c r="E68" s="5">
        <v>200</v>
      </c>
      <c r="F68" s="5" t="s">
        <v>882</v>
      </c>
      <c r="G68" s="5" t="s">
        <v>874</v>
      </c>
      <c r="I68" s="5" t="s">
        <v>60</v>
      </c>
      <c r="J68" s="5">
        <v>0.3</v>
      </c>
      <c r="AB68" s="5">
        <v>206640.78185784371</v>
      </c>
      <c r="AC68" s="5">
        <v>609395.8949904273</v>
      </c>
      <c r="AD68" s="5">
        <f>C68-0.2*13</f>
        <v>37.47</v>
      </c>
      <c r="AO68" s="5" t="str">
        <f t="shared" ref="AO68" si="7">INT(B68/20)&amp;"+"&amp;FIXED(B68-INT(B68/20)*20,2)</f>
        <v>43+19.00</v>
      </c>
      <c r="AR68" s="5" t="str">
        <f t="shared" si="4"/>
        <v>m2-OJ-A-028</v>
      </c>
      <c r="AS68" s="5" t="str">
        <f t="shared" ref="AS68" si="8">IFERROR(RIGHT(AR68,LEN(AR68)-3),"")</f>
        <v>OJ-A-028</v>
      </c>
      <c r="AT68" s="5" t="str">
        <f t="shared" ref="AT68" si="9">IF(COUNTIF($AR68,"m1*")&gt;0,"PC맨홀(1호)",IF(COUNTIF($AR68,"m2*")&gt;0,"PC맨홀(2호)",IF(COUNTIF($AR68,"m3*")&gt;0,"PC맨홀(3호)","")))</f>
        <v>PC맨홀(2호)</v>
      </c>
      <c r="AU68" s="5" t="str">
        <f t="shared" si="5"/>
        <v>가시설</v>
      </c>
      <c r="AV68" s="27" t="s">
        <v>1237</v>
      </c>
      <c r="AW68" s="5" t="str">
        <f t="shared" si="6"/>
        <v>ASP</v>
      </c>
    </row>
    <row r="70" spans="1:49" ht="15" customHeight="1" x14ac:dyDescent="0.3">
      <c r="B70" s="2" t="s">
        <v>46</v>
      </c>
      <c r="C70" s="2" t="s">
        <v>21</v>
      </c>
      <c r="D70" s="2" t="s">
        <v>22</v>
      </c>
      <c r="E70" s="2" t="s">
        <v>47</v>
      </c>
      <c r="F70" s="2" t="s">
        <v>48</v>
      </c>
      <c r="G70" s="2" t="s">
        <v>49</v>
      </c>
      <c r="H70" s="2" t="s">
        <v>50</v>
      </c>
      <c r="K70" s="2" t="s">
        <v>46</v>
      </c>
      <c r="L70" s="2" t="s">
        <v>47</v>
      </c>
    </row>
    <row r="71" spans="1:49" ht="15" customHeight="1" x14ac:dyDescent="0.3">
      <c r="B71" s="5" t="s">
        <v>539</v>
      </c>
      <c r="C71" s="5">
        <v>40.32</v>
      </c>
      <c r="D71" s="5">
        <v>100</v>
      </c>
      <c r="E71" s="17" t="s">
        <v>491</v>
      </c>
    </row>
    <row r="72" spans="1:49" s="7" customFormat="1" ht="15" customHeight="1" x14ac:dyDescent="0.3">
      <c r="B72" s="7" t="s">
        <v>540</v>
      </c>
      <c r="C72" s="7">
        <v>40.32</v>
      </c>
      <c r="D72" s="7">
        <v>100</v>
      </c>
      <c r="E72" s="17" t="s">
        <v>355</v>
      </c>
    </row>
    <row r="73" spans="1:49" ht="15" customHeight="1" x14ac:dyDescent="0.3">
      <c r="B73" s="5" t="s">
        <v>541</v>
      </c>
      <c r="C73" s="5">
        <v>40.53</v>
      </c>
      <c r="D73" s="5">
        <v>100</v>
      </c>
      <c r="E73" s="17" t="s">
        <v>345</v>
      </c>
    </row>
    <row r="74" spans="1:49" ht="15" customHeight="1" x14ac:dyDescent="0.3">
      <c r="B74" s="5" t="s">
        <v>542</v>
      </c>
      <c r="C74" s="5">
        <v>40.46</v>
      </c>
      <c r="D74" s="5">
        <v>180</v>
      </c>
      <c r="E74" s="17" t="s">
        <v>345</v>
      </c>
    </row>
    <row r="75" spans="1:49" ht="15" customHeight="1" x14ac:dyDescent="0.3">
      <c r="B75" s="5" t="s">
        <v>543</v>
      </c>
      <c r="C75" s="5">
        <v>40.31</v>
      </c>
      <c r="D75" s="5">
        <v>230</v>
      </c>
      <c r="E75" s="17" t="s">
        <v>344</v>
      </c>
    </row>
    <row r="76" spans="1:49" ht="15" customHeight="1" x14ac:dyDescent="0.3">
      <c r="B76" s="5" t="s">
        <v>544</v>
      </c>
      <c r="C76" s="5">
        <v>40.22</v>
      </c>
      <c r="D76" s="5">
        <v>1000</v>
      </c>
      <c r="E76" s="17" t="s">
        <v>559</v>
      </c>
    </row>
    <row r="77" spans="1:49" ht="15" customHeight="1" x14ac:dyDescent="0.3">
      <c r="B77" s="5" t="s">
        <v>545</v>
      </c>
      <c r="C77" s="5">
        <v>40.22</v>
      </c>
      <c r="D77" s="5">
        <v>1000</v>
      </c>
      <c r="E77" s="17" t="s">
        <v>559</v>
      </c>
    </row>
    <row r="78" spans="1:49" ht="15" customHeight="1" x14ac:dyDescent="0.3">
      <c r="B78" s="5" t="s">
        <v>546</v>
      </c>
      <c r="C78" s="5">
        <v>39.92</v>
      </c>
      <c r="D78" s="5">
        <v>100</v>
      </c>
      <c r="E78" s="17" t="s">
        <v>355</v>
      </c>
    </row>
    <row r="79" spans="1:49" ht="15" customHeight="1" x14ac:dyDescent="0.3">
      <c r="B79" s="5" t="s">
        <v>547</v>
      </c>
      <c r="C79" s="5">
        <v>39.35</v>
      </c>
      <c r="D79" s="5">
        <v>600</v>
      </c>
      <c r="E79" s="17" t="s">
        <v>491</v>
      </c>
    </row>
    <row r="80" spans="1:49" ht="15" customHeight="1" x14ac:dyDescent="0.3">
      <c r="B80" s="5" t="s">
        <v>548</v>
      </c>
      <c r="C80" s="5">
        <v>39.369999999999997</v>
      </c>
      <c r="D80" s="5">
        <v>300</v>
      </c>
      <c r="E80" s="17" t="s">
        <v>344</v>
      </c>
    </row>
    <row r="81" spans="2:5" ht="15" customHeight="1" x14ac:dyDescent="0.3">
      <c r="B81" s="5" t="s">
        <v>549</v>
      </c>
      <c r="C81" s="5">
        <v>39.74</v>
      </c>
      <c r="D81" s="5">
        <v>500</v>
      </c>
      <c r="E81" s="17" t="s">
        <v>491</v>
      </c>
    </row>
    <row r="82" spans="2:5" ht="15" customHeight="1" x14ac:dyDescent="0.3">
      <c r="B82" s="5" t="s">
        <v>550</v>
      </c>
      <c r="C82" s="5">
        <v>39.270000000000003</v>
      </c>
      <c r="D82" s="5">
        <v>1000</v>
      </c>
      <c r="E82" s="17" t="s">
        <v>559</v>
      </c>
    </row>
    <row r="83" spans="2:5" ht="15" customHeight="1" x14ac:dyDescent="0.3">
      <c r="B83" s="5" t="s">
        <v>551</v>
      </c>
      <c r="C83" s="5">
        <v>39.270000000000003</v>
      </c>
      <c r="D83" s="5">
        <v>1000</v>
      </c>
      <c r="E83" s="17" t="s">
        <v>559</v>
      </c>
    </row>
    <row r="84" spans="2:5" ht="15" customHeight="1" x14ac:dyDescent="0.3">
      <c r="B84" s="5" t="s">
        <v>552</v>
      </c>
      <c r="C84" s="5">
        <v>39.49</v>
      </c>
      <c r="D84" s="5">
        <v>150</v>
      </c>
      <c r="E84" s="17" t="s">
        <v>559</v>
      </c>
    </row>
    <row r="85" spans="2:5" ht="15" customHeight="1" x14ac:dyDescent="0.3">
      <c r="B85" s="5" t="s">
        <v>553</v>
      </c>
      <c r="C85" s="5">
        <v>38.979999999999997</v>
      </c>
      <c r="D85" s="5">
        <v>600</v>
      </c>
      <c r="E85" s="17" t="s">
        <v>559</v>
      </c>
    </row>
    <row r="86" spans="2:5" ht="15" customHeight="1" x14ac:dyDescent="0.3">
      <c r="B86" s="5" t="s">
        <v>554</v>
      </c>
      <c r="C86" s="5">
        <v>38.65</v>
      </c>
      <c r="D86" s="5">
        <v>150</v>
      </c>
      <c r="E86" s="17" t="s">
        <v>355</v>
      </c>
    </row>
    <row r="87" spans="2:5" ht="15" customHeight="1" x14ac:dyDescent="0.3">
      <c r="B87" s="5" t="s">
        <v>555</v>
      </c>
      <c r="C87" s="5">
        <v>38.700000000000003</v>
      </c>
      <c r="D87" s="5">
        <v>100</v>
      </c>
      <c r="E87" s="17" t="s">
        <v>355</v>
      </c>
    </row>
    <row r="88" spans="2:5" ht="15" customHeight="1" x14ac:dyDescent="0.3">
      <c r="B88" s="5" t="s">
        <v>556</v>
      </c>
      <c r="C88" s="5">
        <v>38.630000000000003</v>
      </c>
      <c r="D88" s="5">
        <v>150</v>
      </c>
      <c r="E88" s="17" t="s">
        <v>355</v>
      </c>
    </row>
    <row r="89" spans="2:5" ht="15" customHeight="1" x14ac:dyDescent="0.3">
      <c r="B89" s="5" t="s">
        <v>557</v>
      </c>
      <c r="C89" s="5">
        <v>38.93</v>
      </c>
      <c r="D89" s="5">
        <v>180</v>
      </c>
      <c r="E89" s="17" t="s">
        <v>345</v>
      </c>
    </row>
    <row r="90" spans="2:5" ht="15" customHeight="1" x14ac:dyDescent="0.3">
      <c r="B90" s="5" t="s">
        <v>558</v>
      </c>
      <c r="C90" s="5">
        <v>38.99</v>
      </c>
      <c r="D90" s="5">
        <v>100</v>
      </c>
      <c r="E90" s="17" t="s">
        <v>356</v>
      </c>
    </row>
  </sheetData>
  <autoFilter ref="A1:AX68" xr:uid="{00000000-0009-0000-0000-000012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4"/>
  <sheetViews>
    <sheetView topLeftCell="A34" workbookViewId="0">
      <selection activeCell="C48" sqref="C4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1.8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404</v>
      </c>
      <c r="H2" s="5" t="s">
        <v>109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</v>
      </c>
      <c r="D4" s="5">
        <v>40.799999999999997</v>
      </c>
      <c r="E4" s="5">
        <v>200</v>
      </c>
      <c r="F4" s="5" t="s">
        <v>99</v>
      </c>
      <c r="I4" s="5" t="s">
        <v>61</v>
      </c>
      <c r="J4" s="5">
        <v>0.3</v>
      </c>
      <c r="AB4" s="5">
        <v>206894.62896231347</v>
      </c>
      <c r="AC4" s="5">
        <v>609074.47485722846</v>
      </c>
      <c r="AD4" s="5">
        <f>C4-0.2*13</f>
        <v>39.4</v>
      </c>
      <c r="AO4" s="5" t="str">
        <f t="shared" ref="AO4:AO34" si="0">INT(B4/20)&amp;"+"&amp;FIXED(B4-INT(B4/20)*20,2)</f>
        <v>0+0.00</v>
      </c>
      <c r="AR4" s="5" t="str">
        <f t="shared" ref="AR4" si="1">IF(F4=F5,"",F4)</f>
        <v>m1-OJ-A1-001</v>
      </c>
      <c r="AS4" s="5" t="str">
        <f t="shared" ref="AS4:AS34" si="2">IFERROR(RIGHT(AR4,LEN(AR4)-3),"")</f>
        <v>OJ-A1-001</v>
      </c>
      <c r="AT4" s="5" t="str">
        <f t="shared" ref="AT4:AT34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5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CONC</v>
      </c>
    </row>
    <row r="5" spans="1:49" ht="15" customHeight="1" x14ac:dyDescent="0.3">
      <c r="B5" s="5">
        <v>20</v>
      </c>
      <c r="C5" s="6">
        <v>42</v>
      </c>
      <c r="D5" s="6">
        <v>40.54</v>
      </c>
      <c r="E5" s="6">
        <v>200</v>
      </c>
      <c r="I5" s="5" t="s">
        <v>61</v>
      </c>
      <c r="J5" s="5">
        <v>0.3</v>
      </c>
      <c r="AB5" s="5">
        <v>206888.93426742256</v>
      </c>
      <c r="AC5" s="5">
        <v>609093.64698413445</v>
      </c>
      <c r="AD5" s="6">
        <v>39.36</v>
      </c>
      <c r="AO5" s="5" t="str">
        <f t="shared" si="0"/>
        <v>1+0.00</v>
      </c>
      <c r="AR5" s="5" t="str">
        <f t="shared" ref="AR5:AR34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34" si="5">IF(COUNTIF($I5,"OP*")&gt;0,"OPEN",IF(COUNTIF($I5,"GA*")&gt;0,"가시설",IF(COUNTIF($I5,"SC*")&gt;0,"추진","")))</f>
        <v>OPEN</v>
      </c>
      <c r="AV5" s="5" t="s">
        <v>1237</v>
      </c>
      <c r="AW5" s="5" t="str">
        <f t="shared" ref="AW5:AW34" si="6">IF(COUNTIF($I5,"SC*")&gt;0,"",IF(RIGHT($I5,1)="1","토사",IF(RIGHT($I5,1)="2","ASP",IF(RIGHT($I5,1)="3","CONC",IF(RIGHT($I5,1)="4","보도블럭",IF(RIGHT($I5,1)="5","ASP+CON",""))))))</f>
        <v>CONC</v>
      </c>
    </row>
    <row r="6" spans="1:49" ht="15" customHeight="1" x14ac:dyDescent="0.3">
      <c r="B6" s="5">
        <v>40</v>
      </c>
      <c r="C6" s="6">
        <v>41.99</v>
      </c>
      <c r="D6" s="6">
        <v>40.270000000000003</v>
      </c>
      <c r="E6" s="6">
        <v>200</v>
      </c>
      <c r="I6" s="5" t="s">
        <v>58</v>
      </c>
      <c r="J6" s="5">
        <v>0.3</v>
      </c>
      <c r="AB6" s="5">
        <v>206888.93426742256</v>
      </c>
      <c r="AC6" s="5">
        <v>609093.64698413445</v>
      </c>
      <c r="AD6" s="6">
        <v>39.31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5" t="s">
        <v>1237</v>
      </c>
      <c r="AW6" s="5" t="str">
        <f t="shared" si="6"/>
        <v>CONC</v>
      </c>
    </row>
    <row r="7" spans="1:49" ht="15" customHeight="1" x14ac:dyDescent="0.3">
      <c r="B7" s="5">
        <v>54</v>
      </c>
      <c r="C7" s="6">
        <v>41.99</v>
      </c>
      <c r="D7" s="6">
        <v>40.090000000000003</v>
      </c>
      <c r="E7" s="6">
        <v>200</v>
      </c>
      <c r="I7" s="5" t="s">
        <v>58</v>
      </c>
      <c r="J7" s="5">
        <v>0.3</v>
      </c>
      <c r="AB7" s="5">
        <v>206888.93426742256</v>
      </c>
      <c r="AC7" s="5">
        <v>609093.64698413445</v>
      </c>
      <c r="AD7" s="6">
        <v>39.29</v>
      </c>
      <c r="AO7" s="5" t="str">
        <f t="shared" si="0"/>
        <v>2+14.00</v>
      </c>
      <c r="AR7" s="5" t="str">
        <f t="shared" si="4"/>
        <v/>
      </c>
      <c r="AS7" s="5" t="str">
        <f t="shared" si="2"/>
        <v/>
      </c>
      <c r="AT7" s="5" t="str">
        <f t="shared" si="3"/>
        <v/>
      </c>
      <c r="AU7" s="5" t="str">
        <f t="shared" si="5"/>
        <v>OPEN</v>
      </c>
      <c r="AV7" s="5" t="s">
        <v>1237</v>
      </c>
      <c r="AW7" s="5" t="str">
        <f t="shared" si="6"/>
        <v>CONC</v>
      </c>
    </row>
    <row r="8" spans="1:49" ht="15" customHeight="1" x14ac:dyDescent="0.3">
      <c r="B8" s="5">
        <v>54</v>
      </c>
      <c r="C8" s="6">
        <v>41.99</v>
      </c>
      <c r="D8" s="6">
        <v>40.090000000000003</v>
      </c>
      <c r="E8" s="6">
        <v>200</v>
      </c>
      <c r="I8" s="5" t="s">
        <v>62</v>
      </c>
      <c r="J8" s="5">
        <v>0.3</v>
      </c>
      <c r="AB8" s="5">
        <v>206883.23957253169</v>
      </c>
      <c r="AC8" s="5">
        <v>609112.81911104044</v>
      </c>
      <c r="AD8" s="6">
        <v>39.29</v>
      </c>
      <c r="AO8" s="5" t="str">
        <f t="shared" si="0"/>
        <v>2+14.00</v>
      </c>
      <c r="AR8" s="5" t="str">
        <f t="shared" si="4"/>
        <v/>
      </c>
      <c r="AS8" s="5" t="str">
        <f t="shared" si="2"/>
        <v/>
      </c>
      <c r="AT8" s="5" t="str">
        <f t="shared" si="3"/>
        <v/>
      </c>
      <c r="AU8" s="5" t="str">
        <f t="shared" si="5"/>
        <v>가시설</v>
      </c>
      <c r="AV8" s="5" t="s">
        <v>1237</v>
      </c>
      <c r="AW8" s="5" t="str">
        <f t="shared" si="6"/>
        <v>ASP</v>
      </c>
    </row>
    <row r="9" spans="1:49" ht="15" customHeight="1" x14ac:dyDescent="0.3">
      <c r="B9" s="5">
        <v>60</v>
      </c>
      <c r="C9" s="6">
        <v>41.99</v>
      </c>
      <c r="D9" s="6">
        <v>40.01</v>
      </c>
      <c r="E9" s="6">
        <v>200</v>
      </c>
      <c r="I9" s="5" t="s">
        <v>62</v>
      </c>
      <c r="J9" s="5">
        <v>0.3</v>
      </c>
      <c r="AB9" s="5">
        <v>206875.71444408628</v>
      </c>
      <c r="AC9" s="5">
        <v>609131.34942247556</v>
      </c>
      <c r="AD9" s="6">
        <v>39.270000000000003</v>
      </c>
      <c r="AO9" s="5" t="str">
        <f t="shared" si="0"/>
        <v>3+0.00</v>
      </c>
      <c r="AR9" s="5">
        <f t="shared" si="4"/>
        <v>0</v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5" t="s">
        <v>1237</v>
      </c>
      <c r="AW9" s="5" t="str">
        <f t="shared" si="6"/>
        <v>ASP</v>
      </c>
    </row>
    <row r="10" spans="1:49" ht="15" customHeight="1" x14ac:dyDescent="0.3">
      <c r="A10" s="5" t="s">
        <v>55</v>
      </c>
      <c r="B10" s="5">
        <v>63</v>
      </c>
      <c r="C10" s="6">
        <v>41.99</v>
      </c>
      <c r="D10" s="6">
        <v>39.97</v>
      </c>
      <c r="E10" s="5">
        <v>200</v>
      </c>
      <c r="F10" s="5" t="s">
        <v>100</v>
      </c>
      <c r="I10" s="5" t="s">
        <v>62</v>
      </c>
      <c r="J10" s="5">
        <v>0.3</v>
      </c>
      <c r="AB10" s="5">
        <v>206871.95187986357</v>
      </c>
      <c r="AC10" s="5">
        <v>609140.61457819305</v>
      </c>
      <c r="AD10" s="6">
        <v>39.270000000000003</v>
      </c>
      <c r="AO10" s="5" t="str">
        <f t="shared" si="0"/>
        <v>3+3.00</v>
      </c>
      <c r="AR10" s="5" t="str">
        <f t="shared" si="4"/>
        <v>m1-OJ-A1-002</v>
      </c>
      <c r="AS10" s="5" t="str">
        <f t="shared" si="2"/>
        <v>OJ-A1-002</v>
      </c>
      <c r="AT10" s="5" t="str">
        <f t="shared" si="3"/>
        <v>PC맨홀(1호)</v>
      </c>
      <c r="AU10" s="5" t="str">
        <f t="shared" si="5"/>
        <v>가시설</v>
      </c>
      <c r="AV10" s="5" t="s">
        <v>1237</v>
      </c>
      <c r="AW10" s="5" t="str">
        <f t="shared" si="6"/>
        <v>ASP</v>
      </c>
    </row>
    <row r="11" spans="1:49" ht="15" customHeight="1" x14ac:dyDescent="0.3">
      <c r="B11" s="5">
        <v>80</v>
      </c>
      <c r="C11" s="6">
        <v>41.93</v>
      </c>
      <c r="D11" s="6">
        <v>39.83</v>
      </c>
      <c r="E11" s="5">
        <v>200</v>
      </c>
      <c r="I11" s="5" t="s">
        <v>62</v>
      </c>
      <c r="J11" s="5">
        <v>0.3</v>
      </c>
      <c r="AB11" s="5">
        <v>206868.81614221606</v>
      </c>
      <c r="AC11" s="5">
        <v>609150.11021663423</v>
      </c>
      <c r="AD11" s="6">
        <v>39.229999999999997</v>
      </c>
      <c r="AO11" s="5" t="str">
        <f t="shared" si="0"/>
        <v>4+0.00</v>
      </c>
      <c r="AR11" s="5" t="str">
        <f t="shared" si="4"/>
        <v/>
      </c>
      <c r="AS11" s="5" t="str">
        <f t="shared" si="2"/>
        <v/>
      </c>
      <c r="AT11" s="5" t="str">
        <f t="shared" si="3"/>
        <v/>
      </c>
      <c r="AU11" s="5" t="str">
        <f t="shared" si="5"/>
        <v>가시설</v>
      </c>
      <c r="AV11" s="5" t="s">
        <v>1237</v>
      </c>
      <c r="AW11" s="5" t="str">
        <f t="shared" si="6"/>
        <v>ASP</v>
      </c>
    </row>
    <row r="12" spans="1:49" ht="15" customHeight="1" x14ac:dyDescent="0.3">
      <c r="B12" s="5">
        <v>80</v>
      </c>
      <c r="C12" s="6">
        <v>41.93</v>
      </c>
      <c r="D12" s="6">
        <v>39.83</v>
      </c>
      <c r="E12" s="5">
        <v>200</v>
      </c>
      <c r="I12" s="5" t="s">
        <v>64</v>
      </c>
      <c r="J12" s="5">
        <v>0.3</v>
      </c>
      <c r="AD12" s="6">
        <v>39.229999999999997</v>
      </c>
      <c r="AO12" s="5" t="str">
        <f t="shared" si="0"/>
        <v>4+0.00</v>
      </c>
      <c r="AR12" s="5" t="str">
        <f t="shared" si="4"/>
        <v/>
      </c>
      <c r="AS12" s="5" t="str">
        <f t="shared" si="2"/>
        <v/>
      </c>
      <c r="AT12" s="5" t="str">
        <f t="shared" si="3"/>
        <v/>
      </c>
      <c r="AU12" s="5" t="str">
        <f t="shared" si="5"/>
        <v>가시설</v>
      </c>
      <c r="AV12" s="5" t="s">
        <v>1237</v>
      </c>
      <c r="AW12" s="5" t="str">
        <f t="shared" si="6"/>
        <v>토사</v>
      </c>
    </row>
    <row r="13" spans="1:49" ht="15" customHeight="1" x14ac:dyDescent="0.3">
      <c r="A13" s="7"/>
      <c r="B13" s="5">
        <v>100</v>
      </c>
      <c r="C13" s="6">
        <v>41.85</v>
      </c>
      <c r="D13" s="6">
        <v>39.659999999999997</v>
      </c>
      <c r="E13" s="5">
        <v>200</v>
      </c>
      <c r="F13" s="7"/>
      <c r="I13" s="5" t="s">
        <v>64</v>
      </c>
      <c r="J13" s="5">
        <v>0.3</v>
      </c>
      <c r="AB13" s="5">
        <v>206865.68040456859</v>
      </c>
      <c r="AC13" s="5">
        <v>609159.60585507541</v>
      </c>
      <c r="AD13" s="6">
        <v>39.19</v>
      </c>
      <c r="AO13" s="5" t="str">
        <f t="shared" si="0"/>
        <v>5+0.00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5" t="s">
        <v>1237</v>
      </c>
      <c r="AW13" s="5" t="str">
        <f t="shared" si="6"/>
        <v>토사</v>
      </c>
    </row>
    <row r="14" spans="1:49" s="7" customFormat="1" ht="15" customHeight="1" x14ac:dyDescent="0.3">
      <c r="B14" s="7">
        <v>120</v>
      </c>
      <c r="C14" s="8">
        <v>41.78</v>
      </c>
      <c r="D14" s="8">
        <v>39.49</v>
      </c>
      <c r="E14" s="5">
        <v>200</v>
      </c>
      <c r="I14" s="5" t="s">
        <v>63</v>
      </c>
      <c r="J14" s="5">
        <v>0.3</v>
      </c>
      <c r="AB14" s="7">
        <v>206861.21283914137</v>
      </c>
      <c r="AC14" s="7">
        <v>609168.55241079</v>
      </c>
      <c r="AD14" s="8">
        <v>39.14</v>
      </c>
      <c r="AO14" s="5" t="str">
        <f t="shared" si="0"/>
        <v>6+0.00</v>
      </c>
      <c r="AR14" s="5">
        <f t="shared" si="4"/>
        <v>0</v>
      </c>
      <c r="AS14" s="5" t="str">
        <f t="shared" si="2"/>
        <v/>
      </c>
      <c r="AT14" s="5" t="str">
        <f t="shared" si="3"/>
        <v/>
      </c>
      <c r="AU14" s="5" t="str">
        <f t="shared" si="5"/>
        <v>가시설</v>
      </c>
      <c r="AV14" s="7" t="s">
        <v>1237</v>
      </c>
      <c r="AW14" s="5" t="str">
        <f t="shared" si="6"/>
        <v>토사</v>
      </c>
    </row>
    <row r="15" spans="1:49" s="7" customFormat="1" ht="15" customHeight="1" x14ac:dyDescent="0.3">
      <c r="A15" s="5" t="s">
        <v>55</v>
      </c>
      <c r="B15" s="7">
        <v>128</v>
      </c>
      <c r="C15" s="8">
        <v>41.75</v>
      </c>
      <c r="D15" s="8">
        <v>39.42</v>
      </c>
      <c r="E15" s="5">
        <v>200</v>
      </c>
      <c r="F15" s="5" t="s">
        <v>101</v>
      </c>
      <c r="I15" s="5" t="s">
        <v>63</v>
      </c>
      <c r="J15" s="5">
        <v>0.3</v>
      </c>
      <c r="AB15" s="7">
        <v>206856.74527371419</v>
      </c>
      <c r="AC15" s="7">
        <v>609177.49896650447</v>
      </c>
      <c r="AD15" s="8">
        <v>39.130000000000003</v>
      </c>
      <c r="AO15" s="5" t="str">
        <f t="shared" si="0"/>
        <v>6+8.00</v>
      </c>
      <c r="AR15" s="5" t="str">
        <f t="shared" si="4"/>
        <v>m1-OJ-A1-003</v>
      </c>
      <c r="AS15" s="5" t="str">
        <f t="shared" si="2"/>
        <v>OJ-A1-003</v>
      </c>
      <c r="AT15" s="5" t="str">
        <f t="shared" si="3"/>
        <v>PC맨홀(1호)</v>
      </c>
      <c r="AU15" s="5" t="str">
        <f t="shared" si="5"/>
        <v>가시설</v>
      </c>
      <c r="AV15" s="7" t="s">
        <v>1237</v>
      </c>
      <c r="AW15" s="5" t="str">
        <f t="shared" si="6"/>
        <v>토사</v>
      </c>
    </row>
    <row r="16" spans="1:49" s="7" customFormat="1" ht="15" customHeight="1" x14ac:dyDescent="0.3">
      <c r="B16" s="7">
        <v>140</v>
      </c>
      <c r="C16" s="8">
        <v>41.82</v>
      </c>
      <c r="D16" s="8">
        <v>39.33</v>
      </c>
      <c r="E16" s="5">
        <v>200</v>
      </c>
      <c r="I16" s="5" t="s">
        <v>63</v>
      </c>
      <c r="J16" s="5">
        <v>0.3</v>
      </c>
      <c r="AB16" s="7">
        <v>206853.26417969234</v>
      </c>
      <c r="AC16" s="7">
        <v>609186.87350566185</v>
      </c>
      <c r="AD16" s="8">
        <v>39.1</v>
      </c>
      <c r="AO16" s="5" t="str">
        <f t="shared" si="0"/>
        <v>7+0.00</v>
      </c>
      <c r="AR16" s="5" t="str">
        <f t="shared" si="4"/>
        <v/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7" t="s">
        <v>1237</v>
      </c>
      <c r="AW16" s="5" t="str">
        <f t="shared" si="6"/>
        <v>토사</v>
      </c>
    </row>
    <row r="17" spans="1:49" s="7" customFormat="1" ht="15" customHeight="1" x14ac:dyDescent="0.3">
      <c r="B17" s="7">
        <v>160</v>
      </c>
      <c r="C17" s="7">
        <v>41.93</v>
      </c>
      <c r="D17" s="7">
        <v>39.17</v>
      </c>
      <c r="E17" s="5">
        <v>200</v>
      </c>
      <c r="I17" s="5" t="s">
        <v>63</v>
      </c>
      <c r="J17" s="5">
        <v>0.3</v>
      </c>
      <c r="AB17" s="7">
        <v>206847.34631985531</v>
      </c>
      <c r="AC17" s="7">
        <v>609202.81022222911</v>
      </c>
      <c r="AD17" s="8">
        <v>39.06</v>
      </c>
      <c r="AO17" s="5" t="str">
        <f t="shared" si="0"/>
        <v>8+0.00</v>
      </c>
      <c r="AR17" s="5" t="str">
        <f t="shared" si="4"/>
        <v/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7" t="s">
        <v>1237</v>
      </c>
      <c r="AW17" s="5" t="str">
        <f t="shared" si="6"/>
        <v>토사</v>
      </c>
    </row>
    <row r="18" spans="1:49" s="7" customFormat="1" ht="15" customHeight="1" x14ac:dyDescent="0.3">
      <c r="B18" s="7">
        <v>160</v>
      </c>
      <c r="C18" s="7">
        <v>41.93</v>
      </c>
      <c r="D18" s="7">
        <v>39.17</v>
      </c>
      <c r="E18" s="5">
        <v>200</v>
      </c>
      <c r="I18" s="5" t="s">
        <v>62</v>
      </c>
      <c r="J18" s="5">
        <v>0.3</v>
      </c>
      <c r="AD18" s="8">
        <v>39.06</v>
      </c>
      <c r="AO18" s="5" t="str">
        <f t="shared" si="0"/>
        <v>8+0.00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7" t="s">
        <v>1237</v>
      </c>
      <c r="AW18" s="5" t="str">
        <f t="shared" si="6"/>
        <v>ASP</v>
      </c>
    </row>
    <row r="19" spans="1:49" s="7" customFormat="1" ht="15" customHeight="1" x14ac:dyDescent="0.3">
      <c r="B19" s="7">
        <v>180</v>
      </c>
      <c r="C19" s="8">
        <v>42.05</v>
      </c>
      <c r="D19" s="8">
        <v>39.020000000000003</v>
      </c>
      <c r="E19" s="5">
        <v>200</v>
      </c>
      <c r="I19" s="5" t="s">
        <v>62</v>
      </c>
      <c r="J19" s="5">
        <v>0.3</v>
      </c>
      <c r="AB19" s="7">
        <v>206847.34631985531</v>
      </c>
      <c r="AC19" s="7">
        <v>609202.81022222911</v>
      </c>
      <c r="AD19" s="8">
        <v>39.020000000000003</v>
      </c>
      <c r="AO19" s="5" t="str">
        <f t="shared" si="0"/>
        <v>9+0.00</v>
      </c>
      <c r="AR19" s="5" t="str">
        <f t="shared" si="4"/>
        <v/>
      </c>
      <c r="AS19" s="5" t="str">
        <f t="shared" si="2"/>
        <v/>
      </c>
      <c r="AT19" s="5" t="str">
        <f t="shared" si="3"/>
        <v/>
      </c>
      <c r="AU19" s="5" t="str">
        <f t="shared" si="5"/>
        <v>가시설</v>
      </c>
      <c r="AV19" s="7" t="s">
        <v>1237</v>
      </c>
      <c r="AW19" s="5" t="str">
        <f t="shared" si="6"/>
        <v>ASP</v>
      </c>
    </row>
    <row r="20" spans="1:49" s="7" customFormat="1" ht="15" customHeight="1" x14ac:dyDescent="0.3">
      <c r="B20" s="7">
        <v>200</v>
      </c>
      <c r="C20" s="8">
        <v>42.16</v>
      </c>
      <c r="D20" s="8">
        <v>38.86</v>
      </c>
      <c r="E20" s="5">
        <v>200</v>
      </c>
      <c r="I20" s="5" t="s">
        <v>60</v>
      </c>
      <c r="J20" s="5">
        <v>0.3</v>
      </c>
      <c r="AB20" s="7">
        <v>206845.12555963456</v>
      </c>
      <c r="AC20" s="7">
        <v>609204.82720612653</v>
      </c>
      <c r="AD20" s="8">
        <v>38.97</v>
      </c>
      <c r="AO20" s="5" t="str">
        <f t="shared" si="0"/>
        <v>10+0.00</v>
      </c>
      <c r="AR20" s="5">
        <f t="shared" si="4"/>
        <v>0</v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7" t="s">
        <v>1237</v>
      </c>
      <c r="AW20" s="5" t="str">
        <f t="shared" si="6"/>
        <v>ASP</v>
      </c>
    </row>
    <row r="21" spans="1:49" s="7" customFormat="1" ht="15" customHeight="1" x14ac:dyDescent="0.3">
      <c r="A21" s="5" t="s">
        <v>55</v>
      </c>
      <c r="B21" s="7">
        <v>203</v>
      </c>
      <c r="C21" s="8">
        <v>42.18</v>
      </c>
      <c r="D21" s="8">
        <v>38.840000000000003</v>
      </c>
      <c r="E21" s="5">
        <v>200</v>
      </c>
      <c r="F21" s="5" t="s">
        <v>102</v>
      </c>
      <c r="I21" s="5" t="s">
        <v>60</v>
      </c>
      <c r="J21" s="5">
        <v>0.3</v>
      </c>
      <c r="AB21" s="7">
        <v>206845.12555963456</v>
      </c>
      <c r="AC21" s="7">
        <v>609204.82720612653</v>
      </c>
      <c r="AD21" s="8">
        <v>38.97</v>
      </c>
      <c r="AO21" s="5" t="str">
        <f t="shared" si="0"/>
        <v>10+3.00</v>
      </c>
      <c r="AR21" s="5" t="str">
        <f t="shared" si="4"/>
        <v>m1-OJ-A1-004</v>
      </c>
      <c r="AS21" s="5" t="str">
        <f t="shared" si="2"/>
        <v>OJ-A1-004</v>
      </c>
      <c r="AT21" s="5" t="str">
        <f t="shared" si="3"/>
        <v>PC맨홀(1호)</v>
      </c>
      <c r="AU21" s="5" t="str">
        <f t="shared" si="5"/>
        <v>가시설</v>
      </c>
      <c r="AV21" s="7" t="s">
        <v>1237</v>
      </c>
      <c r="AW21" s="5" t="str">
        <f t="shared" si="6"/>
        <v>ASP</v>
      </c>
    </row>
    <row r="22" spans="1:49" s="7" customFormat="1" ht="15" customHeight="1" x14ac:dyDescent="0.3">
      <c r="B22" s="7">
        <v>220</v>
      </c>
      <c r="C22" s="4">
        <v>42.2</v>
      </c>
      <c r="D22" s="8">
        <v>38.71</v>
      </c>
      <c r="E22" s="5">
        <v>200</v>
      </c>
      <c r="I22" s="5" t="s">
        <v>60</v>
      </c>
      <c r="J22" s="5">
        <v>0.3</v>
      </c>
      <c r="AB22" s="7">
        <v>206830.32049149665</v>
      </c>
      <c r="AC22" s="7">
        <v>609218.27376544231</v>
      </c>
      <c r="AD22" s="8">
        <v>38.93</v>
      </c>
      <c r="AO22" s="5" t="str">
        <f t="shared" si="0"/>
        <v>11+0.00</v>
      </c>
      <c r="AR22" s="5" t="str">
        <f t="shared" si="4"/>
        <v/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7" t="s">
        <v>1237</v>
      </c>
      <c r="AW22" s="5" t="str">
        <f t="shared" si="6"/>
        <v>ASP</v>
      </c>
    </row>
    <row r="23" spans="1:49" s="7" customFormat="1" ht="15" customHeight="1" x14ac:dyDescent="0.3">
      <c r="B23" s="7">
        <v>240</v>
      </c>
      <c r="C23" s="7">
        <v>42.22</v>
      </c>
      <c r="D23" s="8">
        <v>38.549999999999997</v>
      </c>
      <c r="E23" s="5">
        <v>200</v>
      </c>
      <c r="I23" s="5" t="s">
        <v>60</v>
      </c>
      <c r="J23" s="5">
        <v>0.3</v>
      </c>
      <c r="AB23" s="7">
        <v>206815.51542335874</v>
      </c>
      <c r="AC23" s="7">
        <v>609231.72032475797</v>
      </c>
      <c r="AD23" s="8">
        <v>38.89</v>
      </c>
      <c r="AO23" s="5" t="str">
        <f t="shared" si="0"/>
        <v>12+0.00</v>
      </c>
      <c r="AR23" s="5" t="str">
        <f t="shared" si="4"/>
        <v/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7" t="s">
        <v>1237</v>
      </c>
      <c r="AW23" s="5" t="str">
        <f t="shared" si="6"/>
        <v>ASP</v>
      </c>
    </row>
    <row r="24" spans="1:49" s="7" customFormat="1" ht="15" customHeight="1" x14ac:dyDescent="0.3">
      <c r="B24" s="7">
        <v>260</v>
      </c>
      <c r="C24" s="8">
        <v>42.24</v>
      </c>
      <c r="D24" s="8">
        <v>38.39</v>
      </c>
      <c r="E24" s="5">
        <v>200</v>
      </c>
      <c r="I24" s="5" t="s">
        <v>60</v>
      </c>
      <c r="J24" s="5">
        <v>0.3</v>
      </c>
      <c r="AB24" s="7">
        <v>206815.51542335874</v>
      </c>
      <c r="AC24" s="7">
        <v>609231.72032475797</v>
      </c>
      <c r="AD24" s="8">
        <v>38.85</v>
      </c>
      <c r="AO24" s="5" t="str">
        <f t="shared" si="0"/>
        <v>13+0.00</v>
      </c>
      <c r="AR24" s="5">
        <f t="shared" si="4"/>
        <v>0</v>
      </c>
      <c r="AS24" s="5" t="str">
        <f t="shared" si="2"/>
        <v/>
      </c>
      <c r="AT24" s="5" t="str">
        <f t="shared" si="3"/>
        <v/>
      </c>
      <c r="AU24" s="5" t="str">
        <f t="shared" si="5"/>
        <v>가시설</v>
      </c>
      <c r="AV24" s="7" t="s">
        <v>1237</v>
      </c>
      <c r="AW24" s="5" t="str">
        <f t="shared" si="6"/>
        <v>ASP</v>
      </c>
    </row>
    <row r="25" spans="1:49" s="7" customFormat="1" ht="15" customHeight="1" x14ac:dyDescent="0.3">
      <c r="A25" s="5" t="s">
        <v>55</v>
      </c>
      <c r="B25" s="7">
        <v>278</v>
      </c>
      <c r="C25" s="8">
        <v>42.26</v>
      </c>
      <c r="D25" s="8">
        <v>38.25</v>
      </c>
      <c r="E25" s="5">
        <v>200</v>
      </c>
      <c r="F25" s="5" t="s">
        <v>103</v>
      </c>
      <c r="I25" s="5" t="s">
        <v>60</v>
      </c>
      <c r="J25" s="5">
        <v>0.3</v>
      </c>
      <c r="AB25" s="7">
        <v>206815.51542335874</v>
      </c>
      <c r="AC25" s="7">
        <v>609231.72032475797</v>
      </c>
      <c r="AD25" s="8">
        <v>38.81</v>
      </c>
      <c r="AO25" s="5" t="str">
        <f t="shared" si="0"/>
        <v>13+18.00</v>
      </c>
      <c r="AR25" s="5" t="str">
        <f t="shared" si="4"/>
        <v>m1-OJ-A1-005</v>
      </c>
      <c r="AS25" s="5" t="str">
        <f t="shared" si="2"/>
        <v>OJ-A1-005</v>
      </c>
      <c r="AT25" s="5" t="str">
        <f t="shared" si="3"/>
        <v>PC맨홀(1호)</v>
      </c>
      <c r="AU25" s="5" t="str">
        <f t="shared" si="5"/>
        <v>가시설</v>
      </c>
      <c r="AV25" s="7" t="s">
        <v>1237</v>
      </c>
      <c r="AW25" s="5" t="str">
        <f t="shared" si="6"/>
        <v>ASP</v>
      </c>
    </row>
    <row r="26" spans="1:49" s="7" customFormat="1" ht="15" customHeight="1" x14ac:dyDescent="0.3">
      <c r="B26" s="7">
        <v>280</v>
      </c>
      <c r="C26" s="8">
        <v>42.25</v>
      </c>
      <c r="D26" s="8">
        <v>38.229999999999997</v>
      </c>
      <c r="E26" s="5">
        <v>200</v>
      </c>
      <c r="I26" s="5" t="s">
        <v>60</v>
      </c>
      <c r="J26" s="5">
        <v>0.3</v>
      </c>
      <c r="AB26" s="7">
        <v>206815.51542335874</v>
      </c>
      <c r="AC26" s="7">
        <v>609231.72032475797</v>
      </c>
      <c r="AD26" s="8">
        <v>38.799999999999997</v>
      </c>
      <c r="AO26" s="5" t="str">
        <f t="shared" si="0"/>
        <v>14+0.00</v>
      </c>
      <c r="AR26" s="5" t="str">
        <f t="shared" si="4"/>
        <v/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7" t="s">
        <v>1237</v>
      </c>
      <c r="AW26" s="5" t="str">
        <f t="shared" si="6"/>
        <v>ASP</v>
      </c>
    </row>
    <row r="27" spans="1:49" s="7" customFormat="1" ht="15" customHeight="1" x14ac:dyDescent="0.3">
      <c r="B27" s="7">
        <v>300</v>
      </c>
      <c r="C27" s="8">
        <v>42.13</v>
      </c>
      <c r="D27" s="8">
        <v>38.08</v>
      </c>
      <c r="E27" s="5">
        <v>200</v>
      </c>
      <c r="I27" s="5" t="s">
        <v>60</v>
      </c>
      <c r="J27" s="5">
        <v>0.3</v>
      </c>
      <c r="AB27" s="7">
        <v>206815.51542335874</v>
      </c>
      <c r="AC27" s="7">
        <v>609231.72032475797</v>
      </c>
      <c r="AD27" s="8">
        <v>38.76</v>
      </c>
      <c r="AO27" s="5" t="str">
        <f t="shared" si="0"/>
        <v>15+0.00</v>
      </c>
      <c r="AR27" s="5" t="str">
        <f t="shared" si="4"/>
        <v/>
      </c>
      <c r="AS27" s="5" t="str">
        <f t="shared" si="2"/>
        <v/>
      </c>
      <c r="AT27" s="5" t="str">
        <f t="shared" si="3"/>
        <v/>
      </c>
      <c r="AU27" s="5" t="str">
        <f t="shared" si="5"/>
        <v>가시설</v>
      </c>
      <c r="AV27" s="7" t="s">
        <v>1237</v>
      </c>
      <c r="AW27" s="5" t="str">
        <f t="shared" si="6"/>
        <v>ASP</v>
      </c>
    </row>
    <row r="28" spans="1:49" s="7" customFormat="1" ht="15" customHeight="1" x14ac:dyDescent="0.3">
      <c r="B28" s="7">
        <v>320</v>
      </c>
      <c r="C28" s="8">
        <v>42.02</v>
      </c>
      <c r="D28" s="7">
        <v>37.93</v>
      </c>
      <c r="E28" s="5">
        <v>200</v>
      </c>
      <c r="I28" s="5" t="s">
        <v>60</v>
      </c>
      <c r="J28" s="5">
        <v>0.3</v>
      </c>
      <c r="AB28" s="7">
        <v>206802.93111544158</v>
      </c>
      <c r="AC28" s="7">
        <v>609243.14990017633</v>
      </c>
      <c r="AD28" s="8">
        <v>38.72</v>
      </c>
      <c r="AO28" s="5" t="str">
        <f t="shared" si="0"/>
        <v>16+0.00</v>
      </c>
      <c r="AR28" s="5" t="str">
        <f t="shared" si="4"/>
        <v/>
      </c>
      <c r="AS28" s="5" t="str">
        <f t="shared" si="2"/>
        <v/>
      </c>
      <c r="AT28" s="5" t="str">
        <f t="shared" si="3"/>
        <v/>
      </c>
      <c r="AU28" s="5" t="str">
        <f t="shared" si="5"/>
        <v>가시설</v>
      </c>
      <c r="AV28" s="7" t="s">
        <v>1237</v>
      </c>
      <c r="AW28" s="5" t="str">
        <f t="shared" si="6"/>
        <v>ASP</v>
      </c>
    </row>
    <row r="29" spans="1:49" s="7" customFormat="1" ht="15" customHeight="1" x14ac:dyDescent="0.3">
      <c r="A29" s="5"/>
      <c r="B29" s="7">
        <v>340</v>
      </c>
      <c r="C29" s="7">
        <v>41.9</v>
      </c>
      <c r="D29" s="8">
        <v>37.770000000000003</v>
      </c>
      <c r="E29" s="5">
        <v>200</v>
      </c>
      <c r="F29" s="5"/>
      <c r="I29" s="5" t="s">
        <v>60</v>
      </c>
      <c r="J29" s="5">
        <v>0.3</v>
      </c>
      <c r="AB29" s="7">
        <v>206800.77263897803</v>
      </c>
      <c r="AC29" s="7">
        <v>609245.23340188188</v>
      </c>
      <c r="AD29" s="8">
        <v>38.67</v>
      </c>
      <c r="AO29" s="5" t="str">
        <f t="shared" si="0"/>
        <v>17+0.00</v>
      </c>
      <c r="AR29" s="5">
        <f t="shared" si="4"/>
        <v>0</v>
      </c>
      <c r="AS29" s="5" t="str">
        <f t="shared" si="2"/>
        <v/>
      </c>
      <c r="AT29" s="5" t="str">
        <f t="shared" si="3"/>
        <v/>
      </c>
      <c r="AU29" s="5" t="str">
        <f t="shared" si="5"/>
        <v>가시설</v>
      </c>
      <c r="AV29" s="7" t="s">
        <v>1237</v>
      </c>
      <c r="AW29" s="5" t="str">
        <f t="shared" si="6"/>
        <v>ASP</v>
      </c>
    </row>
    <row r="30" spans="1:49" ht="15" customHeight="1" x14ac:dyDescent="0.3">
      <c r="A30" s="5" t="s">
        <v>55</v>
      </c>
      <c r="B30" s="5">
        <v>353</v>
      </c>
      <c r="C30" s="5">
        <v>41.83</v>
      </c>
      <c r="D30" s="6">
        <v>37.67</v>
      </c>
      <c r="E30" s="5">
        <v>200</v>
      </c>
      <c r="F30" s="5" t="s">
        <v>104</v>
      </c>
      <c r="I30" s="5" t="s">
        <v>60</v>
      </c>
      <c r="J30" s="5">
        <v>0.3</v>
      </c>
      <c r="AB30" s="5">
        <v>206786.38279588829</v>
      </c>
      <c r="AC30" s="5">
        <v>609259.1234132516</v>
      </c>
      <c r="AD30" s="6">
        <v>38.65</v>
      </c>
      <c r="AO30" s="5" t="str">
        <f t="shared" si="0"/>
        <v>17+13.00</v>
      </c>
      <c r="AR30" s="5" t="str">
        <f t="shared" si="4"/>
        <v>m1-OJ-A1-006</v>
      </c>
      <c r="AS30" s="5" t="str">
        <f t="shared" si="2"/>
        <v>OJ-A1-006</v>
      </c>
      <c r="AT30" s="5" t="str">
        <f t="shared" si="3"/>
        <v>PC맨홀(1호)</v>
      </c>
      <c r="AU30" s="5" t="str">
        <f t="shared" si="5"/>
        <v>가시설</v>
      </c>
      <c r="AV30" s="5" t="s">
        <v>1237</v>
      </c>
      <c r="AW30" s="5" t="str">
        <f t="shared" si="6"/>
        <v>ASP</v>
      </c>
    </row>
    <row r="31" spans="1:49" ht="15" customHeight="1" x14ac:dyDescent="0.3">
      <c r="B31" s="5">
        <v>360</v>
      </c>
      <c r="C31" s="5">
        <v>41.89</v>
      </c>
      <c r="D31" s="6">
        <v>37.619999999999997</v>
      </c>
      <c r="E31" s="5">
        <v>200</v>
      </c>
      <c r="I31" s="5" t="s">
        <v>60</v>
      </c>
      <c r="J31" s="5">
        <v>0.3</v>
      </c>
      <c r="AB31" s="5">
        <v>206786.38279588829</v>
      </c>
      <c r="AC31" s="5">
        <v>609259.1234132516</v>
      </c>
      <c r="AD31" s="6">
        <v>38.630000000000003</v>
      </c>
      <c r="AO31" s="5" t="str">
        <f t="shared" si="0"/>
        <v>18+0.00</v>
      </c>
      <c r="AR31" s="5" t="str">
        <f t="shared" si="4"/>
        <v/>
      </c>
      <c r="AS31" s="5" t="str">
        <f t="shared" si="2"/>
        <v/>
      </c>
      <c r="AT31" s="5" t="str">
        <f t="shared" si="3"/>
        <v/>
      </c>
      <c r="AU31" s="5" t="str">
        <f t="shared" si="5"/>
        <v>가시설</v>
      </c>
      <c r="AV31" s="5" t="s">
        <v>1237</v>
      </c>
      <c r="AW31" s="5" t="str">
        <f t="shared" si="6"/>
        <v>ASP</v>
      </c>
    </row>
    <row r="32" spans="1:49" ht="15" customHeight="1" x14ac:dyDescent="0.3">
      <c r="B32" s="5">
        <v>380</v>
      </c>
      <c r="C32" s="6">
        <v>42.05</v>
      </c>
      <c r="D32" s="6">
        <v>37.46</v>
      </c>
      <c r="E32" s="5">
        <v>200</v>
      </c>
      <c r="I32" s="5" t="s">
        <v>60</v>
      </c>
      <c r="J32" s="5">
        <v>0.3</v>
      </c>
      <c r="AB32" s="5">
        <v>206786.38279588829</v>
      </c>
      <c r="AC32" s="5">
        <v>609259.1234132516</v>
      </c>
      <c r="AD32" s="6">
        <v>38.590000000000003</v>
      </c>
      <c r="AO32" s="5" t="str">
        <f t="shared" si="0"/>
        <v>19+0.00</v>
      </c>
      <c r="AR32" s="5" t="str">
        <f t="shared" si="4"/>
        <v/>
      </c>
      <c r="AS32" s="5" t="str">
        <f t="shared" si="2"/>
        <v/>
      </c>
      <c r="AT32" s="5" t="str">
        <f t="shared" si="3"/>
        <v/>
      </c>
      <c r="AU32" s="5" t="str">
        <f t="shared" si="5"/>
        <v>가시설</v>
      </c>
      <c r="AV32" s="5" t="s">
        <v>1237</v>
      </c>
      <c r="AW32" s="5" t="str">
        <f t="shared" si="6"/>
        <v>ASP</v>
      </c>
    </row>
    <row r="33" spans="1:49" ht="15" customHeight="1" x14ac:dyDescent="0.3">
      <c r="B33" s="5">
        <v>400</v>
      </c>
      <c r="C33" s="6">
        <v>42.22</v>
      </c>
      <c r="D33" s="6">
        <v>37.299999999999997</v>
      </c>
      <c r="E33" s="5">
        <v>200</v>
      </c>
      <c r="I33" s="5" t="s">
        <v>60</v>
      </c>
      <c r="J33" s="5">
        <v>0.3</v>
      </c>
      <c r="AB33" s="5">
        <v>206786.38279588829</v>
      </c>
      <c r="AC33" s="5">
        <v>609259.1234132516</v>
      </c>
      <c r="AD33" s="6">
        <v>38.549999999999997</v>
      </c>
      <c r="AO33" s="5" t="str">
        <f t="shared" si="0"/>
        <v>20+0.00</v>
      </c>
      <c r="AR33" s="5">
        <f t="shared" si="4"/>
        <v>0</v>
      </c>
      <c r="AS33" s="5" t="str">
        <f t="shared" si="2"/>
        <v/>
      </c>
      <c r="AT33" s="5" t="str">
        <f t="shared" si="3"/>
        <v/>
      </c>
      <c r="AU33" s="5" t="str">
        <f t="shared" si="5"/>
        <v>가시설</v>
      </c>
      <c r="AV33" s="5" t="s">
        <v>1237</v>
      </c>
      <c r="AW33" s="5" t="str">
        <f t="shared" si="6"/>
        <v>ASP</v>
      </c>
    </row>
    <row r="34" spans="1:49" ht="15" customHeight="1" x14ac:dyDescent="0.3">
      <c r="A34" s="5" t="s">
        <v>55</v>
      </c>
      <c r="B34" s="5">
        <v>403</v>
      </c>
      <c r="C34" s="6">
        <v>42.24</v>
      </c>
      <c r="D34" s="6">
        <v>37.28</v>
      </c>
      <c r="E34" s="5">
        <v>200</v>
      </c>
      <c r="F34" s="5" t="s">
        <v>873</v>
      </c>
      <c r="G34" s="5" t="s">
        <v>874</v>
      </c>
      <c r="I34" s="5" t="s">
        <v>60</v>
      </c>
      <c r="J34" s="5">
        <v>0.3</v>
      </c>
      <c r="AB34" s="5">
        <v>206771.99295279855</v>
      </c>
      <c r="AC34" s="5">
        <v>609273.01342462143</v>
      </c>
      <c r="AD34" s="5">
        <f>C34-0.2*18.5</f>
        <v>38.54</v>
      </c>
      <c r="AO34" s="5" t="str">
        <f t="shared" si="0"/>
        <v>20+3.00</v>
      </c>
      <c r="AR34" s="5" t="str">
        <f t="shared" si="4"/>
        <v>m2-OJ-A-036</v>
      </c>
      <c r="AS34" s="5" t="str">
        <f t="shared" si="2"/>
        <v>OJ-A-036</v>
      </c>
      <c r="AT34" s="5" t="str">
        <f t="shared" si="3"/>
        <v>PC맨홀(2호)</v>
      </c>
      <c r="AU34" s="5" t="str">
        <f t="shared" si="5"/>
        <v>가시설</v>
      </c>
      <c r="AV34" s="5" t="s">
        <v>1237</v>
      </c>
      <c r="AW34" s="5" t="str">
        <f t="shared" si="6"/>
        <v>ASP</v>
      </c>
    </row>
    <row r="36" spans="1:49" ht="15" customHeight="1" x14ac:dyDescent="0.3">
      <c r="B36" s="2" t="s">
        <v>46</v>
      </c>
      <c r="C36" s="2" t="s">
        <v>21</v>
      </c>
      <c r="D36" s="2" t="s">
        <v>22</v>
      </c>
      <c r="E36" s="2" t="s">
        <v>47</v>
      </c>
      <c r="F36" s="2" t="s">
        <v>48</v>
      </c>
      <c r="G36" s="2" t="s">
        <v>49</v>
      </c>
      <c r="H36" s="2" t="s">
        <v>50</v>
      </c>
      <c r="K36" s="2" t="s">
        <v>46</v>
      </c>
      <c r="L36" s="2" t="s">
        <v>47</v>
      </c>
    </row>
    <row r="37" spans="1:49" ht="13.5" customHeight="1" x14ac:dyDescent="0.3">
      <c r="B37" s="5" t="s">
        <v>346</v>
      </c>
      <c r="C37" s="5">
        <v>40.57</v>
      </c>
      <c r="D37" s="5">
        <v>100</v>
      </c>
      <c r="E37" s="14" t="s">
        <v>355</v>
      </c>
      <c r="AB37" s="5">
        <v>206743.35796780992</v>
      </c>
      <c r="AC37" s="5">
        <v>609296.26201908791</v>
      </c>
    </row>
    <row r="38" spans="1:49" ht="15" customHeight="1" x14ac:dyDescent="0.3">
      <c r="B38" s="5" t="s">
        <v>347</v>
      </c>
      <c r="C38" s="5">
        <v>40.67</v>
      </c>
      <c r="D38" s="5">
        <v>100</v>
      </c>
      <c r="E38" s="14" t="s">
        <v>355</v>
      </c>
      <c r="AB38" s="5">
        <v>206741.19707832983</v>
      </c>
      <c r="AC38" s="5">
        <v>609298.34301804402</v>
      </c>
    </row>
    <row r="39" spans="1:49" ht="15" customHeight="1" x14ac:dyDescent="0.3">
      <c r="B39" s="5" t="s">
        <v>348</v>
      </c>
      <c r="C39" s="5">
        <v>40.89</v>
      </c>
      <c r="D39" s="5">
        <v>80</v>
      </c>
      <c r="E39" s="14" t="s">
        <v>356</v>
      </c>
      <c r="AB39" s="5">
        <v>206726.79114846277</v>
      </c>
      <c r="AC39" s="5">
        <v>609312.21634441742</v>
      </c>
    </row>
    <row r="40" spans="1:49" ht="15" customHeight="1" x14ac:dyDescent="0.3">
      <c r="B40" s="5" t="s">
        <v>349</v>
      </c>
      <c r="C40" s="5">
        <v>40.49</v>
      </c>
      <c r="D40" s="5">
        <v>150</v>
      </c>
      <c r="E40" s="14" t="s">
        <v>355</v>
      </c>
      <c r="AB40" s="5">
        <v>206726.79114846277</v>
      </c>
      <c r="AC40" s="5">
        <v>609312.21634441742</v>
      </c>
    </row>
    <row r="41" spans="1:49" ht="15" customHeight="1" x14ac:dyDescent="0.3">
      <c r="B41" s="5" t="s">
        <v>350</v>
      </c>
      <c r="C41" s="5">
        <v>40.770000000000003</v>
      </c>
      <c r="D41" s="5">
        <v>150</v>
      </c>
      <c r="E41" s="14" t="s">
        <v>355</v>
      </c>
      <c r="AB41" s="5">
        <v>206726.79114846277</v>
      </c>
      <c r="AC41" s="5">
        <v>609312.21634441742</v>
      </c>
    </row>
    <row r="42" spans="1:49" ht="15" customHeight="1" x14ac:dyDescent="0.3">
      <c r="B42" s="5" t="s">
        <v>351</v>
      </c>
      <c r="C42" s="5">
        <v>41.06</v>
      </c>
      <c r="D42" s="5">
        <v>150</v>
      </c>
      <c r="E42" s="14" t="s">
        <v>344</v>
      </c>
      <c r="AB42" s="5">
        <v>206712.38521859574</v>
      </c>
      <c r="AC42" s="5">
        <v>609326.08967079094</v>
      </c>
    </row>
    <row r="43" spans="1:49" ht="15" customHeight="1" x14ac:dyDescent="0.3">
      <c r="B43" s="5" t="s">
        <v>352</v>
      </c>
      <c r="C43" s="5">
        <v>41.06</v>
      </c>
      <c r="D43" s="5">
        <v>150</v>
      </c>
      <c r="E43" s="14" t="s">
        <v>344</v>
      </c>
      <c r="AB43" s="5">
        <v>206712.38521859574</v>
      </c>
      <c r="AC43" s="5">
        <v>609326.08967079094</v>
      </c>
    </row>
    <row r="44" spans="1:49" ht="15" customHeight="1" x14ac:dyDescent="0.3">
      <c r="B44" s="5" t="s">
        <v>353</v>
      </c>
      <c r="C44" s="5">
        <v>40.65</v>
      </c>
      <c r="D44" s="5">
        <v>500</v>
      </c>
      <c r="E44" s="14" t="s">
        <v>344</v>
      </c>
      <c r="AB44" s="5">
        <v>206697.97928872867</v>
      </c>
      <c r="AC44" s="5">
        <v>609339.96299716446</v>
      </c>
    </row>
    <row r="45" spans="1:49" ht="15" customHeight="1" x14ac:dyDescent="0.3">
      <c r="B45" s="5" t="s">
        <v>354</v>
      </c>
      <c r="C45" s="5">
        <v>40.659999999999997</v>
      </c>
      <c r="D45" s="5">
        <v>500</v>
      </c>
      <c r="E45" s="14" t="s">
        <v>344</v>
      </c>
      <c r="AB45" s="5">
        <v>206689.3357308085</v>
      </c>
      <c r="AC45" s="5">
        <v>609348.28699298855</v>
      </c>
    </row>
    <row r="46" spans="1:49" ht="15" customHeight="1" x14ac:dyDescent="0.3">
      <c r="C46" s="6"/>
      <c r="D46" s="6"/>
      <c r="AB46" s="5">
        <v>206683.62351045967</v>
      </c>
      <c r="AC46" s="5">
        <v>609353.88793386368</v>
      </c>
    </row>
    <row r="47" spans="1:49" ht="15" customHeight="1" x14ac:dyDescent="0.3">
      <c r="B47" s="5" t="s">
        <v>1260</v>
      </c>
      <c r="C47" s="6" t="s">
        <v>1261</v>
      </c>
      <c r="D47" s="6"/>
      <c r="AB47" s="5">
        <v>206669.34295958767</v>
      </c>
      <c r="AC47" s="5">
        <v>609367.89028605155</v>
      </c>
    </row>
    <row r="48" spans="1:49" ht="15" customHeight="1" x14ac:dyDescent="0.3">
      <c r="B48" s="5" t="s">
        <v>1256</v>
      </c>
      <c r="C48" s="6" t="s">
        <v>1257</v>
      </c>
      <c r="D48" s="6"/>
      <c r="AB48" s="5">
        <v>206655.06240871569</v>
      </c>
      <c r="AC48" s="5">
        <v>609381.89263823943</v>
      </c>
    </row>
    <row r="49" spans="2:29" ht="15" customHeight="1" x14ac:dyDescent="0.3">
      <c r="B49" s="5" t="s">
        <v>1258</v>
      </c>
      <c r="C49" s="6" t="s">
        <v>1259</v>
      </c>
      <c r="D49" s="6"/>
      <c r="AB49" s="5">
        <v>206640.78185784371</v>
      </c>
      <c r="AC49" s="5">
        <v>609395.8949904273</v>
      </c>
    </row>
    <row r="50" spans="2:29" ht="15" customHeight="1" x14ac:dyDescent="0.3">
      <c r="C50" s="6"/>
      <c r="D50" s="6"/>
      <c r="AB50" s="5">
        <v>206640.78185784371</v>
      </c>
      <c r="AC50" s="5">
        <v>609395.8949904273</v>
      </c>
    </row>
    <row r="51" spans="2:29" ht="15" customHeight="1" x14ac:dyDescent="0.3">
      <c r="C51" s="6"/>
      <c r="D51" s="6"/>
      <c r="AB51" s="5">
        <v>206640.78185784371</v>
      </c>
      <c r="AC51" s="5">
        <v>609395.8949904273</v>
      </c>
    </row>
    <row r="52" spans="2:29" ht="15" customHeight="1" x14ac:dyDescent="0.3">
      <c r="AB52" s="5">
        <v>206635.78366503856</v>
      </c>
      <c r="AC52" s="5">
        <v>609400.79581369297</v>
      </c>
    </row>
    <row r="54" spans="2:29" ht="15" customHeight="1" x14ac:dyDescent="0.3">
      <c r="B54" s="2"/>
      <c r="C54" s="2"/>
      <c r="D54" s="2"/>
      <c r="F54" s="2"/>
      <c r="G54" s="2"/>
      <c r="H54" s="2"/>
      <c r="K54" s="2"/>
      <c r="L54" s="2"/>
    </row>
  </sheetData>
  <autoFilter ref="A1:AY34" xr:uid="{00000000-0009-0000-0000-000001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W54"/>
  <sheetViews>
    <sheetView workbookViewId="0">
      <selection activeCell="M19" sqref="M19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3.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376</v>
      </c>
      <c r="H2" s="5" t="s">
        <v>127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41.86</v>
      </c>
      <c r="D4" s="5">
        <v>40.46</v>
      </c>
      <c r="E4" s="5">
        <v>200</v>
      </c>
      <c r="F4" s="5" t="s">
        <v>144</v>
      </c>
      <c r="I4" s="5" t="s">
        <v>68</v>
      </c>
      <c r="J4" s="5">
        <v>0.3</v>
      </c>
      <c r="AD4" s="5">
        <f>C4-0.2*10.5</f>
        <v>39.76</v>
      </c>
      <c r="AO4" s="5" t="str">
        <f t="shared" ref="AO4:AO27" si="0">INT(B4/20)&amp;"+"&amp;FIXED(B4-INT(B4/20)*20,2)</f>
        <v>0+0.00</v>
      </c>
      <c r="AR4" s="5" t="str">
        <f t="shared" ref="AR4" si="1">IF(F4=F5,"",F4)</f>
        <v>m1-OJ-A19-001</v>
      </c>
      <c r="AS4" s="5" t="str">
        <f t="shared" ref="AS4:AS27" si="2">IFERROR(RIGHT(AR4,LEN(AR4)-3),"")</f>
        <v>OJ-A19-001</v>
      </c>
      <c r="AT4" s="5" t="str">
        <f t="shared" ref="AT4:AT27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41.7</v>
      </c>
      <c r="D5" s="6">
        <v>40.22</v>
      </c>
      <c r="E5" s="5">
        <v>200</v>
      </c>
      <c r="I5" s="5" t="s">
        <v>68</v>
      </c>
      <c r="J5" s="5">
        <v>0.3</v>
      </c>
      <c r="AD5" s="6">
        <v>39.68</v>
      </c>
      <c r="AO5" s="5" t="str">
        <f t="shared" si="0"/>
        <v>1+0.00</v>
      </c>
      <c r="AR5" s="5" t="str">
        <f t="shared" ref="AR5:AR27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7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27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41.53</v>
      </c>
      <c r="D6" s="6">
        <v>39.97</v>
      </c>
      <c r="E6" s="5">
        <v>200</v>
      </c>
      <c r="I6" s="5" t="s">
        <v>0</v>
      </c>
      <c r="J6" s="5">
        <v>0.3</v>
      </c>
      <c r="AD6" s="6">
        <v>39.590000000000003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B7" s="5">
        <v>60</v>
      </c>
      <c r="C7" s="6">
        <v>41.37</v>
      </c>
      <c r="D7" s="6">
        <v>39.729999999999997</v>
      </c>
      <c r="E7" s="5">
        <v>200</v>
      </c>
      <c r="I7" s="5" t="s">
        <v>0</v>
      </c>
      <c r="J7" s="5">
        <v>0.3</v>
      </c>
      <c r="AD7" s="6">
        <v>39.51</v>
      </c>
      <c r="AO7" s="5" t="str">
        <f t="shared" si="0"/>
        <v>3+0.00</v>
      </c>
      <c r="AR7" s="5">
        <f t="shared" si="4"/>
        <v>0</v>
      </c>
      <c r="AS7" s="5" t="str">
        <f t="shared" si="2"/>
        <v/>
      </c>
      <c r="AT7" s="5" t="str">
        <f t="shared" si="3"/>
        <v/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75</v>
      </c>
      <c r="C8" s="6">
        <v>41.25</v>
      </c>
      <c r="D8" s="6">
        <v>39.549999999999997</v>
      </c>
      <c r="E8" s="5">
        <v>200</v>
      </c>
      <c r="F8" s="5" t="s">
        <v>145</v>
      </c>
      <c r="I8" s="5" t="s">
        <v>0</v>
      </c>
      <c r="J8" s="5">
        <v>0.3</v>
      </c>
      <c r="AD8" s="6">
        <v>39.450000000000003</v>
      </c>
      <c r="AO8" s="5" t="str">
        <f t="shared" si="0"/>
        <v>3+15.00</v>
      </c>
      <c r="AR8" s="5" t="str">
        <f t="shared" si="4"/>
        <v>m1-OJ-A19-002</v>
      </c>
      <c r="AS8" s="5" t="str">
        <f t="shared" si="2"/>
        <v>OJ-A19-002</v>
      </c>
      <c r="AT8" s="5" t="str">
        <f t="shared" si="3"/>
        <v>PC맨홀(1호)</v>
      </c>
      <c r="AU8" s="5" t="str">
        <f t="shared" si="5"/>
        <v>OPEN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80</v>
      </c>
      <c r="C9" s="6">
        <v>41.22</v>
      </c>
      <c r="D9" s="6">
        <v>39.49</v>
      </c>
      <c r="E9" s="5">
        <v>200</v>
      </c>
      <c r="I9" s="5" t="s">
        <v>0</v>
      </c>
      <c r="J9" s="5">
        <v>0.3</v>
      </c>
      <c r="AD9" s="6">
        <v>39.43</v>
      </c>
      <c r="AO9" s="5" t="str">
        <f t="shared" si="0"/>
        <v>4+0.00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OPEN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100</v>
      </c>
      <c r="C10" s="6">
        <v>41.12</v>
      </c>
      <c r="D10" s="6">
        <v>39.24</v>
      </c>
      <c r="E10" s="5">
        <v>200</v>
      </c>
      <c r="I10" s="5" t="s">
        <v>0</v>
      </c>
      <c r="J10" s="5">
        <v>0.3</v>
      </c>
      <c r="AD10" s="6">
        <v>39.35</v>
      </c>
      <c r="AO10" s="5" t="str">
        <f t="shared" si="0"/>
        <v>5+0.00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OPEN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120</v>
      </c>
      <c r="C11" s="6">
        <v>41.01</v>
      </c>
      <c r="D11" s="6">
        <v>39</v>
      </c>
      <c r="E11" s="5">
        <v>200</v>
      </c>
      <c r="I11" s="5" t="s">
        <v>0</v>
      </c>
      <c r="J11" s="5">
        <v>0.3</v>
      </c>
      <c r="AD11" s="6">
        <v>39.26</v>
      </c>
      <c r="AO11" s="5" t="str">
        <f t="shared" si="0"/>
        <v>6+0.00</v>
      </c>
      <c r="AR11" s="5" t="str">
        <f t="shared" si="4"/>
        <v/>
      </c>
      <c r="AS11" s="5" t="str">
        <f t="shared" si="2"/>
        <v/>
      </c>
      <c r="AT11" s="5" t="str">
        <f t="shared" si="3"/>
        <v/>
      </c>
      <c r="AU11" s="5" t="str">
        <f t="shared" si="5"/>
        <v>OPEN</v>
      </c>
      <c r="AV11" s="27" t="s">
        <v>1237</v>
      </c>
      <c r="AW11" s="5" t="str">
        <f t="shared" si="6"/>
        <v>ASP</v>
      </c>
    </row>
    <row r="12" spans="1:49" ht="15" customHeight="1" x14ac:dyDescent="0.3">
      <c r="B12" s="5">
        <v>120</v>
      </c>
      <c r="C12" s="6">
        <v>41.01</v>
      </c>
      <c r="D12" s="6">
        <v>39</v>
      </c>
      <c r="E12" s="5">
        <v>200</v>
      </c>
      <c r="I12" s="5" t="s">
        <v>60</v>
      </c>
      <c r="J12" s="5">
        <v>0.3</v>
      </c>
      <c r="AD12" s="6">
        <v>39.26</v>
      </c>
      <c r="AO12" s="5" t="str">
        <f t="shared" si="0"/>
        <v>6+0.00</v>
      </c>
      <c r="AR12" s="5" t="str">
        <f t="shared" si="4"/>
        <v/>
      </c>
      <c r="AS12" s="5" t="str">
        <f t="shared" si="2"/>
        <v/>
      </c>
      <c r="AT12" s="5" t="str">
        <f t="shared" si="3"/>
        <v/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140</v>
      </c>
      <c r="C13" s="6">
        <v>40.9</v>
      </c>
      <c r="D13" s="6">
        <v>38.75</v>
      </c>
      <c r="E13" s="5">
        <v>200</v>
      </c>
      <c r="I13" s="5" t="s">
        <v>60</v>
      </c>
      <c r="J13" s="5">
        <v>0.3</v>
      </c>
      <c r="AD13" s="6">
        <v>39.18</v>
      </c>
      <c r="AO13" s="5" t="str">
        <f t="shared" si="0"/>
        <v>7+0.00</v>
      </c>
      <c r="AR13" s="5">
        <f t="shared" si="4"/>
        <v>0</v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A14" s="5" t="s">
        <v>55</v>
      </c>
      <c r="B14" s="5">
        <v>150</v>
      </c>
      <c r="C14" s="6">
        <v>40.85</v>
      </c>
      <c r="D14" s="6">
        <v>38.630000000000003</v>
      </c>
      <c r="E14" s="5">
        <v>200</v>
      </c>
      <c r="F14" s="5" t="s">
        <v>146</v>
      </c>
      <c r="I14" s="5" t="s">
        <v>60</v>
      </c>
      <c r="J14" s="5">
        <v>0.3</v>
      </c>
      <c r="AD14" s="6">
        <v>39.14</v>
      </c>
      <c r="AO14" s="5" t="str">
        <f t="shared" si="0"/>
        <v>7+10.00</v>
      </c>
      <c r="AR14" s="5" t="str">
        <f t="shared" si="4"/>
        <v>m1-OJ-A19-003</v>
      </c>
      <c r="AS14" s="5" t="str">
        <f t="shared" si="2"/>
        <v>OJ-A19-003</v>
      </c>
      <c r="AT14" s="5" t="str">
        <f t="shared" si="3"/>
        <v>PC맨홀(1호)</v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160</v>
      </c>
      <c r="C15" s="6">
        <v>40.869999999999997</v>
      </c>
      <c r="D15" s="6">
        <v>38.590000000000003</v>
      </c>
      <c r="E15" s="5">
        <v>200</v>
      </c>
      <c r="I15" s="5" t="s">
        <v>60</v>
      </c>
      <c r="J15" s="5">
        <v>0.3</v>
      </c>
      <c r="AD15" s="6">
        <v>39.1</v>
      </c>
      <c r="AO15" s="5" t="str">
        <f t="shared" si="0"/>
        <v>8+0.00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180</v>
      </c>
      <c r="C16" s="6">
        <v>40.909999999999997</v>
      </c>
      <c r="D16" s="6">
        <v>38.51</v>
      </c>
      <c r="E16" s="5">
        <v>200</v>
      </c>
      <c r="I16" s="5" t="s">
        <v>60</v>
      </c>
      <c r="J16" s="5">
        <v>0.3</v>
      </c>
      <c r="AD16" s="6">
        <v>39.020000000000003</v>
      </c>
      <c r="AO16" s="5" t="str">
        <f t="shared" si="0"/>
        <v>9+0.00</v>
      </c>
      <c r="AR16" s="5" t="str">
        <f t="shared" si="4"/>
        <v/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B17" s="5">
        <v>200</v>
      </c>
      <c r="C17" s="6">
        <v>40.96</v>
      </c>
      <c r="D17" s="6">
        <v>38.44</v>
      </c>
      <c r="E17" s="5">
        <v>200</v>
      </c>
      <c r="I17" s="5" t="s">
        <v>60</v>
      </c>
      <c r="J17" s="5">
        <v>0.3</v>
      </c>
      <c r="AD17" s="6">
        <v>38.93</v>
      </c>
      <c r="AO17" s="5" t="str">
        <f t="shared" si="0"/>
        <v>10+0.00</v>
      </c>
      <c r="AR17" s="5" t="str">
        <f t="shared" si="4"/>
        <v/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220</v>
      </c>
      <c r="C18" s="6">
        <v>41</v>
      </c>
      <c r="D18" s="6">
        <v>38.36</v>
      </c>
      <c r="E18" s="5">
        <v>200</v>
      </c>
      <c r="I18" s="5" t="s">
        <v>60</v>
      </c>
      <c r="J18" s="5">
        <v>0.3</v>
      </c>
      <c r="AD18" s="6">
        <v>38.85</v>
      </c>
      <c r="AO18" s="5" t="str">
        <f t="shared" si="0"/>
        <v>11+0.00</v>
      </c>
      <c r="AR18" s="5">
        <f t="shared" si="4"/>
        <v>0</v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A19" s="5" t="s">
        <v>55</v>
      </c>
      <c r="B19" s="5">
        <v>225</v>
      </c>
      <c r="C19" s="6">
        <v>41.01</v>
      </c>
      <c r="D19" s="6">
        <v>38.340000000000003</v>
      </c>
      <c r="E19" s="5">
        <v>200</v>
      </c>
      <c r="F19" s="5" t="s">
        <v>147</v>
      </c>
      <c r="I19" s="5" t="s">
        <v>60</v>
      </c>
      <c r="J19" s="5">
        <v>0.3</v>
      </c>
      <c r="AD19" s="6">
        <v>38.83</v>
      </c>
      <c r="AO19" s="5" t="str">
        <f t="shared" si="0"/>
        <v>11+5.00</v>
      </c>
      <c r="AR19" s="5" t="str">
        <f t="shared" si="4"/>
        <v>m1-OJ-A19-004</v>
      </c>
      <c r="AS19" s="5" t="str">
        <f t="shared" si="2"/>
        <v>OJ-A19-004</v>
      </c>
      <c r="AT19" s="5" t="str">
        <f t="shared" si="3"/>
        <v>PC맨홀(1호)</v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B20" s="5">
        <v>240</v>
      </c>
      <c r="C20" s="6">
        <v>41.11</v>
      </c>
      <c r="D20" s="6">
        <v>38.29</v>
      </c>
      <c r="E20" s="5">
        <v>200</v>
      </c>
      <c r="I20" s="5" t="s">
        <v>60</v>
      </c>
      <c r="J20" s="5">
        <v>0.3</v>
      </c>
      <c r="AD20" s="6">
        <v>38.770000000000003</v>
      </c>
      <c r="AO20" s="5" t="str">
        <f t="shared" si="0"/>
        <v>12+0.00</v>
      </c>
      <c r="AR20" s="5" t="str">
        <f t="shared" si="4"/>
        <v/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260</v>
      </c>
      <c r="C21" s="6">
        <v>41.25</v>
      </c>
      <c r="D21" s="6">
        <v>38.21</v>
      </c>
      <c r="E21" s="5">
        <v>200</v>
      </c>
      <c r="I21" s="5" t="s">
        <v>60</v>
      </c>
      <c r="J21" s="5">
        <v>0.3</v>
      </c>
      <c r="AD21" s="6">
        <v>38.69</v>
      </c>
      <c r="AO21" s="5" t="str">
        <f t="shared" si="0"/>
        <v>13+0.00</v>
      </c>
      <c r="AR21" s="5" t="str">
        <f t="shared" si="4"/>
        <v/>
      </c>
      <c r="AS21" s="5" t="str">
        <f t="shared" si="2"/>
        <v/>
      </c>
      <c r="AT21" s="5" t="str">
        <f t="shared" si="3"/>
        <v/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280</v>
      </c>
      <c r="C22" s="6">
        <v>41.39</v>
      </c>
      <c r="D22" s="6">
        <v>38.14</v>
      </c>
      <c r="E22" s="5">
        <v>200</v>
      </c>
      <c r="I22" s="5" t="s">
        <v>60</v>
      </c>
      <c r="J22" s="5">
        <v>0.3</v>
      </c>
      <c r="AD22" s="6">
        <v>38.6</v>
      </c>
      <c r="AO22" s="5" t="str">
        <f t="shared" si="0"/>
        <v>14+0.00</v>
      </c>
      <c r="AR22" s="5">
        <f t="shared" si="4"/>
        <v>0</v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A23" s="5" t="s">
        <v>55</v>
      </c>
      <c r="B23" s="5">
        <v>300</v>
      </c>
      <c r="C23" s="6">
        <v>41.53</v>
      </c>
      <c r="D23" s="6">
        <v>38.07</v>
      </c>
      <c r="E23" s="5">
        <v>200</v>
      </c>
      <c r="F23" s="5" t="s">
        <v>148</v>
      </c>
      <c r="I23" s="5" t="s">
        <v>60</v>
      </c>
      <c r="J23" s="5">
        <v>0.3</v>
      </c>
      <c r="AD23" s="6">
        <v>38.520000000000003</v>
      </c>
      <c r="AO23" s="5" t="str">
        <f t="shared" si="0"/>
        <v>15+0.00</v>
      </c>
      <c r="AR23" s="5" t="str">
        <f t="shared" si="4"/>
        <v>m1-OJ-A19-005</v>
      </c>
      <c r="AS23" s="5" t="str">
        <f t="shared" si="2"/>
        <v>OJ-A19-005</v>
      </c>
      <c r="AT23" s="5" t="str">
        <f t="shared" si="3"/>
        <v>PC맨홀(1호)</v>
      </c>
      <c r="AU23" s="5" t="str">
        <f t="shared" si="5"/>
        <v>가시설</v>
      </c>
      <c r="AV23" s="27" t="s">
        <v>1237</v>
      </c>
      <c r="AW23" s="5" t="str">
        <f t="shared" si="6"/>
        <v>ASP</v>
      </c>
    </row>
    <row r="24" spans="1:49" ht="15" customHeight="1" x14ac:dyDescent="0.3">
      <c r="B24" s="5">
        <v>320</v>
      </c>
      <c r="C24" s="6">
        <v>41.42</v>
      </c>
      <c r="D24" s="6">
        <v>38</v>
      </c>
      <c r="E24" s="5">
        <v>200</v>
      </c>
      <c r="I24" s="5" t="s">
        <v>60</v>
      </c>
      <c r="J24" s="5">
        <v>0.3</v>
      </c>
      <c r="AD24" s="6">
        <v>38.44</v>
      </c>
      <c r="AO24" s="5" t="str">
        <f t="shared" si="0"/>
        <v>16+0.00</v>
      </c>
      <c r="AR24" s="5" t="str">
        <f t="shared" si="4"/>
        <v/>
      </c>
      <c r="AS24" s="5" t="str">
        <f t="shared" si="2"/>
        <v/>
      </c>
      <c r="AT24" s="5" t="str">
        <f t="shared" si="3"/>
        <v/>
      </c>
      <c r="AU24" s="5" t="str">
        <f t="shared" si="5"/>
        <v>가시설</v>
      </c>
      <c r="AV24" s="27" t="s">
        <v>1237</v>
      </c>
      <c r="AW24" s="5" t="str">
        <f t="shared" si="6"/>
        <v>ASP</v>
      </c>
    </row>
    <row r="25" spans="1:49" ht="15" customHeight="1" x14ac:dyDescent="0.3">
      <c r="B25" s="5">
        <v>340</v>
      </c>
      <c r="C25" s="6">
        <v>41.32</v>
      </c>
      <c r="D25" s="6">
        <v>37.93</v>
      </c>
      <c r="E25" s="5">
        <v>200</v>
      </c>
      <c r="I25" s="5" t="s">
        <v>60</v>
      </c>
      <c r="J25" s="5">
        <v>0.3</v>
      </c>
      <c r="AD25" s="6">
        <v>38.35</v>
      </c>
      <c r="AO25" s="5" t="str">
        <f t="shared" si="0"/>
        <v>17+0.00</v>
      </c>
      <c r="AR25" s="5" t="str">
        <f t="shared" si="4"/>
        <v/>
      </c>
      <c r="AS25" s="5" t="str">
        <f t="shared" si="2"/>
        <v/>
      </c>
      <c r="AT25" s="5" t="str">
        <f t="shared" si="3"/>
        <v/>
      </c>
      <c r="AU25" s="5" t="str">
        <f t="shared" si="5"/>
        <v>가시설</v>
      </c>
      <c r="AV25" s="27" t="s">
        <v>1237</v>
      </c>
      <c r="AW25" s="5" t="str">
        <f t="shared" si="6"/>
        <v>ASP</v>
      </c>
    </row>
    <row r="26" spans="1:49" ht="15" customHeight="1" x14ac:dyDescent="0.3">
      <c r="B26" s="5">
        <v>360</v>
      </c>
      <c r="C26" s="6">
        <v>41.21</v>
      </c>
      <c r="D26" s="6">
        <v>37.86</v>
      </c>
      <c r="E26" s="5">
        <v>200</v>
      </c>
      <c r="I26" s="5" t="s">
        <v>60</v>
      </c>
      <c r="J26" s="5">
        <v>0.3</v>
      </c>
      <c r="AD26" s="6">
        <v>38.270000000000003</v>
      </c>
      <c r="AO26" s="5" t="str">
        <f t="shared" si="0"/>
        <v>18+0.00</v>
      </c>
      <c r="AR26" s="5">
        <f t="shared" si="4"/>
        <v>0</v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27" t="s">
        <v>1237</v>
      </c>
      <c r="AW26" s="5" t="str">
        <f t="shared" si="6"/>
        <v>ASP</v>
      </c>
    </row>
    <row r="27" spans="1:49" ht="15" customHeight="1" x14ac:dyDescent="0.3">
      <c r="A27" s="5" t="s">
        <v>55</v>
      </c>
      <c r="B27" s="5">
        <v>375</v>
      </c>
      <c r="C27" s="6">
        <v>41.13</v>
      </c>
      <c r="D27" s="6">
        <v>37.81</v>
      </c>
      <c r="E27" s="5">
        <v>200</v>
      </c>
      <c r="F27" s="5" t="s">
        <v>149</v>
      </c>
      <c r="I27" s="5" t="s">
        <v>60</v>
      </c>
      <c r="J27" s="5">
        <v>0.3</v>
      </c>
      <c r="AD27" s="5">
        <f>C26-0.2*15</f>
        <v>38.21</v>
      </c>
      <c r="AO27" s="5" t="str">
        <f t="shared" si="0"/>
        <v>18+15.00</v>
      </c>
      <c r="AR27" s="5" t="str">
        <f t="shared" si="4"/>
        <v>m1-OJ-A18-013</v>
      </c>
      <c r="AS27" s="5" t="str">
        <f t="shared" si="2"/>
        <v>OJ-A18-013</v>
      </c>
      <c r="AT27" s="5" t="str">
        <f t="shared" si="3"/>
        <v>PC맨홀(1호)</v>
      </c>
      <c r="AU27" s="5" t="str">
        <f t="shared" si="5"/>
        <v>가시설</v>
      </c>
      <c r="AV27" s="27" t="s">
        <v>1237</v>
      </c>
      <c r="AW27" s="5" t="str">
        <f t="shared" si="6"/>
        <v>ASP</v>
      </c>
    </row>
    <row r="29" spans="1:49" ht="15" customHeight="1" x14ac:dyDescent="0.3">
      <c r="B29" s="2" t="s">
        <v>46</v>
      </c>
      <c r="C29" s="2" t="s">
        <v>21</v>
      </c>
      <c r="D29" s="2" t="s">
        <v>22</v>
      </c>
      <c r="E29" s="2" t="s">
        <v>47</v>
      </c>
      <c r="F29" s="2" t="s">
        <v>48</v>
      </c>
      <c r="G29" s="2" t="s">
        <v>49</v>
      </c>
      <c r="H29" s="2" t="s">
        <v>50</v>
      </c>
      <c r="K29" s="2" t="s">
        <v>46</v>
      </c>
      <c r="L29" s="2" t="s">
        <v>47</v>
      </c>
    </row>
    <row r="30" spans="1:49" ht="15" customHeight="1" x14ac:dyDescent="0.3">
      <c r="B30" s="5" t="s">
        <v>560</v>
      </c>
      <c r="C30" s="5">
        <v>40.64</v>
      </c>
      <c r="D30" s="5">
        <v>60</v>
      </c>
      <c r="E30" s="17" t="s">
        <v>344</v>
      </c>
    </row>
    <row r="31" spans="1:49" s="7" customFormat="1" ht="15" customHeight="1" x14ac:dyDescent="0.3">
      <c r="B31" s="7" t="s">
        <v>561</v>
      </c>
      <c r="C31" s="7">
        <v>40.47</v>
      </c>
      <c r="D31" s="7">
        <v>60</v>
      </c>
      <c r="E31" s="17" t="s">
        <v>344</v>
      </c>
    </row>
    <row r="32" spans="1:49" ht="15" customHeight="1" x14ac:dyDescent="0.3">
      <c r="B32" s="5" t="s">
        <v>562</v>
      </c>
      <c r="C32" s="5">
        <v>40.340000000000003</v>
      </c>
      <c r="D32" s="5">
        <v>60</v>
      </c>
      <c r="E32" s="17" t="s">
        <v>344</v>
      </c>
    </row>
    <row r="33" spans="2:5" ht="15" customHeight="1" x14ac:dyDescent="0.3">
      <c r="B33" s="5" t="s">
        <v>563</v>
      </c>
      <c r="C33" s="5">
        <v>40.31</v>
      </c>
      <c r="D33" s="5">
        <v>60</v>
      </c>
      <c r="E33" s="17" t="s">
        <v>344</v>
      </c>
    </row>
    <row r="34" spans="2:5" ht="15" customHeight="1" x14ac:dyDescent="0.3">
      <c r="B34" s="5" t="s">
        <v>564</v>
      </c>
      <c r="C34" s="5">
        <v>39.909999999999997</v>
      </c>
      <c r="D34" s="5">
        <v>150</v>
      </c>
      <c r="E34" s="17" t="s">
        <v>355</v>
      </c>
    </row>
    <row r="35" spans="2:5" ht="15" customHeight="1" x14ac:dyDescent="0.3">
      <c r="B35" s="5" t="s">
        <v>565</v>
      </c>
      <c r="C35" s="5">
        <v>39.89</v>
      </c>
      <c r="D35" s="5">
        <v>160</v>
      </c>
      <c r="E35" s="17" t="s">
        <v>344</v>
      </c>
    </row>
    <row r="36" spans="2:5" ht="15" customHeight="1" x14ac:dyDescent="0.3">
      <c r="B36" s="5" t="s">
        <v>566</v>
      </c>
      <c r="C36" s="5">
        <v>38.94</v>
      </c>
      <c r="D36" s="5">
        <v>1500</v>
      </c>
      <c r="E36" s="17" t="s">
        <v>559</v>
      </c>
    </row>
    <row r="37" spans="2:5" ht="15" customHeight="1" x14ac:dyDescent="0.3">
      <c r="B37" s="5" t="s">
        <v>567</v>
      </c>
      <c r="C37" s="5">
        <v>38.94</v>
      </c>
      <c r="D37" s="5">
        <v>1500</v>
      </c>
      <c r="E37" s="17" t="s">
        <v>559</v>
      </c>
    </row>
    <row r="38" spans="2:5" ht="15" customHeight="1" x14ac:dyDescent="0.3">
      <c r="B38" s="5" t="s">
        <v>568</v>
      </c>
      <c r="C38" s="5">
        <v>39.86</v>
      </c>
      <c r="D38" s="5">
        <v>150</v>
      </c>
      <c r="E38" s="17" t="s">
        <v>355</v>
      </c>
    </row>
    <row r="39" spans="2:5" ht="15" customHeight="1" x14ac:dyDescent="0.3">
      <c r="B39" s="5" t="s">
        <v>569</v>
      </c>
      <c r="C39" s="5">
        <v>39.86</v>
      </c>
      <c r="D39" s="5">
        <v>60</v>
      </c>
      <c r="E39" s="17" t="s">
        <v>344</v>
      </c>
    </row>
    <row r="40" spans="2:5" ht="15" customHeight="1" x14ac:dyDescent="0.3">
      <c r="B40" s="5" t="s">
        <v>570</v>
      </c>
      <c r="C40" s="5">
        <v>39.92</v>
      </c>
      <c r="D40" s="5">
        <v>60</v>
      </c>
      <c r="E40" s="17" t="s">
        <v>344</v>
      </c>
    </row>
    <row r="41" spans="2:5" ht="15" customHeight="1" x14ac:dyDescent="0.3">
      <c r="B41" s="5" t="s">
        <v>571</v>
      </c>
      <c r="C41" s="5">
        <v>39.9</v>
      </c>
      <c r="D41" s="5">
        <v>60</v>
      </c>
      <c r="E41" s="17" t="s">
        <v>344</v>
      </c>
    </row>
    <row r="42" spans="2:5" ht="15" customHeight="1" x14ac:dyDescent="0.3">
      <c r="B42" s="5" t="s">
        <v>467</v>
      </c>
      <c r="C42" s="5">
        <v>39.840000000000003</v>
      </c>
      <c r="D42" s="5">
        <v>80</v>
      </c>
      <c r="E42" s="17" t="s">
        <v>356</v>
      </c>
    </row>
    <row r="43" spans="2:5" ht="15" customHeight="1" x14ac:dyDescent="0.3">
      <c r="B43" s="5" t="s">
        <v>572</v>
      </c>
      <c r="C43" s="5">
        <v>39.840000000000003</v>
      </c>
      <c r="D43" s="5">
        <v>100</v>
      </c>
      <c r="E43" s="17" t="s">
        <v>355</v>
      </c>
    </row>
    <row r="44" spans="2:5" ht="15" customHeight="1" x14ac:dyDescent="0.3">
      <c r="B44" s="5" t="s">
        <v>573</v>
      </c>
      <c r="C44" s="5">
        <v>40.299999999999997</v>
      </c>
      <c r="D44" s="5">
        <v>60</v>
      </c>
      <c r="E44" s="17" t="s">
        <v>344</v>
      </c>
    </row>
    <row r="45" spans="2:5" ht="15" customHeight="1" x14ac:dyDescent="0.3">
      <c r="B45" s="5" t="s">
        <v>574</v>
      </c>
      <c r="C45" s="5">
        <v>40.299999999999997</v>
      </c>
      <c r="D45" s="5">
        <v>230</v>
      </c>
      <c r="E45" s="17" t="s">
        <v>344</v>
      </c>
    </row>
    <row r="46" spans="2:5" ht="15" customHeight="1" x14ac:dyDescent="0.3">
      <c r="B46" s="5" t="s">
        <v>575</v>
      </c>
      <c r="C46" s="5">
        <v>40.020000000000003</v>
      </c>
      <c r="D46" s="5">
        <v>600</v>
      </c>
      <c r="E46" s="17" t="s">
        <v>491</v>
      </c>
    </row>
    <row r="47" spans="2:5" ht="15" customHeight="1" x14ac:dyDescent="0.3">
      <c r="B47" s="5" t="s">
        <v>576</v>
      </c>
      <c r="C47" s="5">
        <v>39.71</v>
      </c>
      <c r="D47" s="5">
        <v>100</v>
      </c>
      <c r="E47" s="17" t="s">
        <v>355</v>
      </c>
    </row>
    <row r="48" spans="2:5" ht="15" customHeight="1" x14ac:dyDescent="0.3">
      <c r="B48" s="5" t="s">
        <v>577</v>
      </c>
      <c r="C48" s="5">
        <v>39.950000000000003</v>
      </c>
      <c r="D48" s="5">
        <v>100</v>
      </c>
      <c r="E48" s="17" t="s">
        <v>355</v>
      </c>
    </row>
    <row r="49" spans="2:5" ht="15" customHeight="1" x14ac:dyDescent="0.3">
      <c r="B49" s="5" t="s">
        <v>578</v>
      </c>
      <c r="C49" s="5">
        <v>40.049999999999997</v>
      </c>
      <c r="D49" s="5">
        <v>100</v>
      </c>
      <c r="E49" s="17" t="s">
        <v>355</v>
      </c>
    </row>
    <row r="50" spans="2:5" ht="15" customHeight="1" x14ac:dyDescent="0.3">
      <c r="B50" s="5" t="s">
        <v>579</v>
      </c>
      <c r="C50" s="5">
        <v>39.85</v>
      </c>
      <c r="D50" s="5">
        <v>100</v>
      </c>
      <c r="E50" s="17" t="s">
        <v>355</v>
      </c>
    </row>
    <row r="51" spans="2:5" ht="15" customHeight="1" x14ac:dyDescent="0.3">
      <c r="B51" s="5" t="s">
        <v>580</v>
      </c>
      <c r="C51" s="5">
        <v>40.33</v>
      </c>
      <c r="D51" s="5">
        <v>100</v>
      </c>
      <c r="E51" s="17" t="s">
        <v>345</v>
      </c>
    </row>
    <row r="52" spans="2:5" ht="15" customHeight="1" x14ac:dyDescent="0.3">
      <c r="B52" s="5" t="s">
        <v>581</v>
      </c>
      <c r="C52" s="5">
        <v>39.99</v>
      </c>
      <c r="D52" s="5">
        <v>180</v>
      </c>
      <c r="E52" s="17" t="s">
        <v>345</v>
      </c>
    </row>
    <row r="53" spans="2:5" ht="15" customHeight="1" x14ac:dyDescent="0.3">
      <c r="B53" s="5" t="s">
        <v>582</v>
      </c>
      <c r="C53" s="5">
        <v>39.99</v>
      </c>
      <c r="D53" s="5">
        <v>180</v>
      </c>
      <c r="E53" s="17" t="s">
        <v>345</v>
      </c>
    </row>
    <row r="54" spans="2:5" ht="15" customHeight="1" x14ac:dyDescent="0.3">
      <c r="B54" s="5" t="s">
        <v>583</v>
      </c>
      <c r="C54" s="5">
        <v>39.99</v>
      </c>
      <c r="D54" s="5">
        <v>180</v>
      </c>
      <c r="E54" s="17" t="s">
        <v>345</v>
      </c>
    </row>
  </sheetData>
  <autoFilter ref="A1:AW27" xr:uid="{00000000-0009-0000-0000-000013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W88"/>
  <sheetViews>
    <sheetView workbookViewId="0">
      <selection activeCell="AX17" sqref="AX17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3.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600</v>
      </c>
      <c r="H2" s="5" t="s">
        <v>870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42.09</v>
      </c>
      <c r="D4" s="5">
        <v>40.89</v>
      </c>
      <c r="E4" s="5">
        <v>200</v>
      </c>
      <c r="F4" s="5" t="s">
        <v>131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40.590000000000003</v>
      </c>
      <c r="AO4" s="5" t="str">
        <f t="shared" ref="AO4:AO46" si="0">INT(B4/20)&amp;"+"&amp;FIXED(B4-INT(B4/20)*20,2)</f>
        <v>0+0.00</v>
      </c>
      <c r="AR4" s="5" t="str">
        <f t="shared" ref="AR4" si="1">IF(F4=F5,"",F4)</f>
        <v>m1-OJ-A20-001</v>
      </c>
      <c r="AS4" s="5" t="str">
        <f t="shared" ref="AS4:AS46" si="2">IFERROR(RIGHT(AR4,LEN(AR4)-3),"")</f>
        <v>OJ-A20-001</v>
      </c>
      <c r="AT4" s="5" t="str">
        <f t="shared" ref="AT4:AT46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42.09</v>
      </c>
      <c r="D5" s="6">
        <v>40.64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40.51</v>
      </c>
      <c r="AO5" s="5" t="str">
        <f t="shared" si="0"/>
        <v>1+0.00</v>
      </c>
      <c r="AR5" s="5" t="str">
        <f t="shared" ref="AR5:AR46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46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46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42.08</v>
      </c>
      <c r="D6" s="6">
        <v>40.39</v>
      </c>
      <c r="E6" s="5">
        <v>200</v>
      </c>
      <c r="I6" s="5" t="s">
        <v>0</v>
      </c>
      <c r="J6" s="5">
        <v>0.3</v>
      </c>
      <c r="AD6" s="6">
        <v>40.43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B7" s="5">
        <v>60</v>
      </c>
      <c r="C7" s="6">
        <v>42.08</v>
      </c>
      <c r="D7" s="6">
        <v>40.14</v>
      </c>
      <c r="E7" s="5">
        <v>200</v>
      </c>
      <c r="I7" s="5" t="s">
        <v>0</v>
      </c>
      <c r="J7" s="5">
        <v>0.3</v>
      </c>
      <c r="AD7" s="6">
        <v>40.35</v>
      </c>
      <c r="AO7" s="5" t="str">
        <f t="shared" si="0"/>
        <v>3+0.00</v>
      </c>
      <c r="AR7" s="5" t="str">
        <f t="shared" si="4"/>
        <v/>
      </c>
      <c r="AS7" s="5" t="str">
        <f t="shared" si="2"/>
        <v/>
      </c>
      <c r="AT7" s="5" t="str">
        <f t="shared" si="3"/>
        <v/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B8" s="5">
        <v>60</v>
      </c>
      <c r="C8" s="6">
        <v>42.08</v>
      </c>
      <c r="D8" s="6">
        <v>40.14</v>
      </c>
      <c r="E8" s="5">
        <v>200</v>
      </c>
      <c r="I8" s="5" t="s">
        <v>62</v>
      </c>
      <c r="J8" s="5">
        <v>0.3</v>
      </c>
      <c r="AD8" s="6">
        <v>40.35</v>
      </c>
      <c r="AO8" s="5" t="str">
        <f t="shared" si="0"/>
        <v>3+0.00</v>
      </c>
      <c r="AR8" s="5">
        <f t="shared" si="4"/>
        <v>0</v>
      </c>
      <c r="AS8" s="5" t="str">
        <f t="shared" si="2"/>
        <v/>
      </c>
      <c r="AT8" s="5" t="str">
        <f t="shared" si="3"/>
        <v/>
      </c>
      <c r="AU8" s="5" t="str">
        <f t="shared" si="5"/>
        <v>가시설</v>
      </c>
      <c r="AV8" s="27" t="s">
        <v>1237</v>
      </c>
      <c r="AW8" s="5" t="str">
        <f t="shared" si="6"/>
        <v>ASP</v>
      </c>
    </row>
    <row r="9" spans="1:49" ht="15" customHeight="1" x14ac:dyDescent="0.3">
      <c r="A9" s="5" t="s">
        <v>55</v>
      </c>
      <c r="B9" s="5">
        <v>67</v>
      </c>
      <c r="C9" s="6">
        <v>42.08</v>
      </c>
      <c r="D9" s="6">
        <v>40.049999999999997</v>
      </c>
      <c r="E9" s="5">
        <v>200</v>
      </c>
      <c r="F9" s="5" t="s">
        <v>132</v>
      </c>
      <c r="I9" s="5" t="s">
        <v>62</v>
      </c>
      <c r="J9" s="5">
        <v>0.3</v>
      </c>
      <c r="AD9" s="6">
        <v>40.32</v>
      </c>
      <c r="AO9" s="5" t="str">
        <f t="shared" si="0"/>
        <v>3+7.00</v>
      </c>
      <c r="AR9" s="5" t="str">
        <f t="shared" si="4"/>
        <v>m1-OJ-A20-002</v>
      </c>
      <c r="AS9" s="5" t="str">
        <f t="shared" si="2"/>
        <v>OJ-A20-002</v>
      </c>
      <c r="AT9" s="5" t="str">
        <f t="shared" si="3"/>
        <v>PC맨홀(1호)</v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80</v>
      </c>
      <c r="C10" s="6">
        <v>42.09</v>
      </c>
      <c r="D10" s="6">
        <v>39.96</v>
      </c>
      <c r="E10" s="5">
        <v>200</v>
      </c>
      <c r="I10" s="5" t="s">
        <v>60</v>
      </c>
      <c r="J10" s="5">
        <v>0.3</v>
      </c>
      <c r="AD10" s="6">
        <v>40.270000000000003</v>
      </c>
      <c r="AO10" s="5" t="str">
        <f t="shared" si="0"/>
        <v>4+0.00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100</v>
      </c>
      <c r="C11" s="6">
        <v>42.09</v>
      </c>
      <c r="D11" s="6">
        <v>39.81</v>
      </c>
      <c r="E11" s="5">
        <v>200</v>
      </c>
      <c r="I11" s="5" t="s">
        <v>60</v>
      </c>
      <c r="J11" s="5">
        <v>0.3</v>
      </c>
      <c r="AD11" s="6">
        <v>40.19</v>
      </c>
      <c r="AO11" s="5" t="str">
        <f t="shared" si="0"/>
        <v>5+0.00</v>
      </c>
      <c r="AR11" s="5" t="str">
        <f t="shared" si="4"/>
        <v/>
      </c>
      <c r="AS11" s="5" t="str">
        <f t="shared" si="2"/>
        <v/>
      </c>
      <c r="AT11" s="5" t="str">
        <f t="shared" si="3"/>
        <v/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B12" s="5">
        <v>120</v>
      </c>
      <c r="C12" s="6">
        <v>42.1</v>
      </c>
      <c r="D12" s="6">
        <v>39.67</v>
      </c>
      <c r="E12" s="5">
        <v>200</v>
      </c>
      <c r="I12" s="5" t="s">
        <v>60</v>
      </c>
      <c r="J12" s="5">
        <v>0.3</v>
      </c>
      <c r="AD12" s="6">
        <v>40.1</v>
      </c>
      <c r="AO12" s="5" t="str">
        <f t="shared" si="0"/>
        <v>6+0.00</v>
      </c>
      <c r="AR12" s="5">
        <f t="shared" si="4"/>
        <v>0</v>
      </c>
      <c r="AS12" s="5" t="str">
        <f t="shared" si="2"/>
        <v/>
      </c>
      <c r="AT12" s="5" t="str">
        <f t="shared" si="3"/>
        <v/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A13" s="5" t="s">
        <v>55</v>
      </c>
      <c r="B13" s="5">
        <v>134</v>
      </c>
      <c r="C13" s="6">
        <v>42.11</v>
      </c>
      <c r="D13" s="6">
        <v>39.57</v>
      </c>
      <c r="E13" s="5">
        <v>200</v>
      </c>
      <c r="F13" s="5" t="s">
        <v>133</v>
      </c>
      <c r="I13" s="5" t="s">
        <v>60</v>
      </c>
      <c r="J13" s="5">
        <v>0.3</v>
      </c>
      <c r="AD13" s="6">
        <v>40.049999999999997</v>
      </c>
      <c r="AO13" s="5" t="str">
        <f t="shared" si="0"/>
        <v>6+14.00</v>
      </c>
      <c r="AR13" s="5" t="str">
        <f t="shared" si="4"/>
        <v>m1-OJ-A20-003</v>
      </c>
      <c r="AS13" s="5" t="str">
        <f t="shared" si="2"/>
        <v>OJ-A20-003</v>
      </c>
      <c r="AT13" s="5" t="str">
        <f t="shared" si="3"/>
        <v>PC맨홀(1호)</v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B14" s="5">
        <v>140</v>
      </c>
      <c r="C14" s="6">
        <v>42.11</v>
      </c>
      <c r="D14" s="6">
        <v>39.54</v>
      </c>
      <c r="E14" s="5">
        <v>200</v>
      </c>
      <c r="I14" s="5" t="s">
        <v>60</v>
      </c>
      <c r="J14" s="5">
        <v>0.3</v>
      </c>
      <c r="AB14" s="5">
        <v>206888.93426742256</v>
      </c>
      <c r="AC14" s="5">
        <v>609093.64698413445</v>
      </c>
      <c r="AD14" s="6">
        <v>40.020000000000003</v>
      </c>
      <c r="AO14" s="5" t="str">
        <f t="shared" si="0"/>
        <v>7+0.00</v>
      </c>
      <c r="AR14" s="5" t="str">
        <f t="shared" si="4"/>
        <v/>
      </c>
      <c r="AS14" s="5" t="str">
        <f t="shared" si="2"/>
        <v/>
      </c>
      <c r="AT14" s="5" t="str">
        <f t="shared" si="3"/>
        <v/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160</v>
      </c>
      <c r="C15" s="6">
        <v>42.1</v>
      </c>
      <c r="D15" s="6">
        <v>39.44</v>
      </c>
      <c r="E15" s="5">
        <v>200</v>
      </c>
      <c r="I15" s="5" t="s">
        <v>60</v>
      </c>
      <c r="J15" s="5">
        <v>0.3</v>
      </c>
      <c r="AD15" s="6">
        <v>39.94</v>
      </c>
      <c r="AO15" s="5" t="str">
        <f t="shared" si="0"/>
        <v>8+0.00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180</v>
      </c>
      <c r="C16" s="6">
        <v>42.1</v>
      </c>
      <c r="D16" s="6">
        <v>39.340000000000003</v>
      </c>
      <c r="E16" s="5">
        <v>200</v>
      </c>
      <c r="I16" s="5" t="s">
        <v>60</v>
      </c>
      <c r="J16" s="5">
        <v>0.3</v>
      </c>
      <c r="AD16" s="6">
        <v>39.86</v>
      </c>
      <c r="AO16" s="5" t="str">
        <f t="shared" si="0"/>
        <v>9+0.00</v>
      </c>
      <c r="AR16" s="5" t="str">
        <f t="shared" si="4"/>
        <v/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B17" s="5">
        <v>200</v>
      </c>
      <c r="C17" s="6">
        <v>42.09</v>
      </c>
      <c r="D17" s="6">
        <v>39.24</v>
      </c>
      <c r="E17" s="5">
        <v>200</v>
      </c>
      <c r="I17" s="5" t="s">
        <v>60</v>
      </c>
      <c r="J17" s="5">
        <v>0.3</v>
      </c>
      <c r="AD17" s="6">
        <v>39.78</v>
      </c>
      <c r="AO17" s="5" t="str">
        <f t="shared" si="0"/>
        <v>10+0.00</v>
      </c>
      <c r="AR17" s="5">
        <f t="shared" si="4"/>
        <v>0</v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A18" s="5" t="s">
        <v>55</v>
      </c>
      <c r="B18" s="5">
        <v>201</v>
      </c>
      <c r="C18" s="6">
        <v>42.09</v>
      </c>
      <c r="D18" s="6">
        <v>39.24</v>
      </c>
      <c r="E18" s="5">
        <v>200</v>
      </c>
      <c r="F18" s="5" t="s">
        <v>134</v>
      </c>
      <c r="I18" s="5" t="s">
        <v>60</v>
      </c>
      <c r="J18" s="5">
        <v>0.3</v>
      </c>
      <c r="AD18" s="6">
        <v>39.78</v>
      </c>
      <c r="AO18" s="5" t="str">
        <f t="shared" si="0"/>
        <v>10+1.00</v>
      </c>
      <c r="AR18" s="5" t="str">
        <f t="shared" si="4"/>
        <v>m1-OJ-A20-004</v>
      </c>
      <c r="AS18" s="5" t="str">
        <f t="shared" si="2"/>
        <v>OJ-A20-004</v>
      </c>
      <c r="AT18" s="5" t="str">
        <f t="shared" si="3"/>
        <v>PC맨홀(1호)</v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A19" s="5" t="s">
        <v>55</v>
      </c>
      <c r="B19" s="5">
        <v>213</v>
      </c>
      <c r="C19" s="6">
        <v>41.85</v>
      </c>
      <c r="D19" s="6">
        <v>39.18</v>
      </c>
      <c r="E19" s="5">
        <v>200</v>
      </c>
      <c r="F19" s="5" t="s">
        <v>135</v>
      </c>
      <c r="I19" s="5" t="s">
        <v>60</v>
      </c>
      <c r="J19" s="5">
        <v>0.3</v>
      </c>
      <c r="AD19" s="6">
        <v>39.729999999999997</v>
      </c>
      <c r="AO19" s="5" t="str">
        <f t="shared" si="0"/>
        <v>10+13.00</v>
      </c>
      <c r="AR19" s="5" t="str">
        <f t="shared" si="4"/>
        <v>m1-OJ-A20-005</v>
      </c>
      <c r="AS19" s="5" t="str">
        <f t="shared" si="2"/>
        <v>OJ-A20-005</v>
      </c>
      <c r="AT19" s="5" t="str">
        <f t="shared" si="3"/>
        <v>PC맨홀(1호)</v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B20" s="5">
        <v>220</v>
      </c>
      <c r="C20" s="6">
        <v>41.8</v>
      </c>
      <c r="D20" s="6">
        <v>39.15</v>
      </c>
      <c r="E20" s="5">
        <v>200</v>
      </c>
      <c r="I20" s="5" t="s">
        <v>60</v>
      </c>
      <c r="J20" s="5">
        <v>0.3</v>
      </c>
      <c r="AD20" s="5">
        <f>C20-0.2*10.5</f>
        <v>39.699999999999996</v>
      </c>
      <c r="AO20" s="5" t="str">
        <f t="shared" si="0"/>
        <v>11+0.00</v>
      </c>
      <c r="AR20" s="5" t="str">
        <f t="shared" si="4"/>
        <v/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240</v>
      </c>
      <c r="C21" s="6">
        <v>41.67</v>
      </c>
      <c r="D21" s="6">
        <v>39.06</v>
      </c>
      <c r="E21" s="5">
        <v>200</v>
      </c>
      <c r="I21" s="5" t="s">
        <v>60</v>
      </c>
      <c r="J21" s="5">
        <v>0.3</v>
      </c>
      <c r="AD21" s="6">
        <v>39.619999999999997</v>
      </c>
      <c r="AO21" s="5" t="str">
        <f t="shared" si="0"/>
        <v>12+0.00</v>
      </c>
      <c r="AR21" s="5">
        <f t="shared" si="4"/>
        <v>0</v>
      </c>
      <c r="AS21" s="5" t="str">
        <f t="shared" si="2"/>
        <v/>
      </c>
      <c r="AT21" s="5" t="str">
        <f t="shared" si="3"/>
        <v/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A22" s="5" t="s">
        <v>55</v>
      </c>
      <c r="B22" s="5">
        <v>250</v>
      </c>
      <c r="C22" s="6">
        <v>41.61</v>
      </c>
      <c r="D22" s="6">
        <v>39.020000000000003</v>
      </c>
      <c r="E22" s="5">
        <v>200</v>
      </c>
      <c r="F22" s="5" t="s">
        <v>136</v>
      </c>
      <c r="I22" s="5" t="s">
        <v>60</v>
      </c>
      <c r="J22" s="5">
        <v>0.3</v>
      </c>
      <c r="AD22" s="6">
        <v>39.58</v>
      </c>
      <c r="AO22" s="5" t="str">
        <f t="shared" si="0"/>
        <v>12+10.00</v>
      </c>
      <c r="AR22" s="5" t="str">
        <f t="shared" si="4"/>
        <v>m1-OJ-A20-006</v>
      </c>
      <c r="AS22" s="5" t="str">
        <f t="shared" si="2"/>
        <v>OJ-A20-006</v>
      </c>
      <c r="AT22" s="5" t="str">
        <f t="shared" si="3"/>
        <v>PC맨홀(1호)</v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B23" s="5">
        <v>260</v>
      </c>
      <c r="C23" s="6">
        <v>41.43</v>
      </c>
      <c r="D23" s="6">
        <v>38.979999999999997</v>
      </c>
      <c r="E23" s="5">
        <v>200</v>
      </c>
      <c r="I23" s="5" t="s">
        <v>60</v>
      </c>
      <c r="J23" s="5">
        <v>0.3</v>
      </c>
      <c r="AB23" s="5">
        <v>206888.93426742256</v>
      </c>
      <c r="AC23" s="5">
        <v>609093.64698413445</v>
      </c>
      <c r="AD23" s="6">
        <v>39.54</v>
      </c>
      <c r="AO23" s="5" t="str">
        <f t="shared" si="0"/>
        <v>13+0.00</v>
      </c>
      <c r="AR23" s="5">
        <f t="shared" si="4"/>
        <v>0</v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27" t="s">
        <v>1237</v>
      </c>
      <c r="AW23" s="5" t="str">
        <f t="shared" si="6"/>
        <v>ASP</v>
      </c>
    </row>
    <row r="24" spans="1:49" ht="15" customHeight="1" x14ac:dyDescent="0.3">
      <c r="A24" s="5" t="s">
        <v>55</v>
      </c>
      <c r="B24" s="5">
        <v>280</v>
      </c>
      <c r="C24" s="6">
        <v>41.07</v>
      </c>
      <c r="D24" s="6">
        <v>38.9</v>
      </c>
      <c r="E24" s="5">
        <v>200</v>
      </c>
      <c r="F24" s="5" t="s">
        <v>137</v>
      </c>
      <c r="I24" s="5" t="s">
        <v>60</v>
      </c>
      <c r="J24" s="5">
        <v>0.3</v>
      </c>
      <c r="AB24" s="5">
        <v>206883.23957253169</v>
      </c>
      <c r="AC24" s="5">
        <v>609112.81911104044</v>
      </c>
      <c r="AD24" s="6">
        <v>39.46</v>
      </c>
      <c r="AO24" s="5" t="str">
        <f t="shared" si="0"/>
        <v>14+0.00</v>
      </c>
      <c r="AR24" s="5" t="str">
        <f t="shared" si="4"/>
        <v>m1-OJ-A20-007</v>
      </c>
      <c r="AS24" s="5" t="str">
        <f t="shared" si="2"/>
        <v>OJ-A20-007</v>
      </c>
      <c r="AT24" s="5" t="str">
        <f t="shared" si="3"/>
        <v>PC맨홀(1호)</v>
      </c>
      <c r="AU24" s="5" t="str">
        <f t="shared" si="5"/>
        <v>가시설</v>
      </c>
      <c r="AV24" s="27" t="s">
        <v>1237</v>
      </c>
      <c r="AW24" s="5" t="str">
        <f t="shared" si="6"/>
        <v>ASP</v>
      </c>
    </row>
    <row r="25" spans="1:49" ht="15" customHeight="1" x14ac:dyDescent="0.3">
      <c r="B25" s="5">
        <v>300</v>
      </c>
      <c r="C25" s="6">
        <v>41.07</v>
      </c>
      <c r="D25" s="6">
        <v>38.85</v>
      </c>
      <c r="E25" s="5">
        <v>200</v>
      </c>
      <c r="I25" s="5" t="s">
        <v>60</v>
      </c>
      <c r="J25" s="5">
        <v>0.3</v>
      </c>
      <c r="AB25" s="5">
        <v>206875.71444408628</v>
      </c>
      <c r="AC25" s="5">
        <v>609131.34942247556</v>
      </c>
      <c r="AD25" s="6">
        <v>39.380000000000003</v>
      </c>
      <c r="AO25" s="5" t="str">
        <f t="shared" si="0"/>
        <v>15+0.00</v>
      </c>
      <c r="AR25" s="5" t="str">
        <f t="shared" si="4"/>
        <v/>
      </c>
      <c r="AS25" s="5" t="str">
        <f t="shared" si="2"/>
        <v/>
      </c>
      <c r="AT25" s="5" t="str">
        <f t="shared" si="3"/>
        <v/>
      </c>
      <c r="AU25" s="5" t="str">
        <f t="shared" si="5"/>
        <v>가시설</v>
      </c>
      <c r="AV25" s="27" t="s">
        <v>1237</v>
      </c>
      <c r="AW25" s="5" t="str">
        <f t="shared" si="6"/>
        <v>ASP</v>
      </c>
    </row>
    <row r="26" spans="1:49" ht="15" customHeight="1" x14ac:dyDescent="0.3">
      <c r="B26" s="5">
        <v>320</v>
      </c>
      <c r="C26" s="6">
        <v>41.07</v>
      </c>
      <c r="D26" s="6">
        <v>38.79</v>
      </c>
      <c r="E26" s="5">
        <v>200</v>
      </c>
      <c r="I26" s="5" t="s">
        <v>60</v>
      </c>
      <c r="J26" s="5">
        <v>0.3</v>
      </c>
      <c r="AD26" s="6">
        <v>39.299999999999997</v>
      </c>
      <c r="AO26" s="5" t="str">
        <f t="shared" si="0"/>
        <v>16+0.00</v>
      </c>
      <c r="AR26" s="5">
        <f t="shared" si="4"/>
        <v>0</v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27" t="s">
        <v>1237</v>
      </c>
      <c r="AW26" s="5" t="str">
        <f t="shared" si="6"/>
        <v>ASP</v>
      </c>
    </row>
    <row r="27" spans="1:49" ht="15" customHeight="1" x14ac:dyDescent="0.3">
      <c r="A27" s="5" t="s">
        <v>55</v>
      </c>
      <c r="B27" s="5">
        <v>335</v>
      </c>
      <c r="C27" s="6">
        <v>41.07</v>
      </c>
      <c r="D27" s="6">
        <v>38.75</v>
      </c>
      <c r="E27" s="5">
        <v>200</v>
      </c>
      <c r="F27" s="5" t="s">
        <v>138</v>
      </c>
      <c r="I27" s="5" t="s">
        <v>60</v>
      </c>
      <c r="J27" s="5">
        <v>0.3</v>
      </c>
      <c r="AB27" s="5">
        <v>206871.95187986357</v>
      </c>
      <c r="AC27" s="5">
        <v>609140.61457819305</v>
      </c>
      <c r="AD27" s="6">
        <v>39.24</v>
      </c>
      <c r="AO27" s="5" t="str">
        <f t="shared" si="0"/>
        <v>16+15.00</v>
      </c>
      <c r="AR27" s="5" t="str">
        <f t="shared" si="4"/>
        <v>m1-OJ-A20-008</v>
      </c>
      <c r="AS27" s="5" t="str">
        <f t="shared" si="2"/>
        <v>OJ-A20-008</v>
      </c>
      <c r="AT27" s="5" t="str">
        <f t="shared" si="3"/>
        <v>PC맨홀(1호)</v>
      </c>
      <c r="AU27" s="5" t="str">
        <f t="shared" si="5"/>
        <v>가시설</v>
      </c>
      <c r="AV27" s="27" t="s">
        <v>1237</v>
      </c>
      <c r="AW27" s="5" t="str">
        <f t="shared" si="6"/>
        <v>ASP</v>
      </c>
    </row>
    <row r="28" spans="1:49" ht="15" customHeight="1" x14ac:dyDescent="0.3">
      <c r="B28" s="5">
        <v>340</v>
      </c>
      <c r="C28" s="6">
        <v>41.04</v>
      </c>
      <c r="D28" s="6">
        <v>38.74</v>
      </c>
      <c r="E28" s="5">
        <v>200</v>
      </c>
      <c r="I28" s="5" t="s">
        <v>60</v>
      </c>
      <c r="J28" s="5">
        <v>0.3</v>
      </c>
      <c r="AD28" s="6">
        <v>39.22</v>
      </c>
      <c r="AO28" s="5" t="str">
        <f t="shared" si="0"/>
        <v>17+0.00</v>
      </c>
      <c r="AR28" s="5">
        <f t="shared" si="4"/>
        <v>0</v>
      </c>
      <c r="AS28" s="5" t="str">
        <f t="shared" si="2"/>
        <v/>
      </c>
      <c r="AT28" s="5" t="str">
        <f t="shared" si="3"/>
        <v/>
      </c>
      <c r="AU28" s="5" t="str">
        <f t="shared" si="5"/>
        <v>가시설</v>
      </c>
      <c r="AV28" s="27" t="s">
        <v>1237</v>
      </c>
      <c r="AW28" s="5" t="str">
        <f t="shared" si="6"/>
        <v>ASP</v>
      </c>
    </row>
    <row r="29" spans="1:49" ht="15" customHeight="1" x14ac:dyDescent="0.3">
      <c r="A29" s="5" t="s">
        <v>55</v>
      </c>
      <c r="B29" s="5">
        <v>351.5</v>
      </c>
      <c r="C29" s="6">
        <v>40.97</v>
      </c>
      <c r="D29" s="6">
        <v>38.72</v>
      </c>
      <c r="E29" s="5">
        <v>200</v>
      </c>
      <c r="F29" s="5" t="s">
        <v>139</v>
      </c>
      <c r="I29" s="5" t="s">
        <v>60</v>
      </c>
      <c r="J29" s="5">
        <v>0.3</v>
      </c>
      <c r="AB29" s="5">
        <v>206868.81614221606</v>
      </c>
      <c r="AC29" s="5">
        <v>609150.11021663423</v>
      </c>
      <c r="AD29" s="6">
        <v>39.17</v>
      </c>
      <c r="AO29" s="5" t="str">
        <f t="shared" si="0"/>
        <v>17+11.50</v>
      </c>
      <c r="AR29" s="5" t="str">
        <f t="shared" si="4"/>
        <v>m1-OJ-A20-009</v>
      </c>
      <c r="AS29" s="5" t="str">
        <f t="shared" si="2"/>
        <v>OJ-A20-009</v>
      </c>
      <c r="AT29" s="5" t="str">
        <f t="shared" si="3"/>
        <v>PC맨홀(1호)</v>
      </c>
      <c r="AU29" s="5" t="str">
        <f t="shared" si="5"/>
        <v>가시설</v>
      </c>
      <c r="AV29" s="27" t="s">
        <v>1237</v>
      </c>
      <c r="AW29" s="5" t="str">
        <f t="shared" si="6"/>
        <v>ASP</v>
      </c>
    </row>
    <row r="30" spans="1:49" ht="15" customHeight="1" x14ac:dyDescent="0.3">
      <c r="B30" s="5">
        <v>360</v>
      </c>
      <c r="C30" s="6">
        <v>40.93</v>
      </c>
      <c r="D30" s="6">
        <v>38.700000000000003</v>
      </c>
      <c r="E30" s="5">
        <v>200</v>
      </c>
      <c r="I30" s="5" t="s">
        <v>60</v>
      </c>
      <c r="J30" s="5">
        <v>0.3</v>
      </c>
      <c r="AD30" s="6">
        <v>39.14</v>
      </c>
      <c r="AO30" s="5" t="str">
        <f t="shared" si="0"/>
        <v>18+0.00</v>
      </c>
      <c r="AR30" s="5" t="str">
        <f t="shared" si="4"/>
        <v/>
      </c>
      <c r="AS30" s="5" t="str">
        <f t="shared" si="2"/>
        <v/>
      </c>
      <c r="AT30" s="5" t="str">
        <f t="shared" si="3"/>
        <v/>
      </c>
      <c r="AU30" s="5" t="str">
        <f t="shared" si="5"/>
        <v>가시설</v>
      </c>
      <c r="AV30" s="27" t="s">
        <v>1237</v>
      </c>
      <c r="AW30" s="5" t="str">
        <f t="shared" si="6"/>
        <v>ASP</v>
      </c>
    </row>
    <row r="31" spans="1:49" ht="15" customHeight="1" x14ac:dyDescent="0.3">
      <c r="A31" s="7"/>
      <c r="B31" s="5">
        <v>380</v>
      </c>
      <c r="C31" s="6">
        <v>40.83</v>
      </c>
      <c r="D31" s="6">
        <v>38.659999999999997</v>
      </c>
      <c r="E31" s="5">
        <v>200</v>
      </c>
      <c r="F31" s="7"/>
      <c r="I31" s="5" t="s">
        <v>60</v>
      </c>
      <c r="J31" s="5">
        <v>0.3</v>
      </c>
      <c r="AB31" s="5">
        <v>206865.68040456859</v>
      </c>
      <c r="AC31" s="5">
        <v>609159.60585507541</v>
      </c>
      <c r="AD31" s="6">
        <v>39.06</v>
      </c>
      <c r="AO31" s="5" t="str">
        <f t="shared" si="0"/>
        <v>19+0.00</v>
      </c>
      <c r="AR31" s="5" t="str">
        <f t="shared" si="4"/>
        <v/>
      </c>
      <c r="AS31" s="5" t="str">
        <f t="shared" si="2"/>
        <v/>
      </c>
      <c r="AT31" s="5" t="str">
        <f t="shared" si="3"/>
        <v/>
      </c>
      <c r="AU31" s="5" t="str">
        <f t="shared" si="5"/>
        <v>가시설</v>
      </c>
      <c r="AV31" s="27" t="s">
        <v>1237</v>
      </c>
      <c r="AW31" s="5" t="str">
        <f t="shared" si="6"/>
        <v>ASP</v>
      </c>
    </row>
    <row r="32" spans="1:49" s="7" customFormat="1" ht="15" customHeight="1" x14ac:dyDescent="0.3">
      <c r="B32" s="7">
        <v>400</v>
      </c>
      <c r="C32" s="8">
        <v>40.729999999999997</v>
      </c>
      <c r="D32" s="8">
        <v>38.619999999999997</v>
      </c>
      <c r="E32" s="5">
        <v>200</v>
      </c>
      <c r="I32" s="5" t="s">
        <v>60</v>
      </c>
      <c r="J32" s="5">
        <v>0.3</v>
      </c>
      <c r="AB32" s="7">
        <v>206861.21283914137</v>
      </c>
      <c r="AC32" s="7">
        <v>609168.55241079</v>
      </c>
      <c r="AD32" s="8">
        <v>38.979999999999997</v>
      </c>
      <c r="AO32" s="5" t="str">
        <f t="shared" si="0"/>
        <v>20+0.00</v>
      </c>
      <c r="AR32" s="5">
        <f t="shared" si="4"/>
        <v>0</v>
      </c>
      <c r="AS32" s="5" t="str">
        <f t="shared" si="2"/>
        <v/>
      </c>
      <c r="AT32" s="5" t="str">
        <f t="shared" si="3"/>
        <v/>
      </c>
      <c r="AU32" s="5" t="str">
        <f t="shared" si="5"/>
        <v>가시설</v>
      </c>
      <c r="AV32" s="27" t="s">
        <v>1237</v>
      </c>
      <c r="AW32" s="5" t="str">
        <f t="shared" si="6"/>
        <v>ASP</v>
      </c>
    </row>
    <row r="33" spans="1:49" s="7" customFormat="1" ht="15" customHeight="1" x14ac:dyDescent="0.3">
      <c r="A33" s="5" t="s">
        <v>55</v>
      </c>
      <c r="B33" s="7">
        <v>401.5</v>
      </c>
      <c r="C33" s="8">
        <v>40.72</v>
      </c>
      <c r="D33" s="8">
        <v>38.619999999999997</v>
      </c>
      <c r="E33" s="5">
        <v>200</v>
      </c>
      <c r="F33" s="5" t="s">
        <v>140</v>
      </c>
      <c r="I33" s="5" t="s">
        <v>60</v>
      </c>
      <c r="J33" s="5">
        <v>0.3</v>
      </c>
      <c r="AB33" s="7">
        <v>206856.74527371419</v>
      </c>
      <c r="AC33" s="7">
        <v>609177.49896650447</v>
      </c>
      <c r="AD33" s="8">
        <v>38.97</v>
      </c>
      <c r="AO33" s="5" t="str">
        <f t="shared" si="0"/>
        <v>20+1.50</v>
      </c>
      <c r="AR33" s="5" t="str">
        <f t="shared" si="4"/>
        <v>m1-OJ-A20-010</v>
      </c>
      <c r="AS33" s="5" t="str">
        <f t="shared" si="2"/>
        <v>OJ-A20-010</v>
      </c>
      <c r="AT33" s="5" t="str">
        <f t="shared" si="3"/>
        <v>PC맨홀(1호)</v>
      </c>
      <c r="AU33" s="5" t="str">
        <f t="shared" si="5"/>
        <v>가시설</v>
      </c>
      <c r="AV33" s="27" t="s">
        <v>1237</v>
      </c>
      <c r="AW33" s="5" t="str">
        <f t="shared" si="6"/>
        <v>ASP</v>
      </c>
    </row>
    <row r="34" spans="1:49" s="7" customFormat="1" ht="15" customHeight="1" x14ac:dyDescent="0.3">
      <c r="A34" s="5" t="s">
        <v>55</v>
      </c>
      <c r="B34" s="7">
        <v>408.5</v>
      </c>
      <c r="C34" s="8">
        <v>40.98</v>
      </c>
      <c r="D34" s="8">
        <v>38.58</v>
      </c>
      <c r="E34" s="5">
        <v>200</v>
      </c>
      <c r="F34" s="5" t="s">
        <v>141</v>
      </c>
      <c r="I34" s="5" t="s">
        <v>60</v>
      </c>
      <c r="J34" s="5">
        <v>0.3</v>
      </c>
      <c r="AB34" s="7">
        <v>206853.26417969234</v>
      </c>
      <c r="AC34" s="7">
        <v>609186.87350566185</v>
      </c>
      <c r="AD34" s="8">
        <v>38.950000000000003</v>
      </c>
      <c r="AO34" s="5" t="str">
        <f t="shared" si="0"/>
        <v>20+8.50</v>
      </c>
      <c r="AR34" s="5" t="str">
        <f t="shared" si="4"/>
        <v>m1-OJ-A20-011</v>
      </c>
      <c r="AS34" s="5" t="str">
        <f t="shared" si="2"/>
        <v>OJ-A20-011</v>
      </c>
      <c r="AT34" s="5" t="str">
        <f t="shared" si="3"/>
        <v>PC맨홀(1호)</v>
      </c>
      <c r="AU34" s="5" t="str">
        <f t="shared" si="5"/>
        <v>가시설</v>
      </c>
      <c r="AV34" s="27" t="s">
        <v>1237</v>
      </c>
      <c r="AW34" s="5" t="str">
        <f t="shared" si="6"/>
        <v>ASP</v>
      </c>
    </row>
    <row r="35" spans="1:49" s="7" customFormat="1" ht="15" customHeight="1" x14ac:dyDescent="0.3">
      <c r="B35" s="7">
        <v>420</v>
      </c>
      <c r="C35" s="7">
        <v>41.01</v>
      </c>
      <c r="D35" s="7">
        <v>38.57</v>
      </c>
      <c r="E35" s="5">
        <v>200</v>
      </c>
      <c r="F35" s="5"/>
      <c r="I35" s="5" t="s">
        <v>60</v>
      </c>
      <c r="J35" s="5">
        <v>0.3</v>
      </c>
      <c r="AB35" s="7">
        <v>206847.34631985531</v>
      </c>
      <c r="AC35" s="7">
        <v>609202.81022222911</v>
      </c>
      <c r="AD35" s="8">
        <v>38.9</v>
      </c>
      <c r="AO35" s="5" t="str">
        <f t="shared" si="0"/>
        <v>21+0.00</v>
      </c>
      <c r="AR35" s="5" t="str">
        <f t="shared" si="4"/>
        <v/>
      </c>
      <c r="AS35" s="5" t="str">
        <f t="shared" si="2"/>
        <v/>
      </c>
      <c r="AT35" s="5" t="str">
        <f t="shared" si="3"/>
        <v/>
      </c>
      <c r="AU35" s="5" t="str">
        <f t="shared" si="5"/>
        <v>가시설</v>
      </c>
      <c r="AV35" s="27" t="s">
        <v>1237</v>
      </c>
      <c r="AW35" s="5" t="str">
        <f t="shared" si="6"/>
        <v>ASP</v>
      </c>
    </row>
    <row r="36" spans="1:49" s="7" customFormat="1" ht="15" customHeight="1" x14ac:dyDescent="0.3">
      <c r="A36" s="5"/>
      <c r="B36" s="7">
        <v>440</v>
      </c>
      <c r="C36" s="7">
        <v>41.07</v>
      </c>
      <c r="D36" s="7">
        <v>38.54</v>
      </c>
      <c r="E36" s="5">
        <v>200</v>
      </c>
      <c r="F36" s="5"/>
      <c r="I36" s="5" t="s">
        <v>60</v>
      </c>
      <c r="J36" s="5">
        <v>0.3</v>
      </c>
      <c r="AD36" s="8">
        <v>38.82</v>
      </c>
      <c r="AO36" s="5" t="str">
        <f t="shared" si="0"/>
        <v>22+0.00</v>
      </c>
      <c r="AR36" s="5" t="str">
        <f t="shared" si="4"/>
        <v/>
      </c>
      <c r="AS36" s="5" t="str">
        <f t="shared" si="2"/>
        <v/>
      </c>
      <c r="AT36" s="5" t="str">
        <f t="shared" si="3"/>
        <v/>
      </c>
      <c r="AU36" s="5" t="str">
        <f t="shared" si="5"/>
        <v>가시설</v>
      </c>
      <c r="AV36" s="27" t="s">
        <v>1237</v>
      </c>
      <c r="AW36" s="5" t="str">
        <f t="shared" si="6"/>
        <v>ASP</v>
      </c>
    </row>
    <row r="37" spans="1:49" s="7" customFormat="1" ht="15" customHeight="1" x14ac:dyDescent="0.3">
      <c r="B37" s="7">
        <v>460</v>
      </c>
      <c r="C37" s="8">
        <v>41.13</v>
      </c>
      <c r="D37" s="8">
        <v>38.51</v>
      </c>
      <c r="E37" s="5">
        <v>200</v>
      </c>
      <c r="I37" s="5" t="s">
        <v>60</v>
      </c>
      <c r="J37" s="5">
        <v>0.3</v>
      </c>
      <c r="AB37" s="7">
        <v>206847.34631985531</v>
      </c>
      <c r="AC37" s="7">
        <v>609202.81022222911</v>
      </c>
      <c r="AD37" s="8">
        <v>38.74</v>
      </c>
      <c r="AO37" s="5" t="str">
        <f t="shared" si="0"/>
        <v>23+0.00</v>
      </c>
      <c r="AR37" s="5">
        <f t="shared" si="4"/>
        <v>0</v>
      </c>
      <c r="AS37" s="5" t="str">
        <f t="shared" si="2"/>
        <v/>
      </c>
      <c r="AT37" s="5" t="str">
        <f t="shared" si="3"/>
        <v/>
      </c>
      <c r="AU37" s="5" t="str">
        <f t="shared" si="5"/>
        <v>가시설</v>
      </c>
      <c r="AV37" s="27" t="s">
        <v>1237</v>
      </c>
      <c r="AW37" s="5" t="str">
        <f t="shared" si="6"/>
        <v>ASP</v>
      </c>
    </row>
    <row r="38" spans="1:49" s="7" customFormat="1" ht="15" customHeight="1" x14ac:dyDescent="0.3">
      <c r="A38" s="5" t="s">
        <v>55</v>
      </c>
      <c r="B38" s="7">
        <v>471.5</v>
      </c>
      <c r="C38" s="8">
        <v>41.16</v>
      </c>
      <c r="D38" s="8">
        <v>38.5</v>
      </c>
      <c r="E38" s="5">
        <v>200</v>
      </c>
      <c r="F38" s="5" t="s">
        <v>885</v>
      </c>
      <c r="I38" s="5" t="s">
        <v>60</v>
      </c>
      <c r="J38" s="5">
        <v>0.3</v>
      </c>
      <c r="AB38" s="7">
        <v>206845.12555963456</v>
      </c>
      <c r="AC38" s="7">
        <v>609204.82720612653</v>
      </c>
      <c r="AD38" s="8">
        <v>38.69</v>
      </c>
      <c r="AO38" s="5" t="str">
        <f t="shared" si="0"/>
        <v>23+11.50</v>
      </c>
      <c r="AR38" s="5" t="str">
        <f t="shared" si="4"/>
        <v>m2-OJ-A20-012</v>
      </c>
      <c r="AS38" s="5" t="str">
        <f t="shared" si="2"/>
        <v>OJ-A20-012</v>
      </c>
      <c r="AT38" s="5" t="str">
        <f t="shared" si="3"/>
        <v>PC맨홀(2호)</v>
      </c>
      <c r="AU38" s="5" t="str">
        <f t="shared" si="5"/>
        <v>가시설</v>
      </c>
      <c r="AV38" s="27" t="s">
        <v>1237</v>
      </c>
      <c r="AW38" s="5" t="str">
        <f t="shared" si="6"/>
        <v>ASP</v>
      </c>
    </row>
    <row r="39" spans="1:49" s="7" customFormat="1" ht="15" customHeight="1" x14ac:dyDescent="0.3">
      <c r="B39" s="7">
        <v>480</v>
      </c>
      <c r="C39" s="8">
        <v>41.2</v>
      </c>
      <c r="D39" s="8">
        <v>38.49</v>
      </c>
      <c r="E39" s="5">
        <v>200</v>
      </c>
      <c r="F39" s="5"/>
      <c r="I39" s="5" t="s">
        <v>60</v>
      </c>
      <c r="J39" s="5">
        <v>0.3</v>
      </c>
      <c r="AB39" s="7">
        <v>206845.12555963456</v>
      </c>
      <c r="AC39" s="7">
        <v>609204.82720612653</v>
      </c>
      <c r="AD39" s="8">
        <v>38.659999999999997</v>
      </c>
      <c r="AO39" s="5" t="str">
        <f t="shared" si="0"/>
        <v>24+0.00</v>
      </c>
      <c r="AR39" s="5" t="str">
        <f t="shared" si="4"/>
        <v/>
      </c>
      <c r="AS39" s="5" t="str">
        <f t="shared" si="2"/>
        <v/>
      </c>
      <c r="AT39" s="5" t="str">
        <f t="shared" si="3"/>
        <v/>
      </c>
      <c r="AU39" s="5" t="str">
        <f t="shared" si="5"/>
        <v>가시설</v>
      </c>
      <c r="AV39" s="27" t="s">
        <v>1237</v>
      </c>
      <c r="AW39" s="5" t="str">
        <f t="shared" si="6"/>
        <v>ASP</v>
      </c>
    </row>
    <row r="40" spans="1:49" s="7" customFormat="1" ht="15" customHeight="1" x14ac:dyDescent="0.3">
      <c r="A40" s="5"/>
      <c r="B40" s="7">
        <v>500</v>
      </c>
      <c r="C40" s="4">
        <v>41.3</v>
      </c>
      <c r="D40" s="8">
        <v>38.46</v>
      </c>
      <c r="E40" s="5">
        <v>200</v>
      </c>
      <c r="F40" s="5"/>
      <c r="I40" s="5" t="s">
        <v>60</v>
      </c>
      <c r="J40" s="5">
        <v>0.3</v>
      </c>
      <c r="AB40" s="7">
        <v>206830.32049149665</v>
      </c>
      <c r="AC40" s="7">
        <v>609218.27376544231</v>
      </c>
      <c r="AD40" s="8">
        <v>38.58</v>
      </c>
      <c r="AO40" s="5" t="str">
        <f t="shared" si="0"/>
        <v>25+0.00</v>
      </c>
      <c r="AR40" s="5" t="str">
        <f t="shared" si="4"/>
        <v/>
      </c>
      <c r="AS40" s="5" t="str">
        <f t="shared" si="2"/>
        <v/>
      </c>
      <c r="AT40" s="5" t="str">
        <f t="shared" si="3"/>
        <v/>
      </c>
      <c r="AU40" s="5" t="str">
        <f t="shared" si="5"/>
        <v>가시설</v>
      </c>
      <c r="AV40" s="27" t="s">
        <v>1237</v>
      </c>
      <c r="AW40" s="5" t="str">
        <f t="shared" si="6"/>
        <v>ASP</v>
      </c>
    </row>
    <row r="41" spans="1:49" s="7" customFormat="1" ht="15" customHeight="1" x14ac:dyDescent="0.3">
      <c r="A41" s="5"/>
      <c r="B41" s="7">
        <v>520</v>
      </c>
      <c r="C41" s="7">
        <v>41.4</v>
      </c>
      <c r="D41" s="8">
        <v>38.44</v>
      </c>
      <c r="E41" s="5">
        <v>200</v>
      </c>
      <c r="F41" s="5"/>
      <c r="I41" s="5" t="s">
        <v>60</v>
      </c>
      <c r="J41" s="5">
        <v>0.3</v>
      </c>
      <c r="AB41" s="7">
        <v>206815.51542335874</v>
      </c>
      <c r="AC41" s="7">
        <v>609231.72032475797</v>
      </c>
      <c r="AD41" s="8">
        <v>38.5</v>
      </c>
      <c r="AO41" s="5" t="str">
        <f t="shared" si="0"/>
        <v>26+0.00</v>
      </c>
      <c r="AR41" s="5">
        <f t="shared" si="4"/>
        <v>0</v>
      </c>
      <c r="AS41" s="5" t="str">
        <f t="shared" si="2"/>
        <v/>
      </c>
      <c r="AT41" s="5" t="str">
        <f t="shared" si="3"/>
        <v/>
      </c>
      <c r="AU41" s="5" t="str">
        <f t="shared" si="5"/>
        <v>가시설</v>
      </c>
      <c r="AV41" s="27" t="s">
        <v>1237</v>
      </c>
      <c r="AW41" s="5" t="str">
        <f t="shared" si="6"/>
        <v>ASP</v>
      </c>
    </row>
    <row r="42" spans="1:49" s="7" customFormat="1" ht="15" customHeight="1" x14ac:dyDescent="0.3">
      <c r="A42" s="5" t="s">
        <v>55</v>
      </c>
      <c r="B42" s="7">
        <v>535.5</v>
      </c>
      <c r="C42" s="7">
        <v>41.48</v>
      </c>
      <c r="D42" s="8">
        <v>38.42</v>
      </c>
      <c r="E42" s="5">
        <v>200</v>
      </c>
      <c r="F42" s="5" t="s">
        <v>142</v>
      </c>
      <c r="I42" s="5" t="s">
        <v>60</v>
      </c>
      <c r="J42" s="5">
        <v>0.3</v>
      </c>
      <c r="AD42" s="8">
        <v>38.44</v>
      </c>
      <c r="AO42" s="5" t="str">
        <f t="shared" si="0"/>
        <v>26+15.50</v>
      </c>
      <c r="AR42" s="5" t="str">
        <f t="shared" si="4"/>
        <v>m1-OJ-A20-013</v>
      </c>
      <c r="AS42" s="5" t="str">
        <f t="shared" si="2"/>
        <v>OJ-A20-013</v>
      </c>
      <c r="AT42" s="5" t="str">
        <f t="shared" si="3"/>
        <v>PC맨홀(1호)</v>
      </c>
      <c r="AU42" s="5" t="str">
        <f t="shared" si="5"/>
        <v>가시설</v>
      </c>
      <c r="AV42" s="27" t="s">
        <v>1237</v>
      </c>
      <c r="AW42" s="5" t="str">
        <f t="shared" si="6"/>
        <v>ASP</v>
      </c>
    </row>
    <row r="43" spans="1:49" s="7" customFormat="1" ht="15" customHeight="1" x14ac:dyDescent="0.3">
      <c r="B43" s="7">
        <v>540</v>
      </c>
      <c r="C43" s="8">
        <v>41.46</v>
      </c>
      <c r="D43" s="8">
        <v>38.409999999999997</v>
      </c>
      <c r="E43" s="5">
        <v>200</v>
      </c>
      <c r="I43" s="5" t="s">
        <v>60</v>
      </c>
      <c r="J43" s="5">
        <v>0.3</v>
      </c>
      <c r="AB43" s="7">
        <v>206815.51542335874</v>
      </c>
      <c r="AC43" s="7">
        <v>609231.72032475797</v>
      </c>
      <c r="AD43" s="8">
        <v>38.42</v>
      </c>
      <c r="AO43" s="5" t="str">
        <f t="shared" si="0"/>
        <v>27+0.00</v>
      </c>
      <c r="AR43" s="5" t="str">
        <f t="shared" si="4"/>
        <v/>
      </c>
      <c r="AS43" s="5" t="str">
        <f t="shared" si="2"/>
        <v/>
      </c>
      <c r="AT43" s="5" t="str">
        <f t="shared" si="3"/>
        <v/>
      </c>
      <c r="AU43" s="5" t="str">
        <f t="shared" si="5"/>
        <v>가시설</v>
      </c>
      <c r="AV43" s="27" t="s">
        <v>1237</v>
      </c>
      <c r="AW43" s="5" t="str">
        <f t="shared" si="6"/>
        <v>ASP</v>
      </c>
    </row>
    <row r="44" spans="1:49" s="7" customFormat="1" ht="15" customHeight="1" x14ac:dyDescent="0.3">
      <c r="A44" s="5"/>
      <c r="B44" s="7">
        <v>560</v>
      </c>
      <c r="C44" s="8">
        <v>41.37</v>
      </c>
      <c r="D44" s="8">
        <v>38.39</v>
      </c>
      <c r="E44" s="5">
        <v>200</v>
      </c>
      <c r="F44" s="5"/>
      <c r="I44" s="5" t="s">
        <v>60</v>
      </c>
      <c r="J44" s="5">
        <v>0.3</v>
      </c>
      <c r="AD44" s="8">
        <v>38.340000000000003</v>
      </c>
      <c r="AO44" s="5" t="str">
        <f t="shared" si="0"/>
        <v>28+0.00</v>
      </c>
      <c r="AR44" s="5" t="str">
        <f t="shared" si="4"/>
        <v/>
      </c>
      <c r="AS44" s="5" t="str">
        <f t="shared" si="2"/>
        <v/>
      </c>
      <c r="AT44" s="5" t="str">
        <f t="shared" si="3"/>
        <v/>
      </c>
      <c r="AU44" s="5" t="str">
        <f t="shared" si="5"/>
        <v>가시설</v>
      </c>
      <c r="AV44" s="27" t="s">
        <v>1237</v>
      </c>
      <c r="AW44" s="5" t="str">
        <f t="shared" si="6"/>
        <v>ASP</v>
      </c>
    </row>
    <row r="45" spans="1:49" s="7" customFormat="1" ht="15" customHeight="1" x14ac:dyDescent="0.3">
      <c r="A45" s="5"/>
      <c r="B45" s="7">
        <v>580</v>
      </c>
      <c r="C45" s="8">
        <v>41.27</v>
      </c>
      <c r="D45" s="8">
        <v>38.36</v>
      </c>
      <c r="E45" s="5">
        <v>200</v>
      </c>
      <c r="F45" s="5"/>
      <c r="I45" s="5" t="s">
        <v>60</v>
      </c>
      <c r="J45" s="5">
        <v>0.3</v>
      </c>
      <c r="AD45" s="8">
        <v>38.26</v>
      </c>
      <c r="AO45" s="5" t="str">
        <f t="shared" si="0"/>
        <v>29+0.00</v>
      </c>
      <c r="AR45" s="5">
        <f t="shared" si="4"/>
        <v>0</v>
      </c>
      <c r="AS45" s="5" t="str">
        <f t="shared" si="2"/>
        <v/>
      </c>
      <c r="AT45" s="5" t="str">
        <f t="shared" si="3"/>
        <v/>
      </c>
      <c r="AU45" s="5" t="str">
        <f t="shared" si="5"/>
        <v>가시설</v>
      </c>
      <c r="AV45" s="27" t="s">
        <v>1237</v>
      </c>
      <c r="AW45" s="5" t="str">
        <f t="shared" si="6"/>
        <v>ASP</v>
      </c>
    </row>
    <row r="46" spans="1:49" s="7" customFormat="1" ht="15" customHeight="1" x14ac:dyDescent="0.3">
      <c r="A46" s="5" t="s">
        <v>55</v>
      </c>
      <c r="B46" s="7">
        <v>599.5</v>
      </c>
      <c r="C46" s="8">
        <v>41.18</v>
      </c>
      <c r="D46" s="8">
        <v>38.33</v>
      </c>
      <c r="E46" s="5">
        <v>200</v>
      </c>
      <c r="F46" s="5" t="s">
        <v>143</v>
      </c>
      <c r="I46" s="5" t="s">
        <v>60</v>
      </c>
      <c r="J46" s="5">
        <v>0.3</v>
      </c>
      <c r="AB46" s="7">
        <v>206815.51542335874</v>
      </c>
      <c r="AC46" s="7">
        <v>609231.72032475797</v>
      </c>
      <c r="AD46" s="5">
        <f>C46-0.2*15</f>
        <v>38.18</v>
      </c>
      <c r="AO46" s="5" t="str">
        <f t="shared" si="0"/>
        <v>29+19.50</v>
      </c>
      <c r="AR46" s="5" t="str">
        <f t="shared" si="4"/>
        <v>m1-OJ-A18-012</v>
      </c>
      <c r="AS46" s="5" t="str">
        <f t="shared" si="2"/>
        <v>OJ-A18-012</v>
      </c>
      <c r="AT46" s="5" t="str">
        <f t="shared" si="3"/>
        <v>PC맨홀(1호)</v>
      </c>
      <c r="AU46" s="5" t="str">
        <f t="shared" si="5"/>
        <v>가시설</v>
      </c>
      <c r="AV46" s="27" t="s">
        <v>1237</v>
      </c>
      <c r="AW46" s="5" t="str">
        <f t="shared" si="6"/>
        <v>ASP</v>
      </c>
    </row>
    <row r="48" spans="1:49" ht="15" customHeight="1" x14ac:dyDescent="0.3">
      <c r="B48" s="2" t="s">
        <v>46</v>
      </c>
      <c r="C48" s="2" t="s">
        <v>21</v>
      </c>
      <c r="D48" s="2" t="s">
        <v>22</v>
      </c>
      <c r="E48" s="2" t="s">
        <v>47</v>
      </c>
      <c r="F48" s="2" t="s">
        <v>48</v>
      </c>
      <c r="G48" s="2" t="s">
        <v>49</v>
      </c>
      <c r="H48" s="2" t="s">
        <v>50</v>
      </c>
      <c r="K48" s="2" t="s">
        <v>46</v>
      </c>
      <c r="L48" s="2" t="s">
        <v>47</v>
      </c>
    </row>
    <row r="49" spans="2:29" ht="15" customHeight="1" x14ac:dyDescent="0.3">
      <c r="B49" s="5" t="s">
        <v>584</v>
      </c>
      <c r="C49" s="5">
        <v>41</v>
      </c>
      <c r="D49" s="6">
        <v>600</v>
      </c>
      <c r="E49" s="17" t="s">
        <v>491</v>
      </c>
      <c r="AB49" s="5">
        <v>206786.38279588829</v>
      </c>
      <c r="AC49" s="5">
        <v>609259.1234132516</v>
      </c>
    </row>
    <row r="50" spans="2:29" ht="15" customHeight="1" x14ac:dyDescent="0.3">
      <c r="B50" s="5" t="s">
        <v>585</v>
      </c>
      <c r="C50" s="5">
        <v>41.22</v>
      </c>
      <c r="D50" s="6">
        <v>400</v>
      </c>
      <c r="E50" s="17" t="s">
        <v>491</v>
      </c>
      <c r="AB50" s="5">
        <v>206786.38279588829</v>
      </c>
      <c r="AC50" s="5">
        <v>609259.1234132516</v>
      </c>
    </row>
    <row r="51" spans="2:29" ht="15" customHeight="1" x14ac:dyDescent="0.3">
      <c r="B51" s="5" t="s">
        <v>586</v>
      </c>
      <c r="C51" s="6">
        <v>40.99</v>
      </c>
      <c r="D51" s="6">
        <v>100</v>
      </c>
      <c r="E51" s="17" t="s">
        <v>356</v>
      </c>
      <c r="AB51" s="5">
        <v>206786.38279588829</v>
      </c>
      <c r="AC51" s="5">
        <v>609259.1234132516</v>
      </c>
    </row>
    <row r="52" spans="2:29" ht="15" customHeight="1" x14ac:dyDescent="0.3">
      <c r="B52" s="5" t="s">
        <v>587</v>
      </c>
      <c r="C52" s="6">
        <v>40.65</v>
      </c>
      <c r="D52" s="6">
        <v>200</v>
      </c>
      <c r="E52" s="17" t="s">
        <v>355</v>
      </c>
      <c r="AB52" s="5">
        <v>206786.38279588829</v>
      </c>
      <c r="AC52" s="5">
        <v>609259.1234132516</v>
      </c>
    </row>
    <row r="53" spans="2:29" ht="15" customHeight="1" x14ac:dyDescent="0.3">
      <c r="B53" s="5" t="s">
        <v>588</v>
      </c>
      <c r="C53" s="6">
        <v>40.659999999999997</v>
      </c>
      <c r="D53" s="6">
        <v>60</v>
      </c>
      <c r="E53" s="17" t="s">
        <v>344</v>
      </c>
      <c r="AB53" s="5">
        <v>206771.99295279855</v>
      </c>
      <c r="AC53" s="5">
        <v>609273.01342462143</v>
      </c>
    </row>
    <row r="54" spans="2:29" ht="15" customHeight="1" x14ac:dyDescent="0.3">
      <c r="B54" s="5" t="s">
        <v>589</v>
      </c>
      <c r="C54" s="6">
        <v>40.56</v>
      </c>
      <c r="D54" s="6">
        <v>60</v>
      </c>
      <c r="E54" s="17" t="s">
        <v>344</v>
      </c>
      <c r="AB54" s="5">
        <v>206759.76158617233</v>
      </c>
      <c r="AC54" s="5">
        <v>609284.81993428571</v>
      </c>
    </row>
    <row r="55" spans="2:29" ht="15" customHeight="1" x14ac:dyDescent="0.3">
      <c r="B55" s="5" t="s">
        <v>590</v>
      </c>
      <c r="C55" s="6">
        <v>40.75</v>
      </c>
      <c r="D55" s="6">
        <v>100</v>
      </c>
      <c r="E55" s="17" t="s">
        <v>356</v>
      </c>
      <c r="AB55" s="5">
        <v>206757.30104341792</v>
      </c>
      <c r="AC55" s="5">
        <v>609286.53624700604</v>
      </c>
    </row>
    <row r="56" spans="2:29" ht="15" customHeight="1" x14ac:dyDescent="0.3">
      <c r="B56" s="5" t="s">
        <v>591</v>
      </c>
      <c r="C56" s="6">
        <v>40.11</v>
      </c>
      <c r="D56" s="6">
        <v>100</v>
      </c>
      <c r="E56" s="17" t="s">
        <v>355</v>
      </c>
      <c r="AB56" s="5">
        <v>206743.35796780992</v>
      </c>
      <c r="AC56" s="5">
        <v>609296.26201908791</v>
      </c>
    </row>
    <row r="57" spans="2:29" ht="15" customHeight="1" x14ac:dyDescent="0.3">
      <c r="B57" s="5" t="s">
        <v>592</v>
      </c>
      <c r="C57" s="6">
        <v>40.29</v>
      </c>
      <c r="D57" s="6">
        <v>100</v>
      </c>
      <c r="E57" s="17" t="s">
        <v>355</v>
      </c>
      <c r="AB57" s="5">
        <v>206741.19707832983</v>
      </c>
      <c r="AC57" s="5">
        <v>609298.34301804402</v>
      </c>
    </row>
    <row r="58" spans="2:29" ht="15" customHeight="1" x14ac:dyDescent="0.3">
      <c r="B58" s="5" t="s">
        <v>593</v>
      </c>
      <c r="C58" s="6">
        <v>39.85</v>
      </c>
      <c r="D58" s="6">
        <v>100</v>
      </c>
      <c r="E58" s="17" t="s">
        <v>355</v>
      </c>
      <c r="AB58" s="5">
        <v>206726.79114846277</v>
      </c>
      <c r="AC58" s="5">
        <v>609312.21634441742</v>
      </c>
    </row>
    <row r="59" spans="2:29" ht="15" customHeight="1" x14ac:dyDescent="0.3">
      <c r="B59" s="5" t="s">
        <v>594</v>
      </c>
      <c r="C59" s="6">
        <v>39.92</v>
      </c>
      <c r="D59" s="6">
        <v>150</v>
      </c>
      <c r="E59" s="17" t="s">
        <v>355</v>
      </c>
      <c r="AB59" s="5">
        <v>206726.79114846277</v>
      </c>
      <c r="AC59" s="5">
        <v>609312.21634441742</v>
      </c>
    </row>
    <row r="60" spans="2:29" ht="15" customHeight="1" x14ac:dyDescent="0.3">
      <c r="B60" s="5" t="s">
        <v>595</v>
      </c>
      <c r="C60" s="6">
        <v>39.909999999999997</v>
      </c>
      <c r="D60" s="6">
        <v>160</v>
      </c>
      <c r="E60" s="17" t="s">
        <v>344</v>
      </c>
      <c r="AB60" s="5">
        <v>206726.79114846277</v>
      </c>
      <c r="AC60" s="5">
        <v>609312.21634441742</v>
      </c>
    </row>
    <row r="61" spans="2:29" ht="15" customHeight="1" x14ac:dyDescent="0.3">
      <c r="B61" s="5" t="s">
        <v>596</v>
      </c>
      <c r="C61" s="6">
        <v>40.01</v>
      </c>
      <c r="D61" s="6">
        <v>60</v>
      </c>
      <c r="E61" s="17" t="s">
        <v>344</v>
      </c>
      <c r="AB61" s="5">
        <v>206712.38521859574</v>
      </c>
      <c r="AC61" s="5">
        <v>609326.08967079094</v>
      </c>
    </row>
    <row r="62" spans="2:29" ht="15" customHeight="1" x14ac:dyDescent="0.3">
      <c r="B62" s="5" t="s">
        <v>597</v>
      </c>
      <c r="C62" s="6">
        <v>39.72</v>
      </c>
      <c r="D62" s="6">
        <v>100</v>
      </c>
      <c r="E62" s="17" t="s">
        <v>355</v>
      </c>
      <c r="AB62" s="5">
        <v>206712.38521859574</v>
      </c>
      <c r="AC62" s="5">
        <v>609326.08967079094</v>
      </c>
    </row>
    <row r="63" spans="2:29" ht="15" customHeight="1" x14ac:dyDescent="0.3">
      <c r="B63" s="5" t="s">
        <v>598</v>
      </c>
      <c r="C63" s="6">
        <v>39.71</v>
      </c>
      <c r="D63" s="6">
        <v>100</v>
      </c>
      <c r="E63" s="17" t="s">
        <v>355</v>
      </c>
      <c r="AB63" s="5">
        <v>206697.97928872867</v>
      </c>
      <c r="AC63" s="5">
        <v>609339.96299716446</v>
      </c>
    </row>
    <row r="64" spans="2:29" ht="15" customHeight="1" x14ac:dyDescent="0.3">
      <c r="B64" s="5" t="s">
        <v>599</v>
      </c>
      <c r="C64" s="6">
        <v>39.9</v>
      </c>
      <c r="D64" s="6">
        <v>160</v>
      </c>
      <c r="E64" s="17" t="s">
        <v>344</v>
      </c>
      <c r="AB64" s="5">
        <v>206689.3357308085</v>
      </c>
      <c r="AC64" s="5">
        <v>609348.28699298855</v>
      </c>
    </row>
    <row r="65" spans="2:29" ht="15" customHeight="1" x14ac:dyDescent="0.3">
      <c r="B65" s="5" t="s">
        <v>600</v>
      </c>
      <c r="C65" s="6">
        <v>39.96</v>
      </c>
      <c r="D65" s="6">
        <v>80</v>
      </c>
      <c r="E65" s="17" t="s">
        <v>356</v>
      </c>
      <c r="AB65" s="5">
        <v>206683.62351045967</v>
      </c>
      <c r="AC65" s="5">
        <v>609353.88793386368</v>
      </c>
    </row>
    <row r="66" spans="2:29" ht="15" customHeight="1" x14ac:dyDescent="0.3">
      <c r="B66" s="5" t="s">
        <v>601</v>
      </c>
      <c r="C66" s="6">
        <v>39.82</v>
      </c>
      <c r="D66" s="6">
        <v>60</v>
      </c>
      <c r="E66" s="17" t="s">
        <v>344</v>
      </c>
      <c r="AB66" s="5">
        <v>206669.34295958767</v>
      </c>
      <c r="AC66" s="5">
        <v>609367.89028605155</v>
      </c>
    </row>
    <row r="67" spans="2:29" ht="15" customHeight="1" x14ac:dyDescent="0.3">
      <c r="B67" s="5" t="s">
        <v>602</v>
      </c>
      <c r="C67" s="6">
        <v>39</v>
      </c>
      <c r="D67" s="6">
        <v>1500</v>
      </c>
      <c r="E67" s="17" t="s">
        <v>491</v>
      </c>
      <c r="AB67" s="5">
        <v>206655.06240871569</v>
      </c>
      <c r="AC67" s="5">
        <v>609381.89263823943</v>
      </c>
    </row>
    <row r="68" spans="2:29" ht="15" customHeight="1" x14ac:dyDescent="0.3">
      <c r="B68" s="5" t="s">
        <v>603</v>
      </c>
      <c r="C68" s="6">
        <v>39</v>
      </c>
      <c r="D68" s="6">
        <v>1500</v>
      </c>
      <c r="E68" s="17" t="s">
        <v>491</v>
      </c>
      <c r="AB68" s="5">
        <v>206640.78185784371</v>
      </c>
      <c r="AC68" s="5">
        <v>609395.8949904273</v>
      </c>
    </row>
    <row r="69" spans="2:29" ht="15" customHeight="1" x14ac:dyDescent="0.3">
      <c r="B69" s="5" t="s">
        <v>604</v>
      </c>
      <c r="C69" s="6">
        <v>39.71</v>
      </c>
      <c r="D69" s="6">
        <v>150</v>
      </c>
      <c r="E69" s="17" t="s">
        <v>355</v>
      </c>
      <c r="AB69" s="5">
        <v>206640.78185784371</v>
      </c>
      <c r="AC69" s="5">
        <v>609395.8949904273</v>
      </c>
    </row>
    <row r="70" spans="2:29" ht="15" customHeight="1" x14ac:dyDescent="0.3">
      <c r="B70" s="5" t="s">
        <v>605</v>
      </c>
      <c r="C70" s="6">
        <v>39.65</v>
      </c>
      <c r="D70" s="6">
        <v>160</v>
      </c>
      <c r="E70" s="17" t="s">
        <v>344</v>
      </c>
      <c r="AB70" s="5">
        <v>206640.78185784371</v>
      </c>
      <c r="AC70" s="5">
        <v>609395.8949904273</v>
      </c>
    </row>
    <row r="71" spans="2:29" ht="15" customHeight="1" x14ac:dyDescent="0.3">
      <c r="B71" s="5" t="s">
        <v>606</v>
      </c>
      <c r="C71" s="5">
        <v>39.85</v>
      </c>
      <c r="D71" s="5">
        <v>100</v>
      </c>
      <c r="E71" s="17" t="s">
        <v>355</v>
      </c>
      <c r="AB71" s="5">
        <v>206635.78366503856</v>
      </c>
      <c r="AC71" s="5">
        <v>609400.79581369297</v>
      </c>
    </row>
    <row r="72" spans="2:29" ht="15" customHeight="1" x14ac:dyDescent="0.3">
      <c r="B72" s="5" t="s">
        <v>607</v>
      </c>
      <c r="C72" s="5">
        <v>39.96</v>
      </c>
      <c r="D72" s="5">
        <v>60</v>
      </c>
      <c r="E72" s="17" t="s">
        <v>344</v>
      </c>
    </row>
    <row r="73" spans="2:29" ht="15" customHeight="1" x14ac:dyDescent="0.3">
      <c r="B73" s="2" t="s">
        <v>608</v>
      </c>
      <c r="C73" s="2">
        <v>40.01</v>
      </c>
      <c r="D73" s="2">
        <v>60</v>
      </c>
      <c r="E73" s="17" t="s">
        <v>344</v>
      </c>
      <c r="F73" s="2"/>
      <c r="G73" s="2"/>
      <c r="H73" s="2"/>
      <c r="K73" s="2"/>
      <c r="L73" s="2"/>
    </row>
    <row r="74" spans="2:29" ht="15" customHeight="1" x14ac:dyDescent="0.3">
      <c r="B74" s="5" t="s">
        <v>609</v>
      </c>
      <c r="C74" s="5">
        <v>39.9</v>
      </c>
      <c r="D74" s="5">
        <v>80</v>
      </c>
      <c r="E74" s="17" t="s">
        <v>356</v>
      </c>
    </row>
    <row r="75" spans="2:29" ht="15" customHeight="1" x14ac:dyDescent="0.3">
      <c r="B75" s="5" t="s">
        <v>610</v>
      </c>
      <c r="C75" s="5">
        <v>40.03</v>
      </c>
      <c r="D75" s="5">
        <v>100</v>
      </c>
      <c r="E75" s="17" t="s">
        <v>355</v>
      </c>
    </row>
    <row r="76" spans="2:29" ht="15" customHeight="1" x14ac:dyDescent="0.3">
      <c r="B76" s="5" t="s">
        <v>611</v>
      </c>
      <c r="C76" s="5">
        <v>39.64</v>
      </c>
      <c r="D76" s="5">
        <v>100</v>
      </c>
      <c r="E76" s="17" t="s">
        <v>355</v>
      </c>
    </row>
    <row r="77" spans="2:29" ht="15" customHeight="1" x14ac:dyDescent="0.3">
      <c r="B77" s="5" t="s">
        <v>612</v>
      </c>
      <c r="C77" s="5">
        <v>39.950000000000003</v>
      </c>
      <c r="D77" s="5">
        <v>230</v>
      </c>
      <c r="E77" s="17" t="s">
        <v>344</v>
      </c>
    </row>
    <row r="78" spans="2:29" ht="15" customHeight="1" x14ac:dyDescent="0.3">
      <c r="B78" s="5" t="s">
        <v>613</v>
      </c>
      <c r="C78" s="5">
        <v>40.24</v>
      </c>
      <c r="D78" s="5">
        <v>60</v>
      </c>
      <c r="E78" s="17" t="s">
        <v>344</v>
      </c>
    </row>
    <row r="79" spans="2:29" ht="15" customHeight="1" x14ac:dyDescent="0.3">
      <c r="B79" s="5" t="s">
        <v>614</v>
      </c>
      <c r="C79" s="5">
        <v>40.200000000000003</v>
      </c>
      <c r="D79" s="5">
        <v>230</v>
      </c>
      <c r="E79" s="17" t="s">
        <v>344</v>
      </c>
    </row>
    <row r="80" spans="2:29" ht="15" customHeight="1" x14ac:dyDescent="0.3">
      <c r="B80" s="5" t="s">
        <v>615</v>
      </c>
      <c r="C80" s="5">
        <v>40.090000000000003</v>
      </c>
      <c r="D80" s="5">
        <v>80</v>
      </c>
      <c r="E80" s="17" t="s">
        <v>356</v>
      </c>
    </row>
    <row r="81" spans="2:5" ht="15" customHeight="1" x14ac:dyDescent="0.3">
      <c r="B81" s="5" t="s">
        <v>616</v>
      </c>
      <c r="C81" s="5">
        <v>40.130000000000003</v>
      </c>
      <c r="D81" s="5">
        <v>600</v>
      </c>
      <c r="E81" s="17" t="s">
        <v>491</v>
      </c>
    </row>
    <row r="82" spans="2:5" ht="15" customHeight="1" x14ac:dyDescent="0.3">
      <c r="B82" s="5" t="s">
        <v>617</v>
      </c>
      <c r="C82" s="5">
        <v>40</v>
      </c>
      <c r="D82" s="5">
        <v>100</v>
      </c>
      <c r="E82" s="17" t="s">
        <v>355</v>
      </c>
    </row>
    <row r="83" spans="2:5" ht="15" customHeight="1" x14ac:dyDescent="0.3">
      <c r="B83" s="5" t="s">
        <v>618</v>
      </c>
      <c r="C83" s="5">
        <v>40.1</v>
      </c>
      <c r="D83" s="5">
        <v>100</v>
      </c>
      <c r="E83" s="17" t="s">
        <v>355</v>
      </c>
    </row>
    <row r="84" spans="2:5" ht="15" customHeight="1" x14ac:dyDescent="0.3">
      <c r="B84" s="5" t="s">
        <v>619</v>
      </c>
      <c r="C84" s="5">
        <v>39.9</v>
      </c>
      <c r="D84" s="5">
        <v>100</v>
      </c>
      <c r="E84" s="17" t="s">
        <v>355</v>
      </c>
    </row>
    <row r="85" spans="2:5" ht="15" customHeight="1" x14ac:dyDescent="0.3">
      <c r="B85" s="5" t="s">
        <v>620</v>
      </c>
      <c r="C85" s="5">
        <v>40.11</v>
      </c>
      <c r="D85" s="5">
        <v>100</v>
      </c>
      <c r="E85" s="17" t="s">
        <v>345</v>
      </c>
    </row>
    <row r="86" spans="2:5" ht="15" customHeight="1" x14ac:dyDescent="0.3">
      <c r="B86" s="5" t="s">
        <v>621</v>
      </c>
      <c r="C86" s="5">
        <v>40.04</v>
      </c>
      <c r="D86" s="5">
        <v>180</v>
      </c>
      <c r="E86" s="17" t="s">
        <v>345</v>
      </c>
    </row>
    <row r="87" spans="2:5" ht="15" customHeight="1" x14ac:dyDescent="0.3">
      <c r="B87" s="5" t="s">
        <v>622</v>
      </c>
      <c r="C87" s="5">
        <v>40.04</v>
      </c>
      <c r="D87" s="5">
        <v>180</v>
      </c>
      <c r="E87" s="17" t="s">
        <v>345</v>
      </c>
    </row>
    <row r="88" spans="2:5" ht="15" customHeight="1" x14ac:dyDescent="0.3">
      <c r="B88" s="5" t="s">
        <v>623</v>
      </c>
      <c r="C88" s="5">
        <v>40.03</v>
      </c>
      <c r="D88" s="5">
        <v>180</v>
      </c>
      <c r="E88" s="17" t="s">
        <v>345</v>
      </c>
    </row>
  </sheetData>
  <autoFilter ref="A1:AX46" xr:uid="{00000000-0009-0000-0000-000014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W73"/>
  <sheetViews>
    <sheetView workbookViewId="0">
      <selection activeCell="AS12" sqref="AS12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2.8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71</v>
      </c>
      <c r="H2" s="5" t="s">
        <v>289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41.68</v>
      </c>
      <c r="D4" s="5">
        <v>40.28</v>
      </c>
      <c r="E4" s="5">
        <v>200</v>
      </c>
      <c r="F4" s="5" t="s">
        <v>128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38.68</v>
      </c>
      <c r="AO4" s="5" t="str">
        <f t="shared" ref="AO4:AO8" si="0">INT(B4/20)&amp;"+"&amp;FIXED(B4-INT(B4/20)*20,2)</f>
        <v>0+0.00</v>
      </c>
      <c r="AR4" s="5" t="str">
        <f t="shared" ref="AR4" si="1">IF(F4=F5,"",F4)</f>
        <v>m1-OJ-A21-001</v>
      </c>
      <c r="AS4" s="5" t="str">
        <f t="shared" ref="AS4:AS8" si="2">IFERROR(RIGHT(AR4,LEN(AR4)-3),"")</f>
        <v>OJ-A21-001</v>
      </c>
      <c r="AT4" s="5" t="str">
        <f t="shared" ref="AT4:AT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41.53</v>
      </c>
      <c r="D5" s="6">
        <v>40.03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8" si="4">C5-0.2*15</f>
        <v>38.53</v>
      </c>
      <c r="AO5" s="5" t="str">
        <f t="shared" si="0"/>
        <v>1+0.00</v>
      </c>
      <c r="AR5" s="5" t="str">
        <f t="shared" ref="AR5:AR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8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8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41.38</v>
      </c>
      <c r="D6" s="6">
        <v>39.78</v>
      </c>
      <c r="E6" s="5">
        <v>200</v>
      </c>
      <c r="I6" s="5" t="s">
        <v>0</v>
      </c>
      <c r="J6" s="5">
        <v>0.3</v>
      </c>
      <c r="AD6" s="5">
        <f t="shared" si="4"/>
        <v>38.380000000000003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B7" s="5">
        <v>60</v>
      </c>
      <c r="C7" s="6">
        <v>41.23</v>
      </c>
      <c r="D7" s="6">
        <v>39.53</v>
      </c>
      <c r="E7" s="5">
        <v>200</v>
      </c>
      <c r="I7" s="5" t="s">
        <v>0</v>
      </c>
      <c r="J7" s="5">
        <v>0.3</v>
      </c>
      <c r="AD7" s="5">
        <f t="shared" si="4"/>
        <v>38.229999999999997</v>
      </c>
      <c r="AO7" s="5" t="str">
        <f t="shared" si="0"/>
        <v>3+0.00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1236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70</v>
      </c>
      <c r="C8" s="6">
        <v>41.16</v>
      </c>
      <c r="D8" s="6">
        <v>39.4</v>
      </c>
      <c r="E8" s="5">
        <v>200</v>
      </c>
      <c r="F8" s="5" t="s">
        <v>884</v>
      </c>
      <c r="G8" s="5" t="s">
        <v>874</v>
      </c>
      <c r="I8" s="5" t="s">
        <v>0</v>
      </c>
      <c r="J8" s="5">
        <v>0.3</v>
      </c>
      <c r="AD8" s="5">
        <f t="shared" si="4"/>
        <v>38.159999999999997</v>
      </c>
      <c r="AO8" s="5" t="str">
        <f t="shared" si="0"/>
        <v>3+10.00</v>
      </c>
      <c r="AR8" s="5" t="str">
        <f t="shared" si="5"/>
        <v>m2-OJ-A20-012</v>
      </c>
      <c r="AS8" s="5" t="str">
        <f t="shared" si="2"/>
        <v>OJ-A20-012</v>
      </c>
      <c r="AT8" s="5" t="str">
        <f t="shared" si="3"/>
        <v>PC맨홀(2호)</v>
      </c>
      <c r="AU8" s="5" t="str">
        <f t="shared" si="6"/>
        <v>OPEN</v>
      </c>
      <c r="AV8" s="27" t="s">
        <v>1236</v>
      </c>
      <c r="AW8" s="5" t="str">
        <f t="shared" si="7"/>
        <v>ASP</v>
      </c>
    </row>
    <row r="10" spans="1:49" ht="15" customHeight="1" x14ac:dyDescent="0.3">
      <c r="B10" s="2" t="s">
        <v>46</v>
      </c>
      <c r="C10" s="2" t="s">
        <v>21</v>
      </c>
      <c r="D10" s="2" t="s">
        <v>22</v>
      </c>
      <c r="E10" s="2" t="s">
        <v>47</v>
      </c>
      <c r="F10" s="2" t="s">
        <v>48</v>
      </c>
      <c r="G10" s="2" t="s">
        <v>49</v>
      </c>
      <c r="H10" s="2" t="s">
        <v>50</v>
      </c>
      <c r="K10" s="2" t="s">
        <v>46</v>
      </c>
      <c r="L10" s="2" t="s">
        <v>47</v>
      </c>
    </row>
    <row r="11" spans="1:49" ht="15" customHeight="1" x14ac:dyDescent="0.3">
      <c r="B11" s="5" t="s">
        <v>624</v>
      </c>
      <c r="C11" s="6">
        <v>39.869999999999997</v>
      </c>
      <c r="D11" s="6">
        <v>100</v>
      </c>
      <c r="E11" s="17" t="s">
        <v>355</v>
      </c>
    </row>
    <row r="12" spans="1:49" ht="15" customHeight="1" x14ac:dyDescent="0.3">
      <c r="B12" s="5" t="s">
        <v>625</v>
      </c>
      <c r="C12" s="6">
        <v>40.57</v>
      </c>
      <c r="D12" s="6">
        <v>60</v>
      </c>
      <c r="E12" s="17" t="s">
        <v>344</v>
      </c>
    </row>
    <row r="13" spans="1:49" ht="15" customHeight="1" x14ac:dyDescent="0.3">
      <c r="B13" s="5" t="s">
        <v>626</v>
      </c>
      <c r="C13" s="6">
        <v>40.47</v>
      </c>
      <c r="D13" s="6">
        <v>60</v>
      </c>
      <c r="E13" s="17" t="s">
        <v>344</v>
      </c>
    </row>
    <row r="14" spans="1:49" ht="15" customHeight="1" x14ac:dyDescent="0.3">
      <c r="B14" s="5" t="s">
        <v>627</v>
      </c>
      <c r="C14" s="6">
        <v>40.36</v>
      </c>
      <c r="D14" s="6">
        <v>60</v>
      </c>
      <c r="E14" s="17" t="s">
        <v>344</v>
      </c>
      <c r="AB14" s="5">
        <v>206888.93426742256</v>
      </c>
      <c r="AC14" s="5">
        <v>609093.64698413445</v>
      </c>
    </row>
    <row r="15" spans="1:49" ht="15" customHeight="1" x14ac:dyDescent="0.3">
      <c r="B15" s="5" t="s">
        <v>628</v>
      </c>
      <c r="C15" s="6">
        <v>40.270000000000003</v>
      </c>
      <c r="D15" s="6">
        <v>60</v>
      </c>
      <c r="E15" s="17" t="s">
        <v>344</v>
      </c>
    </row>
    <row r="16" spans="1:49" ht="15" customHeight="1" x14ac:dyDescent="0.3">
      <c r="B16" s="5" t="s">
        <v>629</v>
      </c>
      <c r="C16" s="6">
        <v>40.25</v>
      </c>
      <c r="D16" s="6">
        <v>60</v>
      </c>
      <c r="E16" s="17" t="s">
        <v>344</v>
      </c>
    </row>
    <row r="17" spans="3:29" ht="15" customHeight="1" x14ac:dyDescent="0.3">
      <c r="C17" s="6"/>
      <c r="D17" s="6"/>
    </row>
    <row r="18" spans="3:29" ht="15" customHeight="1" x14ac:dyDescent="0.3">
      <c r="C18" s="6"/>
      <c r="D18" s="6"/>
    </row>
    <row r="19" spans="3:29" ht="15" customHeight="1" x14ac:dyDescent="0.3">
      <c r="C19" s="6"/>
      <c r="D19" s="6"/>
    </row>
    <row r="20" spans="3:29" ht="15" customHeight="1" x14ac:dyDescent="0.3">
      <c r="C20" s="6"/>
      <c r="D20" s="6"/>
    </row>
    <row r="21" spans="3:29" ht="15" customHeight="1" x14ac:dyDescent="0.3">
      <c r="C21" s="6"/>
      <c r="D21" s="6"/>
    </row>
    <row r="22" spans="3:29" ht="15" customHeight="1" x14ac:dyDescent="0.3">
      <c r="C22" s="6"/>
      <c r="D22" s="6"/>
    </row>
    <row r="23" spans="3:29" ht="15" customHeight="1" x14ac:dyDescent="0.3">
      <c r="C23" s="6"/>
      <c r="D23" s="6"/>
      <c r="AB23" s="5">
        <v>206888.93426742256</v>
      </c>
      <c r="AC23" s="5">
        <v>609093.64698413445</v>
      </c>
    </row>
    <row r="24" spans="3:29" ht="15" customHeight="1" x14ac:dyDescent="0.3">
      <c r="C24" s="6"/>
      <c r="D24" s="6"/>
      <c r="AB24" s="5">
        <v>206883.23957253169</v>
      </c>
      <c r="AC24" s="5">
        <v>609112.81911104044</v>
      </c>
    </row>
    <row r="25" spans="3:29" ht="15" customHeight="1" x14ac:dyDescent="0.3">
      <c r="C25" s="6"/>
      <c r="D25" s="6"/>
      <c r="AB25" s="5">
        <v>206875.71444408628</v>
      </c>
      <c r="AC25" s="5">
        <v>609131.34942247556</v>
      </c>
    </row>
    <row r="26" spans="3:29" ht="15" customHeight="1" x14ac:dyDescent="0.3">
      <c r="C26" s="6"/>
      <c r="D26" s="6"/>
    </row>
    <row r="27" spans="3:29" ht="15" customHeight="1" x14ac:dyDescent="0.3">
      <c r="C27" s="6"/>
      <c r="D27" s="6"/>
      <c r="AB27" s="5">
        <v>206871.95187986357</v>
      </c>
      <c r="AC27" s="5">
        <v>609140.61457819305</v>
      </c>
    </row>
    <row r="28" spans="3:29" ht="15" customHeight="1" x14ac:dyDescent="0.3">
      <c r="C28" s="6"/>
      <c r="D28" s="6"/>
    </row>
    <row r="29" spans="3:29" ht="15" customHeight="1" x14ac:dyDescent="0.3">
      <c r="C29" s="6"/>
      <c r="D29" s="6"/>
      <c r="AB29" s="5">
        <v>206868.81614221606</v>
      </c>
      <c r="AC29" s="5">
        <v>609150.11021663423</v>
      </c>
    </row>
    <row r="30" spans="3:29" ht="15" customHeight="1" x14ac:dyDescent="0.3">
      <c r="C30" s="6"/>
      <c r="D30" s="6"/>
    </row>
    <row r="31" spans="3:29" ht="15" customHeight="1" x14ac:dyDescent="0.3">
      <c r="C31" s="6"/>
      <c r="D31" s="6"/>
      <c r="AB31" s="5">
        <v>206865.68040456859</v>
      </c>
      <c r="AC31" s="5">
        <v>609159.60585507541</v>
      </c>
    </row>
    <row r="32" spans="3:29" s="7" customFormat="1" ht="15" customHeight="1" x14ac:dyDescent="0.3">
      <c r="C32" s="8"/>
      <c r="D32" s="8"/>
      <c r="E32" s="5"/>
      <c r="I32" s="5"/>
      <c r="J32" s="5"/>
      <c r="AB32" s="7">
        <v>206861.21283914137</v>
      </c>
      <c r="AC32" s="7">
        <v>609168.55241079</v>
      </c>
    </row>
    <row r="33" spans="1:29" s="7" customFormat="1" ht="15" customHeight="1" x14ac:dyDescent="0.3">
      <c r="C33" s="8"/>
      <c r="D33" s="8"/>
      <c r="E33" s="5"/>
      <c r="I33" s="5"/>
      <c r="J33" s="5"/>
      <c r="AB33" s="7">
        <v>206856.74527371419</v>
      </c>
      <c r="AC33" s="7">
        <v>609177.49896650447</v>
      </c>
    </row>
    <row r="34" spans="1:29" s="7" customFormat="1" ht="15" customHeight="1" x14ac:dyDescent="0.3">
      <c r="A34" s="5"/>
      <c r="C34" s="8"/>
      <c r="D34" s="8"/>
      <c r="E34" s="5"/>
      <c r="F34" s="5"/>
      <c r="I34" s="5"/>
      <c r="J34" s="5"/>
      <c r="AB34" s="7">
        <v>206853.26417969234</v>
      </c>
      <c r="AC34" s="7">
        <v>609186.87350566185</v>
      </c>
    </row>
    <row r="35" spans="1:29" s="7" customFormat="1" ht="15" customHeight="1" x14ac:dyDescent="0.3">
      <c r="A35" s="5"/>
      <c r="E35" s="5"/>
      <c r="F35" s="5"/>
      <c r="I35" s="5"/>
      <c r="J35" s="5"/>
      <c r="AB35" s="7">
        <v>206847.34631985531</v>
      </c>
      <c r="AC35" s="7">
        <v>609202.81022222911</v>
      </c>
    </row>
    <row r="36" spans="1:29" s="7" customFormat="1" ht="15" customHeight="1" x14ac:dyDescent="0.3">
      <c r="E36" s="5"/>
      <c r="F36" s="5"/>
      <c r="I36" s="5"/>
      <c r="J36" s="5"/>
    </row>
    <row r="37" spans="1:29" s="7" customFormat="1" ht="15" customHeight="1" x14ac:dyDescent="0.3">
      <c r="A37" s="5"/>
      <c r="C37" s="8"/>
      <c r="D37" s="8"/>
      <c r="E37" s="5"/>
      <c r="F37" s="5"/>
      <c r="I37" s="5"/>
      <c r="J37" s="5"/>
      <c r="AB37" s="7">
        <v>206847.34631985531</v>
      </c>
      <c r="AC37" s="7">
        <v>609202.81022222911</v>
      </c>
    </row>
    <row r="38" spans="1:29" s="7" customFormat="1" ht="15" customHeight="1" x14ac:dyDescent="0.3">
      <c r="C38" s="8"/>
      <c r="D38" s="8"/>
      <c r="E38" s="5"/>
      <c r="I38" s="5"/>
      <c r="J38" s="5"/>
      <c r="AB38" s="7">
        <v>206845.12555963456</v>
      </c>
      <c r="AC38" s="7">
        <v>609204.82720612653</v>
      </c>
    </row>
    <row r="39" spans="1:29" s="7" customFormat="1" ht="15" customHeight="1" x14ac:dyDescent="0.3">
      <c r="A39" s="5"/>
      <c r="C39" s="8"/>
      <c r="D39" s="8"/>
      <c r="E39" s="5"/>
      <c r="F39" s="5"/>
      <c r="I39" s="5"/>
      <c r="J39" s="5"/>
      <c r="AB39" s="7">
        <v>206845.12555963456</v>
      </c>
      <c r="AC39" s="7">
        <v>609204.82720612653</v>
      </c>
    </row>
    <row r="40" spans="1:29" s="7" customFormat="1" ht="15" customHeight="1" x14ac:dyDescent="0.3">
      <c r="C40" s="4"/>
      <c r="D40" s="8"/>
      <c r="E40" s="5"/>
      <c r="F40" s="5"/>
      <c r="I40" s="5"/>
      <c r="J40" s="5"/>
      <c r="AB40" s="7">
        <v>206830.32049149665</v>
      </c>
      <c r="AC40" s="7">
        <v>609218.27376544231</v>
      </c>
    </row>
    <row r="41" spans="1:29" s="7" customFormat="1" ht="15" customHeight="1" x14ac:dyDescent="0.3">
      <c r="A41" s="5"/>
      <c r="D41" s="8"/>
      <c r="E41" s="5"/>
      <c r="F41" s="5"/>
      <c r="I41" s="5"/>
      <c r="J41" s="5"/>
      <c r="AB41" s="7">
        <v>206815.51542335874</v>
      </c>
      <c r="AC41" s="7">
        <v>609231.72032475797</v>
      </c>
    </row>
    <row r="42" spans="1:29" s="7" customFormat="1" ht="15" customHeight="1" x14ac:dyDescent="0.3">
      <c r="A42" s="5"/>
      <c r="D42" s="8"/>
      <c r="E42" s="5"/>
      <c r="F42" s="5"/>
      <c r="I42" s="5"/>
      <c r="J42" s="5"/>
    </row>
    <row r="43" spans="1:29" s="7" customFormat="1" ht="15" customHeight="1" x14ac:dyDescent="0.3">
      <c r="A43" s="5"/>
      <c r="C43" s="8"/>
      <c r="D43" s="8"/>
      <c r="E43" s="5"/>
      <c r="F43" s="5"/>
      <c r="I43" s="5"/>
      <c r="J43" s="5"/>
      <c r="AB43" s="7">
        <v>206815.51542335874</v>
      </c>
      <c r="AC43" s="7">
        <v>609231.72032475797</v>
      </c>
    </row>
    <row r="44" spans="1:29" s="7" customFormat="1" ht="15" customHeight="1" x14ac:dyDescent="0.3">
      <c r="A44" s="5"/>
      <c r="C44" s="8"/>
      <c r="D44" s="8"/>
      <c r="E44" s="5"/>
      <c r="F44" s="5"/>
      <c r="I44" s="5"/>
      <c r="J44" s="5"/>
    </row>
    <row r="45" spans="1:29" s="7" customFormat="1" ht="15" customHeight="1" x14ac:dyDescent="0.3">
      <c r="A45" s="5"/>
      <c r="C45" s="8"/>
      <c r="D45" s="8"/>
      <c r="E45" s="5"/>
      <c r="F45" s="5"/>
      <c r="I45" s="5"/>
      <c r="J45" s="5"/>
    </row>
    <row r="46" spans="1:29" s="7" customFormat="1" ht="15" customHeight="1" x14ac:dyDescent="0.3">
      <c r="C46" s="8"/>
      <c r="D46" s="8"/>
      <c r="E46" s="5"/>
      <c r="I46" s="5"/>
      <c r="J46" s="5"/>
      <c r="AB46" s="7">
        <v>206815.51542335874</v>
      </c>
      <c r="AC46" s="7">
        <v>609231.72032475797</v>
      </c>
    </row>
    <row r="47" spans="1:29" s="7" customFormat="1" ht="15" customHeight="1" x14ac:dyDescent="0.3">
      <c r="C47" s="8"/>
      <c r="E47" s="5"/>
      <c r="I47" s="5"/>
      <c r="J47" s="5"/>
      <c r="AB47" s="7">
        <v>206802.93111544158</v>
      </c>
      <c r="AC47" s="7">
        <v>609243.14990017633</v>
      </c>
    </row>
    <row r="48" spans="1:29" s="7" customFormat="1" ht="15" customHeight="1" x14ac:dyDescent="0.3">
      <c r="D48" s="8"/>
      <c r="E48" s="5"/>
      <c r="I48" s="5"/>
      <c r="J48" s="5"/>
      <c r="AB48" s="7">
        <v>206800.77263897803</v>
      </c>
      <c r="AC48" s="7">
        <v>609245.23340188188</v>
      </c>
    </row>
    <row r="49" spans="3:29" ht="15" customHeight="1" x14ac:dyDescent="0.3">
      <c r="D49" s="6"/>
      <c r="AB49" s="5">
        <v>206786.38279588829</v>
      </c>
      <c r="AC49" s="5">
        <v>609259.1234132516</v>
      </c>
    </row>
    <row r="50" spans="3:29" ht="15" customHeight="1" x14ac:dyDescent="0.3">
      <c r="D50" s="6"/>
      <c r="AB50" s="5">
        <v>206786.38279588829</v>
      </c>
      <c r="AC50" s="5">
        <v>609259.1234132516</v>
      </c>
    </row>
    <row r="51" spans="3:29" ht="15" customHeight="1" x14ac:dyDescent="0.3">
      <c r="C51" s="6"/>
      <c r="D51" s="6"/>
      <c r="AB51" s="5">
        <v>206786.38279588829</v>
      </c>
      <c r="AC51" s="5">
        <v>609259.1234132516</v>
      </c>
    </row>
    <row r="52" spans="3:29" ht="15" customHeight="1" x14ac:dyDescent="0.3">
      <c r="C52" s="6"/>
      <c r="D52" s="6"/>
      <c r="AB52" s="5">
        <v>206786.38279588829</v>
      </c>
      <c r="AC52" s="5">
        <v>609259.1234132516</v>
      </c>
    </row>
    <row r="53" spans="3:29" ht="15" customHeight="1" x14ac:dyDescent="0.3">
      <c r="C53" s="6"/>
      <c r="D53" s="6"/>
      <c r="AB53" s="5">
        <v>206771.99295279855</v>
      </c>
      <c r="AC53" s="5">
        <v>609273.01342462143</v>
      </c>
    </row>
    <row r="54" spans="3:29" ht="15" customHeight="1" x14ac:dyDescent="0.3">
      <c r="C54" s="6"/>
      <c r="D54" s="6"/>
      <c r="AB54" s="5">
        <v>206759.76158617233</v>
      </c>
      <c r="AC54" s="5">
        <v>609284.81993428571</v>
      </c>
    </row>
    <row r="55" spans="3:29" ht="15" customHeight="1" x14ac:dyDescent="0.3">
      <c r="C55" s="6"/>
      <c r="D55" s="6"/>
      <c r="AB55" s="5">
        <v>206757.30104341792</v>
      </c>
      <c r="AC55" s="5">
        <v>609286.53624700604</v>
      </c>
    </row>
    <row r="56" spans="3:29" ht="15" customHeight="1" x14ac:dyDescent="0.3">
      <c r="C56" s="6"/>
      <c r="D56" s="6"/>
      <c r="AB56" s="5">
        <v>206743.35796780992</v>
      </c>
      <c r="AC56" s="5">
        <v>609296.26201908791</v>
      </c>
    </row>
    <row r="57" spans="3:29" ht="15" customHeight="1" x14ac:dyDescent="0.3">
      <c r="C57" s="6"/>
      <c r="D57" s="6"/>
      <c r="AB57" s="5">
        <v>206741.19707832983</v>
      </c>
      <c r="AC57" s="5">
        <v>609298.34301804402</v>
      </c>
    </row>
    <row r="58" spans="3:29" ht="15" customHeight="1" x14ac:dyDescent="0.3">
      <c r="C58" s="6"/>
      <c r="D58" s="6"/>
      <c r="AB58" s="5">
        <v>206726.79114846277</v>
      </c>
      <c r="AC58" s="5">
        <v>609312.21634441742</v>
      </c>
    </row>
    <row r="59" spans="3:29" ht="15" customHeight="1" x14ac:dyDescent="0.3">
      <c r="C59" s="6"/>
      <c r="D59" s="6"/>
      <c r="AB59" s="5">
        <v>206726.79114846277</v>
      </c>
      <c r="AC59" s="5">
        <v>609312.21634441742</v>
      </c>
    </row>
    <row r="60" spans="3:29" ht="15" customHeight="1" x14ac:dyDescent="0.3">
      <c r="C60" s="6"/>
      <c r="D60" s="6"/>
      <c r="AB60" s="5">
        <v>206726.79114846277</v>
      </c>
      <c r="AC60" s="5">
        <v>609312.21634441742</v>
      </c>
    </row>
    <row r="61" spans="3:29" ht="15" customHeight="1" x14ac:dyDescent="0.3">
      <c r="C61" s="6"/>
      <c r="D61" s="6"/>
      <c r="AB61" s="5">
        <v>206712.38521859574</v>
      </c>
      <c r="AC61" s="5">
        <v>609326.08967079094</v>
      </c>
    </row>
    <row r="62" spans="3:29" ht="15" customHeight="1" x14ac:dyDescent="0.3">
      <c r="C62" s="6"/>
      <c r="D62" s="6"/>
      <c r="AB62" s="5">
        <v>206712.38521859574</v>
      </c>
      <c r="AC62" s="5">
        <v>609326.08967079094</v>
      </c>
    </row>
    <row r="63" spans="3:29" ht="15" customHeight="1" x14ac:dyDescent="0.3">
      <c r="C63" s="6"/>
      <c r="D63" s="6"/>
      <c r="AB63" s="5">
        <v>206697.97928872867</v>
      </c>
      <c r="AC63" s="5">
        <v>609339.96299716446</v>
      </c>
    </row>
    <row r="64" spans="3:29" ht="15" customHeight="1" x14ac:dyDescent="0.3">
      <c r="C64" s="6"/>
      <c r="D64" s="6"/>
      <c r="AB64" s="5">
        <v>206689.3357308085</v>
      </c>
      <c r="AC64" s="5">
        <v>609348.28699298855</v>
      </c>
    </row>
    <row r="65" spans="2:29" ht="15" customHeight="1" x14ac:dyDescent="0.3">
      <c r="C65" s="6"/>
      <c r="D65" s="6"/>
      <c r="AB65" s="5">
        <v>206683.62351045967</v>
      </c>
      <c r="AC65" s="5">
        <v>609353.88793386368</v>
      </c>
    </row>
    <row r="66" spans="2:29" ht="15" customHeight="1" x14ac:dyDescent="0.3">
      <c r="C66" s="6"/>
      <c r="D66" s="6"/>
      <c r="AB66" s="5">
        <v>206669.34295958767</v>
      </c>
      <c r="AC66" s="5">
        <v>609367.89028605155</v>
      </c>
    </row>
    <row r="67" spans="2:29" ht="15" customHeight="1" x14ac:dyDescent="0.3">
      <c r="C67" s="6"/>
      <c r="D67" s="6"/>
      <c r="AB67" s="5">
        <v>206655.06240871569</v>
      </c>
      <c r="AC67" s="5">
        <v>609381.89263823943</v>
      </c>
    </row>
    <row r="68" spans="2:29" ht="15" customHeight="1" x14ac:dyDescent="0.3">
      <c r="C68" s="6"/>
      <c r="D68" s="6"/>
      <c r="AB68" s="5">
        <v>206640.78185784371</v>
      </c>
      <c r="AC68" s="5">
        <v>609395.8949904273</v>
      </c>
    </row>
    <row r="69" spans="2:29" ht="15" customHeight="1" x14ac:dyDescent="0.3">
      <c r="C69" s="6"/>
      <c r="D69" s="6"/>
      <c r="AB69" s="5">
        <v>206640.78185784371</v>
      </c>
      <c r="AC69" s="5">
        <v>609395.8949904273</v>
      </c>
    </row>
    <row r="70" spans="2:29" ht="15" customHeight="1" x14ac:dyDescent="0.3">
      <c r="C70" s="6"/>
      <c r="D70" s="6"/>
      <c r="AB70" s="5">
        <v>206640.78185784371</v>
      </c>
      <c r="AC70" s="5">
        <v>609395.8949904273</v>
      </c>
    </row>
    <row r="71" spans="2:29" ht="15" customHeight="1" x14ac:dyDescent="0.3">
      <c r="AB71" s="5">
        <v>206635.78366503856</v>
      </c>
      <c r="AC71" s="5">
        <v>609400.79581369297</v>
      </c>
    </row>
    <row r="73" spans="2:29" ht="15" customHeight="1" x14ac:dyDescent="0.3">
      <c r="B73" s="2"/>
      <c r="C73" s="2"/>
      <c r="D73" s="2"/>
      <c r="F73" s="2"/>
      <c r="G73" s="2"/>
      <c r="H73" s="2"/>
      <c r="K73" s="2"/>
      <c r="L73" s="2"/>
    </row>
  </sheetData>
  <autoFilter ref="A1:AX1" xr:uid="{00000000-0009-0000-0000-000015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AW74"/>
  <sheetViews>
    <sheetView workbookViewId="0">
      <selection activeCell="AS18" sqref="AS1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101</v>
      </c>
      <c r="H2" s="5" t="s">
        <v>291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41.11</v>
      </c>
      <c r="D4" s="5">
        <v>39.909999999999997</v>
      </c>
      <c r="E4" s="5">
        <v>200</v>
      </c>
      <c r="F4" s="5" t="s">
        <v>203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38.11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m1-OJ-A22-001</v>
      </c>
      <c r="AS4" s="5" t="str">
        <f t="shared" ref="AS4:AS12" si="2">IFERROR(RIGHT(AR4,LEN(AR4)-3),"")</f>
        <v>OJ-A22-001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41.03</v>
      </c>
      <c r="D5" s="6">
        <v>39.57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C5-0.2*15</f>
        <v>38.03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40.950000000000003</v>
      </c>
      <c r="D6" s="6">
        <v>39.229999999999997</v>
      </c>
      <c r="E6" s="5">
        <v>200</v>
      </c>
      <c r="I6" s="5" t="s">
        <v>0</v>
      </c>
      <c r="J6" s="5">
        <v>0.3</v>
      </c>
      <c r="AD6" s="5">
        <f t="shared" si="4"/>
        <v>37.950000000000003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50</v>
      </c>
      <c r="C7" s="6">
        <v>40.909999999999997</v>
      </c>
      <c r="D7" s="6">
        <v>39.06</v>
      </c>
      <c r="E7" s="5">
        <v>200</v>
      </c>
      <c r="F7" s="5" t="s">
        <v>1245</v>
      </c>
      <c r="I7" s="5" t="s">
        <v>0</v>
      </c>
      <c r="J7" s="5">
        <v>0.3</v>
      </c>
      <c r="AD7" s="5">
        <f t="shared" si="4"/>
        <v>37.909999999999997</v>
      </c>
      <c r="AO7" s="5" t="str">
        <f t="shared" si="0"/>
        <v>2+10.00</v>
      </c>
      <c r="AR7" s="5" t="str">
        <f t="shared" si="5"/>
        <v>m1-OJ-A22-002</v>
      </c>
      <c r="AS7" s="5" t="str">
        <f t="shared" si="2"/>
        <v>OJ-A22-002</v>
      </c>
      <c r="AT7" s="5" t="str">
        <f t="shared" si="3"/>
        <v>PC맨홀(1호)</v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40.92</v>
      </c>
      <c r="D8" s="6">
        <v>38.96</v>
      </c>
      <c r="E8" s="5">
        <v>200</v>
      </c>
      <c r="I8" s="5" t="s">
        <v>0</v>
      </c>
      <c r="J8" s="5">
        <v>0.3</v>
      </c>
      <c r="AD8" s="5">
        <f t="shared" si="4"/>
        <v>37.92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40.92</v>
      </c>
      <c r="D9" s="6">
        <v>38.96</v>
      </c>
      <c r="E9" s="5">
        <v>200</v>
      </c>
      <c r="I9" s="5" t="s">
        <v>60</v>
      </c>
      <c r="J9" s="5">
        <v>0.3</v>
      </c>
      <c r="AD9" s="5">
        <f t="shared" si="4"/>
        <v>37.92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40.950000000000003</v>
      </c>
      <c r="D10" s="6">
        <v>38.770000000000003</v>
      </c>
      <c r="E10" s="5">
        <v>200</v>
      </c>
      <c r="I10" s="5" t="s">
        <v>60</v>
      </c>
      <c r="J10" s="5">
        <v>0.3</v>
      </c>
      <c r="AD10" s="5">
        <f t="shared" si="4"/>
        <v>37.950000000000003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40.98</v>
      </c>
      <c r="D11" s="6">
        <v>38.58</v>
      </c>
      <c r="E11" s="5">
        <v>200</v>
      </c>
      <c r="I11" s="5" t="s">
        <v>60</v>
      </c>
      <c r="J11" s="5">
        <v>0.3</v>
      </c>
      <c r="AD11" s="5">
        <f t="shared" si="4"/>
        <v>37.979999999999997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100</v>
      </c>
      <c r="C12" s="6">
        <v>40.98</v>
      </c>
      <c r="D12" s="6">
        <v>38.58</v>
      </c>
      <c r="E12" s="5">
        <v>200</v>
      </c>
      <c r="F12" s="5" t="s">
        <v>290</v>
      </c>
      <c r="I12" s="5" t="s">
        <v>60</v>
      </c>
      <c r="J12" s="5">
        <v>0.3</v>
      </c>
      <c r="AD12" s="5">
        <f t="shared" si="4"/>
        <v>37.979999999999997</v>
      </c>
      <c r="AO12" s="5" t="str">
        <f t="shared" si="0"/>
        <v>5+0.00</v>
      </c>
      <c r="AR12" s="5" t="str">
        <f t="shared" si="5"/>
        <v>m1-OJ-A20-011</v>
      </c>
      <c r="AS12" s="5" t="str">
        <f t="shared" si="2"/>
        <v>OJ-A20-011</v>
      </c>
      <c r="AT12" s="5" t="str">
        <f t="shared" si="3"/>
        <v>PC맨홀(1호)</v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630</v>
      </c>
      <c r="C15" s="6">
        <v>39.53</v>
      </c>
      <c r="D15" s="6">
        <v>500</v>
      </c>
      <c r="E15" s="17" t="s">
        <v>491</v>
      </c>
      <c r="AB15" s="5">
        <v>206888.93426742256</v>
      </c>
      <c r="AC15" s="5">
        <v>609093.64698413445</v>
      </c>
    </row>
    <row r="16" spans="1:49" ht="15" customHeight="1" x14ac:dyDescent="0.3">
      <c r="B16" s="5" t="s">
        <v>631</v>
      </c>
      <c r="C16" s="6">
        <v>39.880000000000003</v>
      </c>
      <c r="D16" s="6">
        <v>100</v>
      </c>
      <c r="E16" s="17" t="s">
        <v>355</v>
      </c>
    </row>
    <row r="17" spans="2:29" ht="15" customHeight="1" x14ac:dyDescent="0.3">
      <c r="B17" s="5" t="s">
        <v>632</v>
      </c>
      <c r="C17" s="6">
        <v>39.85</v>
      </c>
      <c r="D17" s="6">
        <v>60</v>
      </c>
      <c r="E17" s="17" t="s">
        <v>344</v>
      </c>
    </row>
    <row r="18" spans="2:29" ht="15" customHeight="1" x14ac:dyDescent="0.3">
      <c r="C18" s="6"/>
      <c r="D18" s="6"/>
    </row>
    <row r="19" spans="2:29" ht="15" customHeight="1" x14ac:dyDescent="0.3">
      <c r="C19" s="6"/>
      <c r="D19" s="6"/>
    </row>
    <row r="20" spans="2:29" ht="15" customHeight="1" x14ac:dyDescent="0.3">
      <c r="C20" s="6"/>
      <c r="D20" s="6"/>
    </row>
    <row r="21" spans="2:29" ht="15" customHeight="1" x14ac:dyDescent="0.3">
      <c r="C21" s="6"/>
      <c r="D21" s="6"/>
    </row>
    <row r="22" spans="2:29" ht="15" customHeight="1" x14ac:dyDescent="0.3">
      <c r="C22" s="6"/>
      <c r="D22" s="6"/>
    </row>
    <row r="23" spans="2:29" ht="15" customHeight="1" x14ac:dyDescent="0.3">
      <c r="C23" s="6"/>
      <c r="D23" s="6"/>
    </row>
    <row r="24" spans="2:29" ht="15" customHeight="1" x14ac:dyDescent="0.3">
      <c r="C24" s="6"/>
      <c r="D24" s="6"/>
      <c r="AB24" s="5">
        <v>206888.93426742256</v>
      </c>
      <c r="AC24" s="5">
        <v>609093.64698413445</v>
      </c>
    </row>
    <row r="25" spans="2:29" ht="15" customHeight="1" x14ac:dyDescent="0.3">
      <c r="C25" s="6"/>
      <c r="D25" s="6"/>
      <c r="AB25" s="5">
        <v>206883.23957253169</v>
      </c>
      <c r="AC25" s="5">
        <v>609112.81911104044</v>
      </c>
    </row>
    <row r="26" spans="2:29" ht="15" customHeight="1" x14ac:dyDescent="0.3">
      <c r="C26" s="6"/>
      <c r="D26" s="6"/>
      <c r="AB26" s="5">
        <v>206875.71444408628</v>
      </c>
      <c r="AC26" s="5">
        <v>609131.34942247556</v>
      </c>
    </row>
    <row r="27" spans="2:29" ht="15" customHeight="1" x14ac:dyDescent="0.3">
      <c r="C27" s="6"/>
      <c r="D27" s="6"/>
    </row>
    <row r="28" spans="2:29" ht="15" customHeight="1" x14ac:dyDescent="0.3">
      <c r="C28" s="6"/>
      <c r="D28" s="6"/>
      <c r="AB28" s="5">
        <v>206871.95187986357</v>
      </c>
      <c r="AC28" s="5">
        <v>609140.61457819305</v>
      </c>
    </row>
    <row r="29" spans="2:29" ht="15" customHeight="1" x14ac:dyDescent="0.3">
      <c r="C29" s="6"/>
      <c r="D29" s="6"/>
    </row>
    <row r="30" spans="2:29" ht="15" customHeight="1" x14ac:dyDescent="0.3">
      <c r="C30" s="6"/>
      <c r="D30" s="6"/>
      <c r="AB30" s="5">
        <v>206868.81614221606</v>
      </c>
      <c r="AC30" s="5">
        <v>609150.11021663423</v>
      </c>
    </row>
    <row r="31" spans="2:29" ht="15" customHeight="1" x14ac:dyDescent="0.3">
      <c r="C31" s="6"/>
      <c r="D31" s="6"/>
    </row>
    <row r="32" spans="2:29" ht="15" customHeight="1" x14ac:dyDescent="0.3">
      <c r="C32" s="6"/>
      <c r="D32" s="6"/>
      <c r="AB32" s="5">
        <v>206865.68040456859</v>
      </c>
      <c r="AC32" s="5">
        <v>609159.60585507541</v>
      </c>
    </row>
    <row r="33" spans="1:29" s="7" customFormat="1" ht="15" customHeight="1" x14ac:dyDescent="0.3">
      <c r="C33" s="8"/>
      <c r="D33" s="8"/>
      <c r="E33" s="5"/>
      <c r="I33" s="5"/>
      <c r="J33" s="5"/>
      <c r="AB33" s="7">
        <v>206861.21283914137</v>
      </c>
      <c r="AC33" s="7">
        <v>609168.55241079</v>
      </c>
    </row>
    <row r="34" spans="1:29" s="7" customFormat="1" ht="15" customHeight="1" x14ac:dyDescent="0.3">
      <c r="C34" s="8"/>
      <c r="D34" s="8"/>
      <c r="E34" s="5"/>
      <c r="I34" s="5"/>
      <c r="J34" s="5"/>
      <c r="AB34" s="7">
        <v>206856.74527371419</v>
      </c>
      <c r="AC34" s="7">
        <v>609177.49896650447</v>
      </c>
    </row>
    <row r="35" spans="1:29" s="7" customFormat="1" ht="15" customHeight="1" x14ac:dyDescent="0.3">
      <c r="A35" s="5"/>
      <c r="C35" s="8"/>
      <c r="D35" s="8"/>
      <c r="E35" s="5"/>
      <c r="F35" s="5"/>
      <c r="I35" s="5"/>
      <c r="J35" s="5"/>
      <c r="AB35" s="7">
        <v>206853.26417969234</v>
      </c>
      <c r="AC35" s="7">
        <v>609186.87350566185</v>
      </c>
    </row>
    <row r="36" spans="1:29" s="7" customFormat="1" ht="15" customHeight="1" x14ac:dyDescent="0.3">
      <c r="A36" s="5"/>
      <c r="E36" s="5"/>
      <c r="F36" s="5"/>
      <c r="I36" s="5"/>
      <c r="J36" s="5"/>
      <c r="AB36" s="7">
        <v>206847.34631985531</v>
      </c>
      <c r="AC36" s="7">
        <v>609202.81022222911</v>
      </c>
    </row>
    <row r="37" spans="1:29" s="7" customFormat="1" ht="15" customHeight="1" x14ac:dyDescent="0.3">
      <c r="E37" s="5"/>
      <c r="F37" s="5"/>
      <c r="I37" s="5"/>
      <c r="J37" s="5"/>
    </row>
    <row r="38" spans="1:29" s="7" customFormat="1" ht="15" customHeight="1" x14ac:dyDescent="0.3">
      <c r="A38" s="5"/>
      <c r="C38" s="8"/>
      <c r="D38" s="8"/>
      <c r="E38" s="5"/>
      <c r="F38" s="5"/>
      <c r="I38" s="5"/>
      <c r="J38" s="5"/>
      <c r="AB38" s="7">
        <v>206847.34631985531</v>
      </c>
      <c r="AC38" s="7">
        <v>609202.81022222911</v>
      </c>
    </row>
    <row r="39" spans="1:29" s="7" customFormat="1" ht="15" customHeight="1" x14ac:dyDescent="0.3">
      <c r="C39" s="8"/>
      <c r="D39" s="8"/>
      <c r="E39" s="5"/>
      <c r="I39" s="5"/>
      <c r="J39" s="5"/>
      <c r="AB39" s="7">
        <v>206845.12555963456</v>
      </c>
      <c r="AC39" s="7">
        <v>609204.82720612653</v>
      </c>
    </row>
    <row r="40" spans="1:29" s="7" customFormat="1" ht="15" customHeight="1" x14ac:dyDescent="0.3">
      <c r="A40" s="5"/>
      <c r="C40" s="8"/>
      <c r="D40" s="8"/>
      <c r="E40" s="5"/>
      <c r="F40" s="5"/>
      <c r="I40" s="5"/>
      <c r="J40" s="5"/>
      <c r="AB40" s="7">
        <v>206845.12555963456</v>
      </c>
      <c r="AC40" s="7">
        <v>609204.82720612653</v>
      </c>
    </row>
    <row r="41" spans="1:29" s="7" customFormat="1" ht="15" customHeight="1" x14ac:dyDescent="0.3">
      <c r="C41" s="4"/>
      <c r="D41" s="8"/>
      <c r="E41" s="5"/>
      <c r="F41" s="5"/>
      <c r="I41" s="5"/>
      <c r="J41" s="5"/>
      <c r="AB41" s="7">
        <v>206830.32049149665</v>
      </c>
      <c r="AC41" s="7">
        <v>609218.27376544231</v>
      </c>
    </row>
    <row r="42" spans="1:29" s="7" customFormat="1" ht="15" customHeight="1" x14ac:dyDescent="0.3">
      <c r="A42" s="5"/>
      <c r="D42" s="8"/>
      <c r="E42" s="5"/>
      <c r="F42" s="5"/>
      <c r="I42" s="5"/>
      <c r="J42" s="5"/>
      <c r="AB42" s="7">
        <v>206815.51542335874</v>
      </c>
      <c r="AC42" s="7">
        <v>609231.72032475797</v>
      </c>
    </row>
    <row r="43" spans="1:29" s="7" customFormat="1" ht="15" customHeight="1" x14ac:dyDescent="0.3">
      <c r="A43" s="5"/>
      <c r="D43" s="8"/>
      <c r="E43" s="5"/>
      <c r="F43" s="5"/>
      <c r="I43" s="5"/>
      <c r="J43" s="5"/>
    </row>
    <row r="44" spans="1:29" s="7" customFormat="1" ht="15" customHeight="1" x14ac:dyDescent="0.3">
      <c r="A44" s="5"/>
      <c r="C44" s="8"/>
      <c r="D44" s="8"/>
      <c r="E44" s="5"/>
      <c r="F44" s="5"/>
      <c r="I44" s="5"/>
      <c r="J44" s="5"/>
      <c r="AB44" s="7">
        <v>206815.51542335874</v>
      </c>
      <c r="AC44" s="7">
        <v>609231.72032475797</v>
      </c>
    </row>
    <row r="45" spans="1:29" s="7" customFormat="1" ht="15" customHeight="1" x14ac:dyDescent="0.3">
      <c r="A45" s="5"/>
      <c r="C45" s="8"/>
      <c r="D45" s="8"/>
      <c r="E45" s="5"/>
      <c r="F45" s="5"/>
      <c r="I45" s="5"/>
      <c r="J45" s="5"/>
    </row>
    <row r="46" spans="1:29" s="7" customFormat="1" ht="15" customHeight="1" x14ac:dyDescent="0.3">
      <c r="A46" s="5"/>
      <c r="C46" s="8"/>
      <c r="D46" s="8"/>
      <c r="E46" s="5"/>
      <c r="F46" s="5"/>
      <c r="I46" s="5"/>
      <c r="J46" s="5"/>
    </row>
    <row r="47" spans="1:29" s="7" customFormat="1" ht="15" customHeight="1" x14ac:dyDescent="0.3">
      <c r="C47" s="8"/>
      <c r="D47" s="8"/>
      <c r="E47" s="5"/>
      <c r="I47" s="5"/>
      <c r="J47" s="5"/>
      <c r="AB47" s="7">
        <v>206815.51542335874</v>
      </c>
      <c r="AC47" s="7">
        <v>609231.72032475797</v>
      </c>
    </row>
    <row r="48" spans="1:29" s="7" customFormat="1" ht="15" customHeight="1" x14ac:dyDescent="0.3">
      <c r="C48" s="8"/>
      <c r="E48" s="5"/>
      <c r="I48" s="5"/>
      <c r="J48" s="5"/>
      <c r="AB48" s="7">
        <v>206802.93111544158</v>
      </c>
      <c r="AC48" s="7">
        <v>609243.14990017633</v>
      </c>
    </row>
    <row r="49" spans="3:29" s="7" customFormat="1" ht="15" customHeight="1" x14ac:dyDescent="0.3">
      <c r="D49" s="8"/>
      <c r="E49" s="5"/>
      <c r="I49" s="5"/>
      <c r="J49" s="5"/>
      <c r="AB49" s="7">
        <v>206800.77263897803</v>
      </c>
      <c r="AC49" s="7">
        <v>609245.23340188188</v>
      </c>
    </row>
    <row r="50" spans="3:29" ht="15" customHeight="1" x14ac:dyDescent="0.3">
      <c r="D50" s="6"/>
      <c r="AB50" s="5">
        <v>206786.38279588829</v>
      </c>
      <c r="AC50" s="5">
        <v>609259.1234132516</v>
      </c>
    </row>
    <row r="51" spans="3:29" ht="15" customHeight="1" x14ac:dyDescent="0.3">
      <c r="D51" s="6"/>
      <c r="AB51" s="5">
        <v>206786.38279588829</v>
      </c>
      <c r="AC51" s="5">
        <v>609259.1234132516</v>
      </c>
    </row>
    <row r="52" spans="3:29" ht="15" customHeight="1" x14ac:dyDescent="0.3">
      <c r="C52" s="6"/>
      <c r="D52" s="6"/>
      <c r="AB52" s="5">
        <v>206786.38279588829</v>
      </c>
      <c r="AC52" s="5">
        <v>609259.1234132516</v>
      </c>
    </row>
    <row r="53" spans="3:29" ht="15" customHeight="1" x14ac:dyDescent="0.3">
      <c r="C53" s="6"/>
      <c r="D53" s="6"/>
      <c r="AB53" s="5">
        <v>206786.38279588829</v>
      </c>
      <c r="AC53" s="5">
        <v>609259.1234132516</v>
      </c>
    </row>
    <row r="54" spans="3:29" ht="15" customHeight="1" x14ac:dyDescent="0.3">
      <c r="C54" s="6"/>
      <c r="D54" s="6"/>
      <c r="AB54" s="5">
        <v>206771.99295279855</v>
      </c>
      <c r="AC54" s="5">
        <v>609273.01342462143</v>
      </c>
    </row>
    <row r="55" spans="3:29" ht="15" customHeight="1" x14ac:dyDescent="0.3">
      <c r="C55" s="6"/>
      <c r="D55" s="6"/>
      <c r="AB55" s="5">
        <v>206759.76158617233</v>
      </c>
      <c r="AC55" s="5">
        <v>609284.81993428571</v>
      </c>
    </row>
    <row r="56" spans="3:29" ht="15" customHeight="1" x14ac:dyDescent="0.3">
      <c r="C56" s="6"/>
      <c r="D56" s="6"/>
      <c r="AB56" s="5">
        <v>206757.30104341792</v>
      </c>
      <c r="AC56" s="5">
        <v>609286.53624700604</v>
      </c>
    </row>
    <row r="57" spans="3:29" ht="15" customHeight="1" x14ac:dyDescent="0.3">
      <c r="C57" s="6"/>
      <c r="D57" s="6"/>
      <c r="AB57" s="5">
        <v>206743.35796780992</v>
      </c>
      <c r="AC57" s="5">
        <v>609296.26201908791</v>
      </c>
    </row>
    <row r="58" spans="3:29" ht="15" customHeight="1" x14ac:dyDescent="0.3">
      <c r="C58" s="6"/>
      <c r="D58" s="6"/>
      <c r="AB58" s="5">
        <v>206741.19707832983</v>
      </c>
      <c r="AC58" s="5">
        <v>609298.34301804402</v>
      </c>
    </row>
    <row r="59" spans="3:29" ht="15" customHeight="1" x14ac:dyDescent="0.3">
      <c r="C59" s="6"/>
      <c r="D59" s="6"/>
      <c r="AB59" s="5">
        <v>206726.79114846277</v>
      </c>
      <c r="AC59" s="5">
        <v>609312.21634441742</v>
      </c>
    </row>
    <row r="60" spans="3:29" ht="15" customHeight="1" x14ac:dyDescent="0.3">
      <c r="C60" s="6"/>
      <c r="D60" s="6"/>
      <c r="AB60" s="5">
        <v>206726.79114846277</v>
      </c>
      <c r="AC60" s="5">
        <v>609312.21634441742</v>
      </c>
    </row>
    <row r="61" spans="3:29" ht="15" customHeight="1" x14ac:dyDescent="0.3">
      <c r="C61" s="6"/>
      <c r="D61" s="6"/>
      <c r="AB61" s="5">
        <v>206726.79114846277</v>
      </c>
      <c r="AC61" s="5">
        <v>609312.21634441742</v>
      </c>
    </row>
    <row r="62" spans="3:29" ht="15" customHeight="1" x14ac:dyDescent="0.3">
      <c r="C62" s="6"/>
      <c r="D62" s="6"/>
      <c r="AB62" s="5">
        <v>206712.38521859574</v>
      </c>
      <c r="AC62" s="5">
        <v>609326.08967079094</v>
      </c>
    </row>
    <row r="63" spans="3:29" ht="15" customHeight="1" x14ac:dyDescent="0.3">
      <c r="C63" s="6"/>
      <c r="D63" s="6"/>
      <c r="AB63" s="5">
        <v>206712.38521859574</v>
      </c>
      <c r="AC63" s="5">
        <v>609326.08967079094</v>
      </c>
    </row>
    <row r="64" spans="3:29" ht="15" customHeight="1" x14ac:dyDescent="0.3">
      <c r="C64" s="6"/>
      <c r="D64" s="6"/>
      <c r="AB64" s="5">
        <v>206697.97928872867</v>
      </c>
      <c r="AC64" s="5">
        <v>609339.96299716446</v>
      </c>
    </row>
    <row r="65" spans="2:29" ht="15" customHeight="1" x14ac:dyDescent="0.3">
      <c r="C65" s="6"/>
      <c r="D65" s="6"/>
      <c r="AB65" s="5">
        <v>206689.3357308085</v>
      </c>
      <c r="AC65" s="5">
        <v>609348.28699298855</v>
      </c>
    </row>
    <row r="66" spans="2:29" ht="15" customHeight="1" x14ac:dyDescent="0.3">
      <c r="C66" s="6"/>
      <c r="D66" s="6"/>
      <c r="AB66" s="5">
        <v>206683.62351045967</v>
      </c>
      <c r="AC66" s="5">
        <v>609353.88793386368</v>
      </c>
    </row>
    <row r="67" spans="2:29" ht="15" customHeight="1" x14ac:dyDescent="0.3">
      <c r="C67" s="6"/>
      <c r="D67" s="6"/>
      <c r="AB67" s="5">
        <v>206669.34295958767</v>
      </c>
      <c r="AC67" s="5">
        <v>609367.89028605155</v>
      </c>
    </row>
    <row r="68" spans="2:29" ht="15" customHeight="1" x14ac:dyDescent="0.3">
      <c r="C68" s="6"/>
      <c r="D68" s="6"/>
      <c r="AB68" s="5">
        <v>206655.06240871569</v>
      </c>
      <c r="AC68" s="5">
        <v>609381.89263823943</v>
      </c>
    </row>
    <row r="69" spans="2:29" ht="15" customHeight="1" x14ac:dyDescent="0.3">
      <c r="C69" s="6"/>
      <c r="D69" s="6"/>
      <c r="AB69" s="5">
        <v>206640.78185784371</v>
      </c>
      <c r="AC69" s="5">
        <v>609395.8949904273</v>
      </c>
    </row>
    <row r="70" spans="2:29" ht="15" customHeight="1" x14ac:dyDescent="0.3">
      <c r="C70" s="6"/>
      <c r="D70" s="6"/>
      <c r="AB70" s="5">
        <v>206640.78185784371</v>
      </c>
      <c r="AC70" s="5">
        <v>609395.8949904273</v>
      </c>
    </row>
    <row r="71" spans="2:29" ht="15" customHeight="1" x14ac:dyDescent="0.3">
      <c r="C71" s="6"/>
      <c r="D71" s="6"/>
      <c r="AB71" s="5">
        <v>206640.78185784371</v>
      </c>
      <c r="AC71" s="5">
        <v>609395.8949904273</v>
      </c>
    </row>
    <row r="72" spans="2:29" ht="15" customHeight="1" x14ac:dyDescent="0.3">
      <c r="AB72" s="5">
        <v>206635.78366503856</v>
      </c>
      <c r="AC72" s="5">
        <v>609400.79581369297</v>
      </c>
    </row>
    <row r="74" spans="2:29" ht="15" customHeight="1" x14ac:dyDescent="0.3">
      <c r="B74" s="2"/>
      <c r="C74" s="2"/>
      <c r="D74" s="2"/>
      <c r="F74" s="2"/>
      <c r="G74" s="2"/>
      <c r="H74" s="2"/>
      <c r="K74" s="2"/>
      <c r="L74" s="2"/>
    </row>
  </sheetData>
  <autoFilter ref="A1:AX12" xr:uid="{00000000-0009-0000-0000-000016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W73"/>
  <sheetViews>
    <sheetView workbookViewId="0">
      <selection activeCell="AT17" sqref="AT17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2.8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321</v>
      </c>
      <c r="H2" s="5" t="s">
        <v>293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42.65</v>
      </c>
      <c r="D4" s="5">
        <v>41.45</v>
      </c>
      <c r="E4" s="5">
        <v>200</v>
      </c>
      <c r="F4" s="5" t="s">
        <v>283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41.15</v>
      </c>
      <c r="AO4" s="5" t="str">
        <f t="shared" ref="AO4:AO25" si="0">INT(B4/20)&amp;"+"&amp;FIXED(B4-INT(B4/20)*20,2)</f>
        <v>0+0.00</v>
      </c>
      <c r="AR4" s="5" t="str">
        <f t="shared" ref="AR4" si="1">IF(F4=F5,"",F4)</f>
        <v>m1-OJ-A23-001</v>
      </c>
      <c r="AS4" s="5" t="str">
        <f t="shared" ref="AS4:AS25" si="2">IFERROR(RIGHT(AR4,LEN(AR4)-3),"")</f>
        <v>OJ-A23-001</v>
      </c>
      <c r="AT4" s="5" t="str">
        <f t="shared" ref="AT4:AT25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42.51</v>
      </c>
      <c r="D5" s="6">
        <v>41.14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40.94</v>
      </c>
      <c r="AO5" s="5" t="str">
        <f t="shared" si="0"/>
        <v>1+0.00</v>
      </c>
      <c r="AR5" s="5" t="str">
        <f t="shared" ref="AR5:AR25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5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25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42.37</v>
      </c>
      <c r="D6" s="6">
        <v>40.840000000000003</v>
      </c>
      <c r="E6" s="5">
        <v>200</v>
      </c>
      <c r="I6" s="5" t="s">
        <v>0</v>
      </c>
      <c r="J6" s="5">
        <v>0.3</v>
      </c>
      <c r="AD6" s="6">
        <v>40.72</v>
      </c>
      <c r="AO6" s="5" t="str">
        <f t="shared" si="0"/>
        <v>2+0.00</v>
      </c>
      <c r="AR6" s="5">
        <f t="shared" si="4"/>
        <v>0</v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A7" s="5" t="s">
        <v>55</v>
      </c>
      <c r="B7" s="5">
        <v>55</v>
      </c>
      <c r="C7" s="6">
        <v>42.26</v>
      </c>
      <c r="D7" s="6">
        <v>40.61</v>
      </c>
      <c r="E7" s="5">
        <v>200</v>
      </c>
      <c r="F7" s="5" t="s">
        <v>284</v>
      </c>
      <c r="I7" s="5" t="s">
        <v>0</v>
      </c>
      <c r="J7" s="5">
        <v>0.3</v>
      </c>
      <c r="AD7" s="6">
        <v>40.56</v>
      </c>
      <c r="AO7" s="5" t="str">
        <f t="shared" si="0"/>
        <v>2+15.00</v>
      </c>
      <c r="AR7" s="5" t="str">
        <f t="shared" si="4"/>
        <v>m1-OJ-A23-002</v>
      </c>
      <c r="AS7" s="5" t="str">
        <f t="shared" si="2"/>
        <v>OJ-A23-002</v>
      </c>
      <c r="AT7" s="5" t="str">
        <f t="shared" si="3"/>
        <v>PC맨홀(1호)</v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B8" s="5">
        <v>60</v>
      </c>
      <c r="C8" s="6">
        <v>42.22</v>
      </c>
      <c r="D8" s="6">
        <v>40.58</v>
      </c>
      <c r="E8" s="5">
        <v>200</v>
      </c>
      <c r="I8" s="5" t="s">
        <v>0</v>
      </c>
      <c r="J8" s="5">
        <v>0.3</v>
      </c>
      <c r="AD8" s="6">
        <v>40.51</v>
      </c>
      <c r="AO8" s="5" t="str">
        <f t="shared" si="0"/>
        <v>3+0.00</v>
      </c>
      <c r="AR8" s="5" t="str">
        <f t="shared" si="4"/>
        <v/>
      </c>
      <c r="AS8" s="5" t="str">
        <f t="shared" si="2"/>
        <v/>
      </c>
      <c r="AT8" s="5" t="str">
        <f t="shared" si="3"/>
        <v/>
      </c>
      <c r="AU8" s="5" t="str">
        <f t="shared" si="5"/>
        <v>OPEN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80</v>
      </c>
      <c r="C9" s="6">
        <v>42.07</v>
      </c>
      <c r="D9" s="6">
        <v>40.44</v>
      </c>
      <c r="E9" s="5">
        <v>200</v>
      </c>
      <c r="I9" s="5" t="s">
        <v>0</v>
      </c>
      <c r="J9" s="5">
        <v>0.3</v>
      </c>
      <c r="AD9" s="6">
        <v>40.29</v>
      </c>
      <c r="AO9" s="5" t="str">
        <f t="shared" si="0"/>
        <v>4+0.00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OPEN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100</v>
      </c>
      <c r="C10" s="6">
        <v>41.92</v>
      </c>
      <c r="D10" s="6">
        <v>40.299999999999997</v>
      </c>
      <c r="E10" s="5">
        <v>200</v>
      </c>
      <c r="I10" s="5" t="s">
        <v>0</v>
      </c>
      <c r="J10" s="5">
        <v>0.3</v>
      </c>
      <c r="AD10" s="6">
        <v>40.08</v>
      </c>
      <c r="AO10" s="5" t="str">
        <f t="shared" si="0"/>
        <v>5+0.00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OPEN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120</v>
      </c>
      <c r="C11" s="6">
        <v>41.77</v>
      </c>
      <c r="D11" s="6">
        <v>40.17</v>
      </c>
      <c r="E11" s="5">
        <v>200</v>
      </c>
      <c r="I11" s="5" t="s">
        <v>0</v>
      </c>
      <c r="J11" s="5">
        <v>0.3</v>
      </c>
      <c r="AD11" s="6">
        <v>39.86</v>
      </c>
      <c r="AO11" s="5" t="str">
        <f t="shared" si="0"/>
        <v>6+0.00</v>
      </c>
      <c r="AR11" s="5">
        <f t="shared" si="4"/>
        <v>0</v>
      </c>
      <c r="AS11" s="5" t="str">
        <f t="shared" si="2"/>
        <v/>
      </c>
      <c r="AT11" s="5" t="str">
        <f t="shared" si="3"/>
        <v/>
      </c>
      <c r="AU11" s="5" t="str">
        <f t="shared" si="5"/>
        <v>OPEN</v>
      </c>
      <c r="AV11" s="27" t="s">
        <v>1237</v>
      </c>
      <c r="AW11" s="5" t="str">
        <f t="shared" si="6"/>
        <v>ASP</v>
      </c>
    </row>
    <row r="12" spans="1:49" s="7" customFormat="1" ht="15" customHeight="1" x14ac:dyDescent="0.3">
      <c r="A12" s="7" t="s">
        <v>55</v>
      </c>
      <c r="B12" s="7">
        <v>130</v>
      </c>
      <c r="C12" s="8">
        <v>41.7</v>
      </c>
      <c r="D12" s="8">
        <v>40.1</v>
      </c>
      <c r="E12" s="7">
        <v>200</v>
      </c>
      <c r="F12" s="7" t="s">
        <v>285</v>
      </c>
      <c r="I12" s="7" t="s">
        <v>0</v>
      </c>
      <c r="J12" s="7">
        <v>0.3</v>
      </c>
      <c r="AD12" s="8">
        <v>39.76</v>
      </c>
      <c r="AO12" s="5" t="str">
        <f t="shared" si="0"/>
        <v>6+10.00</v>
      </c>
      <c r="AR12" s="5" t="str">
        <f t="shared" si="4"/>
        <v>m1-OJ-A23-003</v>
      </c>
      <c r="AS12" s="5" t="str">
        <f t="shared" si="2"/>
        <v>OJ-A23-003</v>
      </c>
      <c r="AT12" s="5" t="str">
        <f t="shared" si="3"/>
        <v>PC맨홀(1호)</v>
      </c>
      <c r="AU12" s="5" t="str">
        <f t="shared" si="5"/>
        <v>OPEN</v>
      </c>
      <c r="AV12" s="27" t="s">
        <v>1237</v>
      </c>
      <c r="AW12" s="5" t="str">
        <f t="shared" si="6"/>
        <v>ASP</v>
      </c>
    </row>
    <row r="13" spans="1:49" s="7" customFormat="1" ht="15" customHeight="1" x14ac:dyDescent="0.3">
      <c r="B13" s="7">
        <v>140</v>
      </c>
      <c r="C13" s="7">
        <v>41.63</v>
      </c>
      <c r="D13" s="7">
        <v>40.04</v>
      </c>
      <c r="E13" s="7">
        <v>200</v>
      </c>
      <c r="I13" s="7" t="s">
        <v>0</v>
      </c>
      <c r="J13" s="7">
        <v>0.3</v>
      </c>
      <c r="AD13" s="8">
        <v>39.65</v>
      </c>
      <c r="AO13" s="5" t="str">
        <f t="shared" si="0"/>
        <v>7+0.00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OPEN</v>
      </c>
      <c r="AV13" s="27" t="s">
        <v>1237</v>
      </c>
      <c r="AW13" s="5" t="str">
        <f t="shared" si="6"/>
        <v>ASP</v>
      </c>
    </row>
    <row r="14" spans="1:49" s="7" customFormat="1" ht="15" customHeight="1" x14ac:dyDescent="0.3">
      <c r="B14" s="7">
        <v>160</v>
      </c>
      <c r="C14" s="7">
        <v>41.49</v>
      </c>
      <c r="D14" s="7">
        <v>39.93</v>
      </c>
      <c r="E14" s="7">
        <v>200</v>
      </c>
      <c r="I14" s="7" t="s">
        <v>0</v>
      </c>
      <c r="J14" s="7">
        <v>0.3</v>
      </c>
      <c r="AD14" s="8">
        <v>39.44</v>
      </c>
      <c r="AO14" s="5" t="str">
        <f t="shared" si="0"/>
        <v>8+0.00</v>
      </c>
      <c r="AR14" s="5" t="str">
        <f t="shared" si="4"/>
        <v/>
      </c>
      <c r="AS14" s="5" t="str">
        <f t="shared" si="2"/>
        <v/>
      </c>
      <c r="AT14" s="5" t="str">
        <f t="shared" si="3"/>
        <v/>
      </c>
      <c r="AU14" s="5" t="str">
        <f t="shared" si="5"/>
        <v>OPEN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180</v>
      </c>
      <c r="C15" s="6">
        <v>41.35</v>
      </c>
      <c r="D15" s="6">
        <v>39.81</v>
      </c>
      <c r="E15" s="5">
        <v>200</v>
      </c>
      <c r="I15" s="5" t="s">
        <v>0</v>
      </c>
      <c r="J15" s="5">
        <v>0.3</v>
      </c>
      <c r="AB15" s="5">
        <v>206888.93426742256</v>
      </c>
      <c r="AC15" s="5">
        <v>609093.64698413445</v>
      </c>
      <c r="AD15" s="6">
        <v>39.22</v>
      </c>
      <c r="AO15" s="5" t="str">
        <f t="shared" si="0"/>
        <v>9+0.00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OPEN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200</v>
      </c>
      <c r="C16" s="6">
        <v>41.21</v>
      </c>
      <c r="D16" s="6">
        <v>39.700000000000003</v>
      </c>
      <c r="E16" s="5">
        <v>200</v>
      </c>
      <c r="I16" s="5" t="s">
        <v>0</v>
      </c>
      <c r="J16" s="5">
        <v>0.3</v>
      </c>
      <c r="AD16" s="6">
        <v>39.01</v>
      </c>
      <c r="AO16" s="5" t="str">
        <f t="shared" si="0"/>
        <v>10+0.00</v>
      </c>
      <c r="AR16" s="5">
        <f t="shared" si="4"/>
        <v>0</v>
      </c>
      <c r="AS16" s="5" t="str">
        <f t="shared" si="2"/>
        <v/>
      </c>
      <c r="AT16" s="5" t="str">
        <f t="shared" si="3"/>
        <v/>
      </c>
      <c r="AU16" s="5" t="str">
        <f t="shared" si="5"/>
        <v>OPEN</v>
      </c>
      <c r="AV16" s="27" t="s">
        <v>1237</v>
      </c>
      <c r="AW16" s="5" t="str">
        <f t="shared" si="6"/>
        <v>ASP</v>
      </c>
    </row>
    <row r="17" spans="1:49" ht="15" customHeight="1" x14ac:dyDescent="0.3">
      <c r="A17" s="5" t="s">
        <v>55</v>
      </c>
      <c r="B17" s="5">
        <v>205</v>
      </c>
      <c r="C17" s="6">
        <v>41.17</v>
      </c>
      <c r="D17" s="6">
        <v>39.67</v>
      </c>
      <c r="E17" s="5">
        <v>200</v>
      </c>
      <c r="F17" s="5" t="s">
        <v>286</v>
      </c>
      <c r="I17" s="5" t="s">
        <v>0</v>
      </c>
      <c r="J17" s="5">
        <v>0.3</v>
      </c>
      <c r="AD17" s="6">
        <v>38.950000000000003</v>
      </c>
      <c r="AO17" s="5" t="str">
        <f t="shared" si="0"/>
        <v>10+5.00</v>
      </c>
      <c r="AR17" s="5" t="str">
        <f t="shared" si="4"/>
        <v>m1-OJ-A23-004</v>
      </c>
      <c r="AS17" s="5" t="str">
        <f t="shared" si="2"/>
        <v>OJ-A23-004</v>
      </c>
      <c r="AT17" s="5" t="str">
        <f t="shared" si="3"/>
        <v>PC맨홀(1호)</v>
      </c>
      <c r="AU17" s="5" t="str">
        <f t="shared" si="5"/>
        <v>OPEN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220</v>
      </c>
      <c r="C18" s="6">
        <v>41.11</v>
      </c>
      <c r="D18" s="6">
        <v>39.58</v>
      </c>
      <c r="E18" s="5">
        <v>200</v>
      </c>
      <c r="I18" s="5" t="s">
        <v>0</v>
      </c>
      <c r="J18" s="5">
        <v>0.3</v>
      </c>
      <c r="AD18" s="6">
        <v>38.79</v>
      </c>
      <c r="AO18" s="5" t="str">
        <f t="shared" si="0"/>
        <v>11+0.00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OPEN</v>
      </c>
      <c r="AV18" s="27" t="s">
        <v>1237</v>
      </c>
      <c r="AW18" s="5" t="str">
        <f t="shared" si="6"/>
        <v>ASP</v>
      </c>
    </row>
    <row r="19" spans="1:49" ht="15" customHeight="1" x14ac:dyDescent="0.3">
      <c r="B19" s="5">
        <v>240</v>
      </c>
      <c r="C19" s="6">
        <v>41.03</v>
      </c>
      <c r="D19" s="6">
        <v>39.47</v>
      </c>
      <c r="E19" s="5">
        <v>200</v>
      </c>
      <c r="I19" s="5" t="s">
        <v>0</v>
      </c>
      <c r="J19" s="5">
        <v>0.3</v>
      </c>
      <c r="AD19" s="6">
        <v>38.58</v>
      </c>
      <c r="AO19" s="5" t="str">
        <f t="shared" si="0"/>
        <v>12+0.00</v>
      </c>
      <c r="AR19" s="5">
        <f t="shared" si="4"/>
        <v>0</v>
      </c>
      <c r="AS19" s="5" t="str">
        <f t="shared" si="2"/>
        <v/>
      </c>
      <c r="AT19" s="5" t="str">
        <f t="shared" si="3"/>
        <v/>
      </c>
      <c r="AU19" s="5" t="str">
        <f t="shared" si="5"/>
        <v>OPEN</v>
      </c>
      <c r="AV19" s="27" t="s">
        <v>1237</v>
      </c>
      <c r="AW19" s="5" t="str">
        <f t="shared" si="6"/>
        <v>ASP</v>
      </c>
    </row>
    <row r="20" spans="1:49" ht="15" customHeight="1" x14ac:dyDescent="0.3">
      <c r="A20" s="5" t="s">
        <v>55</v>
      </c>
      <c r="B20" s="5">
        <v>250</v>
      </c>
      <c r="C20" s="6">
        <v>40.99</v>
      </c>
      <c r="D20" s="6">
        <v>39.409999999999997</v>
      </c>
      <c r="E20" s="5">
        <v>200</v>
      </c>
      <c r="F20" s="5" t="s">
        <v>287</v>
      </c>
      <c r="I20" s="5" t="s">
        <v>0</v>
      </c>
      <c r="J20" s="5">
        <v>0.3</v>
      </c>
      <c r="AD20" s="6">
        <v>38.47</v>
      </c>
      <c r="AO20" s="5" t="str">
        <f t="shared" si="0"/>
        <v>12+10.00</v>
      </c>
      <c r="AR20" s="5" t="str">
        <f t="shared" si="4"/>
        <v>m1-OJ-A23-005</v>
      </c>
      <c r="AS20" s="5" t="str">
        <f t="shared" si="2"/>
        <v>OJ-A23-005</v>
      </c>
      <c r="AT20" s="5" t="str">
        <f t="shared" si="3"/>
        <v>PC맨홀(1호)</v>
      </c>
      <c r="AU20" s="5" t="str">
        <f t="shared" si="5"/>
        <v>OPEN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260</v>
      </c>
      <c r="C21" s="6">
        <v>40.950000000000003</v>
      </c>
      <c r="D21" s="6">
        <v>39.35</v>
      </c>
      <c r="E21" s="5">
        <v>200</v>
      </c>
      <c r="I21" s="5" t="s">
        <v>0</v>
      </c>
      <c r="J21" s="5">
        <v>0.3</v>
      </c>
      <c r="AD21" s="6">
        <v>38.36</v>
      </c>
      <c r="AO21" s="5" t="str">
        <f t="shared" si="0"/>
        <v>13+0.00</v>
      </c>
      <c r="AR21" s="5" t="str">
        <f t="shared" si="4"/>
        <v/>
      </c>
      <c r="AS21" s="5" t="str">
        <f t="shared" si="2"/>
        <v/>
      </c>
      <c r="AT21" s="5" t="str">
        <f t="shared" si="3"/>
        <v/>
      </c>
      <c r="AU21" s="5" t="str">
        <f t="shared" si="5"/>
        <v>OPEN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280</v>
      </c>
      <c r="C22" s="6">
        <v>40.880000000000003</v>
      </c>
      <c r="D22" s="6">
        <v>39.24</v>
      </c>
      <c r="E22" s="5">
        <v>200</v>
      </c>
      <c r="I22" s="5" t="s">
        <v>0</v>
      </c>
      <c r="J22" s="5">
        <v>0.3</v>
      </c>
      <c r="AD22" s="6">
        <v>38.15</v>
      </c>
      <c r="AO22" s="5" t="str">
        <f t="shared" si="0"/>
        <v>14+0.00</v>
      </c>
      <c r="AR22" s="5">
        <f t="shared" si="4"/>
        <v>0</v>
      </c>
      <c r="AS22" s="5" t="str">
        <f t="shared" si="2"/>
        <v/>
      </c>
      <c r="AT22" s="5" t="str">
        <f t="shared" si="3"/>
        <v/>
      </c>
      <c r="AU22" s="5" t="str">
        <f t="shared" si="5"/>
        <v>OPEN</v>
      </c>
      <c r="AV22" s="27" t="s">
        <v>1237</v>
      </c>
      <c r="AW22" s="5" t="str">
        <f t="shared" si="6"/>
        <v>ASP</v>
      </c>
    </row>
    <row r="23" spans="1:49" ht="15" customHeight="1" x14ac:dyDescent="0.3">
      <c r="A23" s="5" t="s">
        <v>55</v>
      </c>
      <c r="B23" s="5">
        <v>295</v>
      </c>
      <c r="C23" s="6">
        <v>40.82</v>
      </c>
      <c r="D23" s="6">
        <v>39.159999999999997</v>
      </c>
      <c r="E23" s="5">
        <v>200</v>
      </c>
      <c r="F23" s="5" t="s">
        <v>288</v>
      </c>
      <c r="I23" s="5" t="s">
        <v>0</v>
      </c>
      <c r="J23" s="5">
        <v>0.3</v>
      </c>
      <c r="AD23" s="6">
        <v>37.99</v>
      </c>
      <c r="AO23" s="5" t="str">
        <f t="shared" si="0"/>
        <v>14+15.00</v>
      </c>
      <c r="AR23" s="5" t="str">
        <f t="shared" si="4"/>
        <v>m1-OJ-A23-006</v>
      </c>
      <c r="AS23" s="5" t="str">
        <f t="shared" si="2"/>
        <v>OJ-A23-006</v>
      </c>
      <c r="AT23" s="5" t="str">
        <f t="shared" si="3"/>
        <v>PC맨홀(1호)</v>
      </c>
      <c r="AU23" s="5" t="str">
        <f t="shared" si="5"/>
        <v>OPEN</v>
      </c>
      <c r="AV23" s="27" t="s">
        <v>1237</v>
      </c>
      <c r="AW23" s="5" t="str">
        <f t="shared" si="6"/>
        <v>ASP</v>
      </c>
    </row>
    <row r="24" spans="1:49" ht="15" customHeight="1" x14ac:dyDescent="0.3">
      <c r="B24" s="5">
        <v>300</v>
      </c>
      <c r="C24" s="6">
        <v>40.799999999999997</v>
      </c>
      <c r="D24" s="6">
        <v>39.130000000000003</v>
      </c>
      <c r="E24" s="5">
        <v>200</v>
      </c>
      <c r="I24" s="5" t="s">
        <v>0</v>
      </c>
      <c r="J24" s="5">
        <v>0.3</v>
      </c>
      <c r="AB24" s="5">
        <v>206888.93426742256</v>
      </c>
      <c r="AC24" s="5">
        <v>609093.64698413445</v>
      </c>
      <c r="AD24" s="6">
        <v>37.93</v>
      </c>
      <c r="AO24" s="5" t="str">
        <f t="shared" si="0"/>
        <v>15+0.00</v>
      </c>
      <c r="AR24" s="5">
        <f t="shared" si="4"/>
        <v>0</v>
      </c>
      <c r="AS24" s="5" t="str">
        <f t="shared" si="2"/>
        <v/>
      </c>
      <c r="AT24" s="5" t="str">
        <f t="shared" si="3"/>
        <v/>
      </c>
      <c r="AU24" s="5" t="str">
        <f t="shared" si="5"/>
        <v>OPEN</v>
      </c>
      <c r="AV24" s="27" t="s">
        <v>1237</v>
      </c>
      <c r="AW24" s="5" t="str">
        <f t="shared" si="6"/>
        <v>ASP</v>
      </c>
    </row>
    <row r="25" spans="1:49" ht="15" customHeight="1" x14ac:dyDescent="0.3">
      <c r="A25" s="5" t="s">
        <v>55</v>
      </c>
      <c r="B25" s="5">
        <v>320</v>
      </c>
      <c r="C25" s="6">
        <v>40.72</v>
      </c>
      <c r="D25" s="6">
        <v>39.020000000000003</v>
      </c>
      <c r="E25" s="5">
        <v>200</v>
      </c>
      <c r="F25" s="5" t="s">
        <v>292</v>
      </c>
      <c r="I25" s="5" t="s">
        <v>0</v>
      </c>
      <c r="J25" s="5">
        <v>0.3</v>
      </c>
      <c r="AB25" s="5">
        <v>206875.71444408628</v>
      </c>
      <c r="AC25" s="5">
        <v>609131.34942247556</v>
      </c>
      <c r="AD25" s="5">
        <f>C25-0.2*15</f>
        <v>37.72</v>
      </c>
      <c r="AO25" s="5" t="str">
        <f t="shared" si="0"/>
        <v>16+0.00</v>
      </c>
      <c r="AR25" s="5" t="str">
        <f t="shared" si="4"/>
        <v>m1-OJ-A20-010</v>
      </c>
      <c r="AS25" s="5" t="str">
        <f t="shared" si="2"/>
        <v>OJ-A20-010</v>
      </c>
      <c r="AT25" s="5" t="str">
        <f t="shared" si="3"/>
        <v>PC맨홀(1호)</v>
      </c>
      <c r="AU25" s="5" t="str">
        <f t="shared" si="5"/>
        <v>OPEN</v>
      </c>
      <c r="AV25" s="27" t="s">
        <v>1237</v>
      </c>
      <c r="AW25" s="5" t="str">
        <f t="shared" si="6"/>
        <v>ASP</v>
      </c>
    </row>
    <row r="27" spans="1:49" ht="15" customHeight="1" x14ac:dyDescent="0.3">
      <c r="B27" s="2" t="s">
        <v>46</v>
      </c>
      <c r="C27" s="2" t="s">
        <v>21</v>
      </c>
      <c r="D27" s="2" t="s">
        <v>22</v>
      </c>
      <c r="E27" s="2" t="s">
        <v>47</v>
      </c>
      <c r="F27" s="2" t="s">
        <v>48</v>
      </c>
      <c r="G27" s="2" t="s">
        <v>49</v>
      </c>
      <c r="H27" s="2" t="s">
        <v>50</v>
      </c>
      <c r="K27" s="2" t="s">
        <v>46</v>
      </c>
      <c r="L27" s="2" t="s">
        <v>47</v>
      </c>
    </row>
    <row r="28" spans="1:49" ht="15" customHeight="1" x14ac:dyDescent="0.3">
      <c r="B28" s="5" t="s">
        <v>633</v>
      </c>
      <c r="C28" s="6">
        <v>41.38</v>
      </c>
      <c r="D28" s="6">
        <v>60</v>
      </c>
      <c r="E28" s="17" t="s">
        <v>344</v>
      </c>
    </row>
    <row r="29" spans="1:49" ht="15" customHeight="1" x14ac:dyDescent="0.3">
      <c r="B29" s="5" t="s">
        <v>634</v>
      </c>
      <c r="C29" s="6">
        <v>40.68</v>
      </c>
      <c r="D29" s="6">
        <v>150</v>
      </c>
      <c r="E29" s="17" t="s">
        <v>355</v>
      </c>
      <c r="AB29" s="5">
        <v>206868.81614221606</v>
      </c>
      <c r="AC29" s="5">
        <v>609150.11021663423</v>
      </c>
    </row>
    <row r="30" spans="1:49" ht="15" customHeight="1" x14ac:dyDescent="0.3">
      <c r="B30" s="5" t="s">
        <v>635</v>
      </c>
      <c r="C30" s="6">
        <v>40.39</v>
      </c>
      <c r="D30" s="6">
        <v>60</v>
      </c>
      <c r="E30" s="17" t="s">
        <v>344</v>
      </c>
    </row>
    <row r="31" spans="1:49" ht="15" customHeight="1" x14ac:dyDescent="0.3">
      <c r="B31" s="5" t="s">
        <v>636</v>
      </c>
      <c r="C31" s="6">
        <v>40.020000000000003</v>
      </c>
      <c r="D31" s="6">
        <v>150</v>
      </c>
      <c r="E31" s="17" t="s">
        <v>355</v>
      </c>
      <c r="AB31" s="5">
        <v>206865.68040456859</v>
      </c>
      <c r="AC31" s="5">
        <v>609159.60585507541</v>
      </c>
    </row>
    <row r="32" spans="1:49" s="7" customFormat="1" ht="15" customHeight="1" x14ac:dyDescent="0.3">
      <c r="B32" s="7" t="s">
        <v>637</v>
      </c>
      <c r="C32" s="8">
        <v>39.840000000000003</v>
      </c>
      <c r="D32" s="8">
        <v>60</v>
      </c>
      <c r="E32" s="17" t="s">
        <v>344</v>
      </c>
      <c r="I32" s="5"/>
      <c r="J32" s="5"/>
      <c r="AB32" s="7">
        <v>206861.21283914137</v>
      </c>
      <c r="AC32" s="7">
        <v>609168.55241079</v>
      </c>
    </row>
    <row r="33" spans="1:29" s="7" customFormat="1" ht="15" customHeight="1" x14ac:dyDescent="0.3">
      <c r="B33" s="7" t="s">
        <v>638</v>
      </c>
      <c r="C33" s="8">
        <v>39.700000000000003</v>
      </c>
      <c r="D33" s="8">
        <v>500</v>
      </c>
      <c r="E33" s="17" t="s">
        <v>491</v>
      </c>
      <c r="I33" s="5"/>
      <c r="J33" s="5"/>
      <c r="AB33" s="7">
        <v>206856.74527371419</v>
      </c>
      <c r="AC33" s="7">
        <v>609177.49896650447</v>
      </c>
    </row>
    <row r="34" spans="1:29" s="7" customFormat="1" ht="15" customHeight="1" x14ac:dyDescent="0.3">
      <c r="A34" s="5"/>
      <c r="B34" s="7" t="s">
        <v>364</v>
      </c>
      <c r="C34" s="8">
        <v>39.43</v>
      </c>
      <c r="D34" s="8">
        <v>100</v>
      </c>
      <c r="E34" s="17" t="s">
        <v>355</v>
      </c>
      <c r="F34" s="5"/>
      <c r="I34" s="5"/>
      <c r="J34" s="5"/>
      <c r="AB34" s="7">
        <v>206853.26417969234</v>
      </c>
      <c r="AC34" s="7">
        <v>609186.87350566185</v>
      </c>
    </row>
    <row r="35" spans="1:29" s="7" customFormat="1" ht="15" customHeight="1" x14ac:dyDescent="0.3">
      <c r="A35" s="5"/>
      <c r="B35" s="7" t="s">
        <v>639</v>
      </c>
      <c r="C35" s="7">
        <v>39.61</v>
      </c>
      <c r="D35" s="7">
        <v>160</v>
      </c>
      <c r="E35" s="17" t="s">
        <v>344</v>
      </c>
      <c r="F35" s="5"/>
      <c r="I35" s="5"/>
      <c r="J35" s="5"/>
      <c r="AB35" s="7">
        <v>206847.34631985531</v>
      </c>
      <c r="AC35" s="7">
        <v>609202.81022222911</v>
      </c>
    </row>
    <row r="36" spans="1:29" s="7" customFormat="1" ht="15" customHeight="1" x14ac:dyDescent="0.3">
      <c r="E36" s="5"/>
      <c r="F36" s="5"/>
      <c r="I36" s="5"/>
      <c r="J36" s="5"/>
    </row>
    <row r="37" spans="1:29" s="7" customFormat="1" ht="15" customHeight="1" x14ac:dyDescent="0.3">
      <c r="A37" s="5"/>
      <c r="C37" s="8"/>
      <c r="D37" s="8"/>
      <c r="E37" s="5"/>
      <c r="F37" s="5"/>
      <c r="I37" s="5"/>
      <c r="J37" s="5"/>
      <c r="AB37" s="7">
        <v>206847.34631985531</v>
      </c>
      <c r="AC37" s="7">
        <v>609202.81022222911</v>
      </c>
    </row>
    <row r="38" spans="1:29" s="7" customFormat="1" ht="15" customHeight="1" x14ac:dyDescent="0.3">
      <c r="C38" s="8"/>
      <c r="D38" s="8"/>
      <c r="E38" s="5"/>
      <c r="I38" s="5"/>
      <c r="J38" s="5"/>
      <c r="AB38" s="7">
        <v>206845.12555963456</v>
      </c>
      <c r="AC38" s="7">
        <v>609204.82720612653</v>
      </c>
    </row>
    <row r="39" spans="1:29" s="7" customFormat="1" ht="15" customHeight="1" x14ac:dyDescent="0.3">
      <c r="A39" s="5"/>
      <c r="C39" s="8"/>
      <c r="D39" s="8"/>
      <c r="E39" s="5"/>
      <c r="F39" s="5"/>
      <c r="I39" s="5"/>
      <c r="J39" s="5"/>
      <c r="AB39" s="7">
        <v>206845.12555963456</v>
      </c>
      <c r="AC39" s="7">
        <v>609204.82720612653</v>
      </c>
    </row>
    <row r="40" spans="1:29" s="7" customFormat="1" ht="15" customHeight="1" x14ac:dyDescent="0.3">
      <c r="C40" s="4"/>
      <c r="D40" s="8"/>
      <c r="E40" s="5"/>
      <c r="F40" s="5"/>
      <c r="I40" s="5"/>
      <c r="J40" s="5"/>
      <c r="AB40" s="7">
        <v>206830.32049149665</v>
      </c>
      <c r="AC40" s="7">
        <v>609218.27376544231</v>
      </c>
    </row>
    <row r="41" spans="1:29" s="7" customFormat="1" ht="15" customHeight="1" x14ac:dyDescent="0.3">
      <c r="A41" s="5"/>
      <c r="D41" s="8"/>
      <c r="E41" s="5"/>
      <c r="F41" s="5"/>
      <c r="I41" s="5"/>
      <c r="J41" s="5"/>
      <c r="AB41" s="7">
        <v>206815.51542335874</v>
      </c>
      <c r="AC41" s="7">
        <v>609231.72032475797</v>
      </c>
    </row>
    <row r="42" spans="1:29" s="7" customFormat="1" ht="15" customHeight="1" x14ac:dyDescent="0.3">
      <c r="A42" s="5"/>
      <c r="D42" s="8"/>
      <c r="E42" s="5"/>
      <c r="F42" s="5"/>
      <c r="I42" s="5"/>
      <c r="J42" s="5"/>
    </row>
    <row r="43" spans="1:29" s="7" customFormat="1" ht="15" customHeight="1" x14ac:dyDescent="0.3">
      <c r="A43" s="5"/>
      <c r="C43" s="8"/>
      <c r="D43" s="8"/>
      <c r="E43" s="5"/>
      <c r="F43" s="5"/>
      <c r="I43" s="5"/>
      <c r="J43" s="5"/>
      <c r="AB43" s="7">
        <v>206815.51542335874</v>
      </c>
      <c r="AC43" s="7">
        <v>609231.72032475797</v>
      </c>
    </row>
    <row r="44" spans="1:29" s="7" customFormat="1" ht="15" customHeight="1" x14ac:dyDescent="0.3">
      <c r="A44" s="5"/>
      <c r="C44" s="8"/>
      <c r="D44" s="8"/>
      <c r="E44" s="5"/>
      <c r="F44" s="5"/>
      <c r="I44" s="5"/>
      <c r="J44" s="5"/>
    </row>
    <row r="45" spans="1:29" s="7" customFormat="1" ht="15" customHeight="1" x14ac:dyDescent="0.3">
      <c r="A45" s="5"/>
      <c r="C45" s="8"/>
      <c r="D45" s="8"/>
      <c r="E45" s="5"/>
      <c r="F45" s="5"/>
      <c r="I45" s="5"/>
      <c r="J45" s="5"/>
    </row>
    <row r="46" spans="1:29" s="7" customFormat="1" ht="15" customHeight="1" x14ac:dyDescent="0.3">
      <c r="C46" s="8"/>
      <c r="D46" s="8"/>
      <c r="E46" s="5"/>
      <c r="I46" s="5"/>
      <c r="J46" s="5"/>
      <c r="AB46" s="7">
        <v>206815.51542335874</v>
      </c>
      <c r="AC46" s="7">
        <v>609231.72032475797</v>
      </c>
    </row>
    <row r="47" spans="1:29" s="7" customFormat="1" ht="15" customHeight="1" x14ac:dyDescent="0.3">
      <c r="C47" s="8"/>
      <c r="E47" s="5"/>
      <c r="I47" s="5"/>
      <c r="J47" s="5"/>
      <c r="AB47" s="7">
        <v>206802.93111544158</v>
      </c>
      <c r="AC47" s="7">
        <v>609243.14990017633</v>
      </c>
    </row>
    <row r="48" spans="1:29" s="7" customFormat="1" ht="15" customHeight="1" x14ac:dyDescent="0.3">
      <c r="D48" s="8"/>
      <c r="E48" s="5"/>
      <c r="I48" s="5"/>
      <c r="J48" s="5"/>
      <c r="AB48" s="7">
        <v>206800.77263897803</v>
      </c>
      <c r="AC48" s="7">
        <v>609245.23340188188</v>
      </c>
    </row>
    <row r="49" spans="3:29" ht="15" customHeight="1" x14ac:dyDescent="0.3">
      <c r="D49" s="6"/>
      <c r="AB49" s="5">
        <v>206786.38279588829</v>
      </c>
      <c r="AC49" s="5">
        <v>609259.1234132516</v>
      </c>
    </row>
    <row r="50" spans="3:29" ht="15" customHeight="1" x14ac:dyDescent="0.3">
      <c r="D50" s="6"/>
      <c r="AB50" s="5">
        <v>206786.38279588829</v>
      </c>
      <c r="AC50" s="5">
        <v>609259.1234132516</v>
      </c>
    </row>
    <row r="51" spans="3:29" ht="15" customHeight="1" x14ac:dyDescent="0.3">
      <c r="C51" s="6"/>
      <c r="D51" s="6"/>
      <c r="AB51" s="5">
        <v>206786.38279588829</v>
      </c>
      <c r="AC51" s="5">
        <v>609259.1234132516</v>
      </c>
    </row>
    <row r="52" spans="3:29" ht="15" customHeight="1" x14ac:dyDescent="0.3">
      <c r="C52" s="6"/>
      <c r="D52" s="6"/>
      <c r="AB52" s="5">
        <v>206786.38279588829</v>
      </c>
      <c r="AC52" s="5">
        <v>609259.1234132516</v>
      </c>
    </row>
    <row r="53" spans="3:29" ht="15" customHeight="1" x14ac:dyDescent="0.3">
      <c r="C53" s="6"/>
      <c r="D53" s="6"/>
      <c r="AB53" s="5">
        <v>206771.99295279855</v>
      </c>
      <c r="AC53" s="5">
        <v>609273.01342462143</v>
      </c>
    </row>
    <row r="54" spans="3:29" ht="15" customHeight="1" x14ac:dyDescent="0.3">
      <c r="C54" s="6"/>
      <c r="D54" s="6"/>
      <c r="AB54" s="5">
        <v>206759.76158617233</v>
      </c>
      <c r="AC54" s="5">
        <v>609284.81993428571</v>
      </c>
    </row>
    <row r="55" spans="3:29" ht="15" customHeight="1" x14ac:dyDescent="0.3">
      <c r="C55" s="6"/>
      <c r="D55" s="6"/>
      <c r="AB55" s="5">
        <v>206757.30104341792</v>
      </c>
      <c r="AC55" s="5">
        <v>609286.53624700604</v>
      </c>
    </row>
    <row r="56" spans="3:29" ht="15" customHeight="1" x14ac:dyDescent="0.3">
      <c r="C56" s="6"/>
      <c r="D56" s="6"/>
      <c r="AB56" s="5">
        <v>206743.35796780992</v>
      </c>
      <c r="AC56" s="5">
        <v>609296.26201908791</v>
      </c>
    </row>
    <row r="57" spans="3:29" ht="15" customHeight="1" x14ac:dyDescent="0.3">
      <c r="C57" s="6"/>
      <c r="D57" s="6"/>
      <c r="AB57" s="5">
        <v>206741.19707832983</v>
      </c>
      <c r="AC57" s="5">
        <v>609298.34301804402</v>
      </c>
    </row>
    <row r="58" spans="3:29" ht="15" customHeight="1" x14ac:dyDescent="0.3">
      <c r="C58" s="6"/>
      <c r="D58" s="6"/>
      <c r="AB58" s="5">
        <v>206726.79114846277</v>
      </c>
      <c r="AC58" s="5">
        <v>609312.21634441742</v>
      </c>
    </row>
    <row r="59" spans="3:29" ht="15" customHeight="1" x14ac:dyDescent="0.3">
      <c r="C59" s="6"/>
      <c r="D59" s="6"/>
      <c r="AB59" s="5">
        <v>206726.79114846277</v>
      </c>
      <c r="AC59" s="5">
        <v>609312.21634441742</v>
      </c>
    </row>
    <row r="60" spans="3:29" ht="15" customHeight="1" x14ac:dyDescent="0.3">
      <c r="C60" s="6"/>
      <c r="D60" s="6"/>
      <c r="AB60" s="5">
        <v>206726.79114846277</v>
      </c>
      <c r="AC60" s="5">
        <v>609312.21634441742</v>
      </c>
    </row>
    <row r="61" spans="3:29" ht="15" customHeight="1" x14ac:dyDescent="0.3">
      <c r="C61" s="6"/>
      <c r="D61" s="6"/>
      <c r="AB61" s="5">
        <v>206712.38521859574</v>
      </c>
      <c r="AC61" s="5">
        <v>609326.08967079094</v>
      </c>
    </row>
    <row r="62" spans="3:29" ht="15" customHeight="1" x14ac:dyDescent="0.3">
      <c r="C62" s="6"/>
      <c r="D62" s="6"/>
      <c r="AB62" s="5">
        <v>206712.38521859574</v>
      </c>
      <c r="AC62" s="5">
        <v>609326.08967079094</v>
      </c>
    </row>
    <row r="63" spans="3:29" ht="15" customHeight="1" x14ac:dyDescent="0.3">
      <c r="C63" s="6"/>
      <c r="D63" s="6"/>
      <c r="AB63" s="5">
        <v>206697.97928872867</v>
      </c>
      <c r="AC63" s="5">
        <v>609339.96299716446</v>
      </c>
    </row>
    <row r="64" spans="3:29" ht="15" customHeight="1" x14ac:dyDescent="0.3">
      <c r="C64" s="6"/>
      <c r="D64" s="6"/>
      <c r="AB64" s="5">
        <v>206689.3357308085</v>
      </c>
      <c r="AC64" s="5">
        <v>609348.28699298855</v>
      </c>
    </row>
    <row r="65" spans="2:29" ht="15" customHeight="1" x14ac:dyDescent="0.3">
      <c r="C65" s="6"/>
      <c r="D65" s="6"/>
      <c r="AB65" s="5">
        <v>206683.62351045967</v>
      </c>
      <c r="AC65" s="5">
        <v>609353.88793386368</v>
      </c>
    </row>
    <row r="66" spans="2:29" ht="15" customHeight="1" x14ac:dyDescent="0.3">
      <c r="C66" s="6"/>
      <c r="D66" s="6"/>
      <c r="AB66" s="5">
        <v>206669.34295958767</v>
      </c>
      <c r="AC66" s="5">
        <v>609367.89028605155</v>
      </c>
    </row>
    <row r="67" spans="2:29" ht="15" customHeight="1" x14ac:dyDescent="0.3">
      <c r="C67" s="6"/>
      <c r="D67" s="6"/>
      <c r="AB67" s="5">
        <v>206655.06240871569</v>
      </c>
      <c r="AC67" s="5">
        <v>609381.89263823943</v>
      </c>
    </row>
    <row r="68" spans="2:29" ht="15" customHeight="1" x14ac:dyDescent="0.3">
      <c r="C68" s="6"/>
      <c r="D68" s="6"/>
      <c r="AB68" s="5">
        <v>206640.78185784371</v>
      </c>
      <c r="AC68" s="5">
        <v>609395.8949904273</v>
      </c>
    </row>
    <row r="69" spans="2:29" ht="15" customHeight="1" x14ac:dyDescent="0.3">
      <c r="C69" s="6"/>
      <c r="D69" s="6"/>
      <c r="AB69" s="5">
        <v>206640.78185784371</v>
      </c>
      <c r="AC69" s="5">
        <v>609395.8949904273</v>
      </c>
    </row>
    <row r="70" spans="2:29" ht="15" customHeight="1" x14ac:dyDescent="0.3">
      <c r="C70" s="6"/>
      <c r="D70" s="6"/>
      <c r="AB70" s="5">
        <v>206640.78185784371</v>
      </c>
      <c r="AC70" s="5">
        <v>609395.8949904273</v>
      </c>
    </row>
    <row r="71" spans="2:29" ht="15" customHeight="1" x14ac:dyDescent="0.3">
      <c r="AB71" s="5">
        <v>206635.78366503856</v>
      </c>
      <c r="AC71" s="5">
        <v>609400.79581369297</v>
      </c>
    </row>
    <row r="73" spans="2:29" ht="15" customHeight="1" x14ac:dyDescent="0.3">
      <c r="B73" s="2"/>
      <c r="C73" s="2"/>
      <c r="D73" s="2"/>
      <c r="F73" s="2"/>
      <c r="G73" s="2"/>
      <c r="H73" s="2"/>
      <c r="K73" s="2"/>
      <c r="L73" s="2"/>
    </row>
  </sheetData>
  <autoFilter ref="A1:AX25" xr:uid="{00000000-0009-0000-0000-000017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W75"/>
  <sheetViews>
    <sheetView workbookViewId="0">
      <selection activeCell="AR25" sqref="AR2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237</v>
      </c>
      <c r="H2" s="5" t="s">
        <v>294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42.31</v>
      </c>
      <c r="D4" s="5">
        <v>41.11</v>
      </c>
      <c r="E4" s="5">
        <v>200</v>
      </c>
      <c r="F4" s="5" t="s">
        <v>277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C4-0.2*10.5</f>
        <v>40.21</v>
      </c>
      <c r="AO4" s="5" t="str">
        <f t="shared" ref="AO4:AO22" si="0">INT(B4/20)&amp;"+"&amp;FIXED(B4-INT(B4/20)*20,2)</f>
        <v>0+0.00</v>
      </c>
      <c r="AR4" s="5" t="str">
        <f t="shared" ref="AR4" si="1">IF(F4=F5,"",F4)</f>
        <v>m1-OJ-A24-001</v>
      </c>
      <c r="AS4" s="5" t="str">
        <f t="shared" ref="AS4:AS22" si="2">IFERROR(RIGHT(AR4,LEN(AR4)-3),"")</f>
        <v>OJ-A24-001</v>
      </c>
      <c r="AT4" s="5" t="str">
        <f t="shared" ref="AT4:AT2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42.19</v>
      </c>
      <c r="D5" s="6">
        <v>40.75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22" si="4">C5-0.2*10.5</f>
        <v>40.089999999999996</v>
      </c>
      <c r="AO5" s="5" t="str">
        <f t="shared" si="0"/>
        <v>1+0.00</v>
      </c>
      <c r="AR5" s="5" t="str">
        <f t="shared" ref="AR5:AR2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2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2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42.06</v>
      </c>
      <c r="D6" s="6">
        <v>40.39</v>
      </c>
      <c r="E6" s="5">
        <v>200</v>
      </c>
      <c r="I6" s="5" t="s">
        <v>0</v>
      </c>
      <c r="J6" s="5">
        <v>0.3</v>
      </c>
      <c r="AD6" s="5">
        <f t="shared" si="4"/>
        <v>39.96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45</v>
      </c>
      <c r="C7" s="6">
        <v>42.03</v>
      </c>
      <c r="D7" s="6">
        <v>40.299999999999997</v>
      </c>
      <c r="E7" s="5">
        <v>200</v>
      </c>
      <c r="F7" s="5" t="s">
        <v>278</v>
      </c>
      <c r="I7" s="5" t="s">
        <v>0</v>
      </c>
      <c r="J7" s="5">
        <v>0.3</v>
      </c>
      <c r="AD7" s="5">
        <f t="shared" si="4"/>
        <v>39.93</v>
      </c>
      <c r="AO7" s="5" t="str">
        <f t="shared" si="0"/>
        <v>2+5.00</v>
      </c>
      <c r="AR7" s="5" t="str">
        <f t="shared" si="5"/>
        <v>m1-OJ-A24-002</v>
      </c>
      <c r="AS7" s="5" t="str">
        <f t="shared" si="2"/>
        <v>OJ-A24-002</v>
      </c>
      <c r="AT7" s="5" t="str">
        <f t="shared" si="3"/>
        <v>PC맨홀(1호)</v>
      </c>
      <c r="AU7" s="5" t="str">
        <f t="shared" si="6"/>
        <v>OPEN</v>
      </c>
      <c r="AV7" s="27" t="s">
        <v>1236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42.09</v>
      </c>
      <c r="D8" s="6">
        <v>40.17</v>
      </c>
      <c r="E8" s="5">
        <v>200</v>
      </c>
      <c r="I8" s="5" t="s">
        <v>0</v>
      </c>
      <c r="J8" s="5">
        <v>0.3</v>
      </c>
      <c r="AD8" s="5">
        <f t="shared" si="4"/>
        <v>39.99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1236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42.09</v>
      </c>
      <c r="D9" s="6">
        <v>40.17</v>
      </c>
      <c r="E9" s="5">
        <v>200</v>
      </c>
      <c r="I9" s="5" t="s">
        <v>69</v>
      </c>
      <c r="J9" s="5">
        <v>0.3</v>
      </c>
      <c r="AD9" s="5">
        <f t="shared" si="4"/>
        <v>39.99</v>
      </c>
      <c r="AO9" s="5" t="str">
        <f t="shared" si="0"/>
        <v>3+0.00</v>
      </c>
      <c r="AR9" s="5">
        <f t="shared" si="5"/>
        <v>0</v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1236</v>
      </c>
      <c r="AW9" s="5" t="str">
        <f t="shared" si="7"/>
        <v>ASP</v>
      </c>
    </row>
    <row r="10" spans="1:49" ht="15" customHeight="1" x14ac:dyDescent="0.3">
      <c r="A10" s="5" t="s">
        <v>55</v>
      </c>
      <c r="B10" s="5">
        <v>66</v>
      </c>
      <c r="C10" s="6">
        <v>42.11</v>
      </c>
      <c r="D10" s="6">
        <v>40.119999999999997</v>
      </c>
      <c r="E10" s="5">
        <v>200</v>
      </c>
      <c r="F10" s="5" t="s">
        <v>279</v>
      </c>
      <c r="I10" s="5" t="s">
        <v>69</v>
      </c>
      <c r="J10" s="5">
        <v>0.3</v>
      </c>
      <c r="AD10" s="5">
        <f t="shared" si="4"/>
        <v>40.01</v>
      </c>
      <c r="AO10" s="5" t="str">
        <f t="shared" si="0"/>
        <v>3+6.00</v>
      </c>
      <c r="AR10" s="5" t="str">
        <f t="shared" si="5"/>
        <v>m1-OJ-A24-003</v>
      </c>
      <c r="AS10" s="5" t="str">
        <f t="shared" si="2"/>
        <v>OJ-A24-003</v>
      </c>
      <c r="AT10" s="5" t="str">
        <f t="shared" si="3"/>
        <v>PC맨홀(1호)</v>
      </c>
      <c r="AU10" s="5" t="str">
        <f t="shared" si="6"/>
        <v>가시설</v>
      </c>
      <c r="AV10" s="27" t="s">
        <v>1236</v>
      </c>
      <c r="AW10" s="5" t="str">
        <f t="shared" si="7"/>
        <v>ASP</v>
      </c>
    </row>
    <row r="11" spans="1:49" ht="15" customHeight="1" x14ac:dyDescent="0.3">
      <c r="B11" s="5">
        <v>80</v>
      </c>
      <c r="C11" s="6">
        <v>41.96</v>
      </c>
      <c r="D11" s="6">
        <v>40.03</v>
      </c>
      <c r="E11" s="5">
        <v>200</v>
      </c>
      <c r="I11" s="5" t="s">
        <v>60</v>
      </c>
      <c r="J11" s="5">
        <v>0.3</v>
      </c>
      <c r="AD11" s="5">
        <f t="shared" si="4"/>
        <v>39.86</v>
      </c>
      <c r="AO11" s="5" t="str">
        <f t="shared" si="0"/>
        <v>4+0.00</v>
      </c>
      <c r="AR11" s="5" t="str">
        <f t="shared" si="5"/>
        <v/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1236</v>
      </c>
      <c r="AW11" s="5" t="str">
        <f t="shared" si="7"/>
        <v>ASP</v>
      </c>
    </row>
    <row r="12" spans="1:49" ht="15" customHeight="1" x14ac:dyDescent="0.3">
      <c r="B12" s="5">
        <v>100</v>
      </c>
      <c r="C12" s="6">
        <v>41.75</v>
      </c>
      <c r="D12" s="6">
        <v>39.9</v>
      </c>
      <c r="E12" s="5">
        <v>200</v>
      </c>
      <c r="I12" s="5" t="s">
        <v>60</v>
      </c>
      <c r="J12" s="5">
        <v>0.3</v>
      </c>
      <c r="AD12" s="5">
        <f t="shared" si="4"/>
        <v>39.65</v>
      </c>
      <c r="AO12" s="5" t="str">
        <f t="shared" si="0"/>
        <v>5+0.00</v>
      </c>
      <c r="AR12" s="5">
        <f t="shared" si="5"/>
        <v>0</v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1236</v>
      </c>
      <c r="AW12" s="5" t="str">
        <f t="shared" si="7"/>
        <v>ASP</v>
      </c>
    </row>
    <row r="13" spans="1:49" ht="15" customHeight="1" x14ac:dyDescent="0.3">
      <c r="A13" s="7" t="s">
        <v>55</v>
      </c>
      <c r="B13" s="7">
        <v>113</v>
      </c>
      <c r="C13" s="8">
        <v>41.61</v>
      </c>
      <c r="D13" s="8">
        <v>39.82</v>
      </c>
      <c r="E13" s="7">
        <v>200</v>
      </c>
      <c r="F13" s="7" t="s">
        <v>280</v>
      </c>
      <c r="G13" s="7"/>
      <c r="H13" s="7"/>
      <c r="I13" s="7" t="s">
        <v>60</v>
      </c>
      <c r="J13" s="7">
        <v>0.3</v>
      </c>
      <c r="K13" s="7"/>
      <c r="L13" s="7"/>
      <c r="M13" s="7"/>
      <c r="AD13" s="5">
        <f t="shared" si="4"/>
        <v>39.51</v>
      </c>
      <c r="AO13" s="5" t="str">
        <f t="shared" si="0"/>
        <v>5+13.00</v>
      </c>
      <c r="AR13" s="5" t="str">
        <f t="shared" si="5"/>
        <v>m1-OJ-A24-004</v>
      </c>
      <c r="AS13" s="5" t="str">
        <f t="shared" si="2"/>
        <v>OJ-A24-004</v>
      </c>
      <c r="AT13" s="5" t="str">
        <f t="shared" si="3"/>
        <v>PC맨홀(1호)</v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A14" s="7"/>
      <c r="B14" s="7">
        <v>120</v>
      </c>
      <c r="C14" s="7">
        <v>41.58</v>
      </c>
      <c r="D14" s="7">
        <v>39.78</v>
      </c>
      <c r="E14" s="7">
        <v>200</v>
      </c>
      <c r="F14" s="9"/>
      <c r="G14" s="7"/>
      <c r="H14" s="7"/>
      <c r="I14" s="7" t="s">
        <v>60</v>
      </c>
      <c r="J14" s="7">
        <v>0.3</v>
      </c>
      <c r="K14" s="7"/>
      <c r="L14" s="7"/>
      <c r="M14" s="7"/>
      <c r="AD14" s="5">
        <f t="shared" si="4"/>
        <v>39.479999999999997</v>
      </c>
      <c r="AO14" s="5" t="str">
        <f t="shared" si="0"/>
        <v>6+0.00</v>
      </c>
      <c r="AR14" s="5" t="str">
        <f t="shared" si="5"/>
        <v/>
      </c>
      <c r="AS14" s="5" t="str">
        <f t="shared" si="2"/>
        <v/>
      </c>
      <c r="AT14" s="5" t="str">
        <f t="shared" si="3"/>
        <v/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A15" s="7"/>
      <c r="B15" s="7">
        <v>140</v>
      </c>
      <c r="C15" s="7">
        <v>41.51</v>
      </c>
      <c r="D15" s="7">
        <v>39.68</v>
      </c>
      <c r="E15" s="7">
        <v>200</v>
      </c>
      <c r="F15" s="7"/>
      <c r="G15" s="9"/>
      <c r="H15" s="9"/>
      <c r="I15" s="7" t="s">
        <v>60</v>
      </c>
      <c r="J15" s="7">
        <v>0.3</v>
      </c>
      <c r="K15" s="9"/>
      <c r="L15" s="9"/>
      <c r="M15" s="7"/>
      <c r="AD15" s="5">
        <f t="shared" si="4"/>
        <v>39.409999999999997</v>
      </c>
      <c r="AO15" s="5" t="str">
        <f t="shared" si="0"/>
        <v>7+0.00</v>
      </c>
      <c r="AR15" s="5">
        <f t="shared" si="5"/>
        <v>0</v>
      </c>
      <c r="AS15" s="5" t="str">
        <f t="shared" si="2"/>
        <v/>
      </c>
      <c r="AT15" s="5" t="str">
        <f t="shared" si="3"/>
        <v/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6" spans="1:49" ht="15" customHeight="1" x14ac:dyDescent="0.3">
      <c r="A16" s="7" t="s">
        <v>55</v>
      </c>
      <c r="B16" s="7">
        <v>155</v>
      </c>
      <c r="C16" s="8">
        <v>41.45</v>
      </c>
      <c r="D16" s="8">
        <v>39.6</v>
      </c>
      <c r="E16" s="7">
        <v>200</v>
      </c>
      <c r="F16" s="7" t="s">
        <v>281</v>
      </c>
      <c r="G16" s="7"/>
      <c r="H16" s="7"/>
      <c r="I16" s="7" t="s">
        <v>60</v>
      </c>
      <c r="J16" s="7">
        <v>0.3</v>
      </c>
      <c r="K16" s="7"/>
      <c r="L16" s="7"/>
      <c r="M16" s="7"/>
      <c r="AB16" s="5">
        <v>206888.93426742256</v>
      </c>
      <c r="AC16" s="5">
        <v>609093.64698413445</v>
      </c>
      <c r="AD16" s="5">
        <f t="shared" si="4"/>
        <v>39.35</v>
      </c>
      <c r="AO16" s="5" t="str">
        <f t="shared" si="0"/>
        <v>7+15.00</v>
      </c>
      <c r="AR16" s="5" t="str">
        <f t="shared" si="5"/>
        <v>m1-OJ-A24-005</v>
      </c>
      <c r="AS16" s="5" t="str">
        <f t="shared" si="2"/>
        <v>OJ-A24-005</v>
      </c>
      <c r="AT16" s="5" t="str">
        <f t="shared" si="3"/>
        <v>PC맨홀(1호)</v>
      </c>
      <c r="AU16" s="5" t="str">
        <f t="shared" si="6"/>
        <v>가시설</v>
      </c>
      <c r="AV16" s="27" t="s">
        <v>1237</v>
      </c>
      <c r="AW16" s="5" t="str">
        <f t="shared" si="7"/>
        <v>ASP</v>
      </c>
    </row>
    <row r="17" spans="1:49" ht="15" customHeight="1" x14ac:dyDescent="0.3">
      <c r="A17" s="7"/>
      <c r="B17" s="7">
        <v>160</v>
      </c>
      <c r="C17" s="8">
        <v>41.43</v>
      </c>
      <c r="D17" s="8">
        <v>39.56</v>
      </c>
      <c r="E17" s="7">
        <v>200</v>
      </c>
      <c r="F17" s="7"/>
      <c r="G17" s="7"/>
      <c r="H17" s="7"/>
      <c r="I17" s="7" t="s">
        <v>60</v>
      </c>
      <c r="J17" s="7">
        <v>0.3</v>
      </c>
      <c r="K17" s="7"/>
      <c r="L17" s="7"/>
      <c r="M17" s="7"/>
      <c r="AD17" s="5">
        <f t="shared" si="4"/>
        <v>39.33</v>
      </c>
      <c r="AO17" s="5" t="str">
        <f t="shared" si="0"/>
        <v>8+0.00</v>
      </c>
      <c r="AR17" s="5" t="str">
        <f t="shared" si="5"/>
        <v/>
      </c>
      <c r="AS17" s="5" t="str">
        <f t="shared" si="2"/>
        <v/>
      </c>
      <c r="AT17" s="5" t="str">
        <f t="shared" si="3"/>
        <v/>
      </c>
      <c r="AU17" s="5" t="str">
        <f t="shared" si="6"/>
        <v>가시설</v>
      </c>
      <c r="AV17" s="27" t="s">
        <v>1237</v>
      </c>
      <c r="AW17" s="5" t="str">
        <f t="shared" si="7"/>
        <v>ASP</v>
      </c>
    </row>
    <row r="18" spans="1:49" ht="15" customHeight="1" x14ac:dyDescent="0.3">
      <c r="B18" s="5">
        <v>180</v>
      </c>
      <c r="C18" s="6">
        <v>41.35</v>
      </c>
      <c r="D18" s="6">
        <v>39.4</v>
      </c>
      <c r="E18" s="5">
        <v>200</v>
      </c>
      <c r="I18" s="5" t="s">
        <v>60</v>
      </c>
      <c r="J18" s="5">
        <v>0.3</v>
      </c>
      <c r="AD18" s="5">
        <f t="shared" si="4"/>
        <v>39.25</v>
      </c>
      <c r="AO18" s="5" t="str">
        <f t="shared" si="0"/>
        <v>9+0.00</v>
      </c>
      <c r="AR18" s="5">
        <f t="shared" si="5"/>
        <v>0</v>
      </c>
      <c r="AS18" s="5" t="str">
        <f t="shared" si="2"/>
        <v/>
      </c>
      <c r="AT18" s="5" t="str">
        <f t="shared" si="3"/>
        <v/>
      </c>
      <c r="AU18" s="5" t="str">
        <f t="shared" si="6"/>
        <v>가시설</v>
      </c>
      <c r="AV18" s="27" t="s">
        <v>1237</v>
      </c>
      <c r="AW18" s="5" t="str">
        <f t="shared" si="7"/>
        <v>ASP</v>
      </c>
    </row>
    <row r="19" spans="1:49" ht="15" customHeight="1" x14ac:dyDescent="0.3">
      <c r="A19" s="5" t="s">
        <v>55</v>
      </c>
      <c r="B19" s="5">
        <v>198</v>
      </c>
      <c r="C19" s="6">
        <v>41.27</v>
      </c>
      <c r="D19" s="6">
        <v>39.25</v>
      </c>
      <c r="E19" s="5">
        <v>200</v>
      </c>
      <c r="F19" s="5" t="s">
        <v>282</v>
      </c>
      <c r="I19" s="5" t="s">
        <v>60</v>
      </c>
      <c r="J19" s="5">
        <v>0.3</v>
      </c>
      <c r="AD19" s="5">
        <f t="shared" si="4"/>
        <v>39.17</v>
      </c>
      <c r="AO19" s="5" t="str">
        <f t="shared" si="0"/>
        <v>9+18.00</v>
      </c>
      <c r="AR19" s="5" t="str">
        <f t="shared" si="5"/>
        <v>m1-OJ-A24-006</v>
      </c>
      <c r="AS19" s="5" t="str">
        <f t="shared" si="2"/>
        <v>OJ-A24-006</v>
      </c>
      <c r="AT19" s="5" t="str">
        <f t="shared" si="3"/>
        <v>PC맨홀(1호)</v>
      </c>
      <c r="AU19" s="5" t="str">
        <f t="shared" si="6"/>
        <v>가시설</v>
      </c>
      <c r="AV19" s="27" t="s">
        <v>1237</v>
      </c>
      <c r="AW19" s="5" t="str">
        <f t="shared" si="7"/>
        <v>ASP</v>
      </c>
    </row>
    <row r="20" spans="1:49" ht="15" customHeight="1" x14ac:dyDescent="0.3">
      <c r="B20" s="5">
        <v>200</v>
      </c>
      <c r="C20" s="6">
        <v>41.26</v>
      </c>
      <c r="D20" s="6">
        <v>39.229999999999997</v>
      </c>
      <c r="E20" s="5">
        <v>200</v>
      </c>
      <c r="I20" s="5" t="s">
        <v>60</v>
      </c>
      <c r="J20" s="5">
        <v>0.3</v>
      </c>
      <c r="AD20" s="5">
        <f t="shared" si="4"/>
        <v>39.159999999999997</v>
      </c>
      <c r="AO20" s="5" t="str">
        <f t="shared" si="0"/>
        <v>10+0.00</v>
      </c>
      <c r="AR20" s="5" t="str">
        <f t="shared" si="5"/>
        <v/>
      </c>
      <c r="AS20" s="5" t="str">
        <f t="shared" si="2"/>
        <v/>
      </c>
      <c r="AT20" s="5" t="str">
        <f t="shared" si="3"/>
        <v/>
      </c>
      <c r="AU20" s="5" t="str">
        <f t="shared" si="6"/>
        <v>가시설</v>
      </c>
      <c r="AV20" s="27" t="s">
        <v>1237</v>
      </c>
      <c r="AW20" s="5" t="str">
        <f t="shared" si="7"/>
        <v>ASP</v>
      </c>
    </row>
    <row r="21" spans="1:49" ht="15" customHeight="1" x14ac:dyDescent="0.3">
      <c r="B21" s="5">
        <v>220</v>
      </c>
      <c r="C21" s="6">
        <v>41.15</v>
      </c>
      <c r="D21" s="6">
        <v>39.08</v>
      </c>
      <c r="E21" s="5">
        <v>200</v>
      </c>
      <c r="I21" s="5" t="s">
        <v>60</v>
      </c>
      <c r="J21" s="5">
        <v>0.3</v>
      </c>
      <c r="AD21" s="5">
        <f t="shared" si="4"/>
        <v>39.049999999999997</v>
      </c>
      <c r="AO21" s="5" t="str">
        <f t="shared" si="0"/>
        <v>11+0.00</v>
      </c>
      <c r="AR21" s="5">
        <f t="shared" si="5"/>
        <v>0</v>
      </c>
      <c r="AS21" s="5" t="str">
        <f t="shared" si="2"/>
        <v/>
      </c>
      <c r="AT21" s="5" t="str">
        <f t="shared" si="3"/>
        <v/>
      </c>
      <c r="AU21" s="5" t="str">
        <f t="shared" si="6"/>
        <v>가시설</v>
      </c>
      <c r="AV21" s="27" t="s">
        <v>1237</v>
      </c>
      <c r="AW21" s="5" t="str">
        <f t="shared" si="7"/>
        <v>ASP</v>
      </c>
    </row>
    <row r="22" spans="1:49" ht="15" customHeight="1" x14ac:dyDescent="0.3">
      <c r="A22" s="5" t="s">
        <v>55</v>
      </c>
      <c r="B22" s="5">
        <v>236</v>
      </c>
      <c r="C22" s="6">
        <v>41.07</v>
      </c>
      <c r="D22" s="6">
        <v>38.950000000000003</v>
      </c>
      <c r="E22" s="5">
        <v>200</v>
      </c>
      <c r="F22" s="5" t="s">
        <v>889</v>
      </c>
      <c r="I22" s="5" t="s">
        <v>60</v>
      </c>
      <c r="J22" s="5">
        <v>0.3</v>
      </c>
      <c r="AD22" s="5">
        <f t="shared" si="4"/>
        <v>38.97</v>
      </c>
      <c r="AO22" s="5" t="str">
        <f t="shared" si="0"/>
        <v>11+16.00</v>
      </c>
      <c r="AR22" s="5" t="str">
        <f t="shared" si="5"/>
        <v>m1-OJ-A20-008</v>
      </c>
      <c r="AS22" s="5" t="str">
        <f t="shared" si="2"/>
        <v>OJ-A20-008</v>
      </c>
      <c r="AT22" s="5" t="str">
        <f t="shared" si="3"/>
        <v>PC맨홀(1호)</v>
      </c>
      <c r="AU22" s="5" t="str">
        <f t="shared" si="6"/>
        <v>가시설</v>
      </c>
      <c r="AV22" s="27" t="s">
        <v>1237</v>
      </c>
      <c r="AW22" s="5" t="str">
        <f t="shared" si="7"/>
        <v>ASP</v>
      </c>
    </row>
    <row r="24" spans="1:49" ht="15" customHeight="1" x14ac:dyDescent="0.3">
      <c r="B24" s="2" t="s">
        <v>46</v>
      </c>
      <c r="C24" s="2" t="s">
        <v>21</v>
      </c>
      <c r="D24" s="2" t="s">
        <v>22</v>
      </c>
      <c r="E24" s="2" t="s">
        <v>47</v>
      </c>
      <c r="F24" s="2" t="s">
        <v>48</v>
      </c>
      <c r="G24" s="2" t="s">
        <v>49</v>
      </c>
      <c r="H24" s="2" t="s">
        <v>50</v>
      </c>
      <c r="K24" s="2" t="s">
        <v>46</v>
      </c>
      <c r="L24" s="2" t="s">
        <v>47</v>
      </c>
    </row>
    <row r="25" spans="1:49" ht="15" customHeight="1" x14ac:dyDescent="0.3">
      <c r="B25" s="5" t="s">
        <v>640</v>
      </c>
      <c r="C25" s="6">
        <v>40.97</v>
      </c>
      <c r="D25" s="6">
        <v>400</v>
      </c>
      <c r="E25" s="17" t="s">
        <v>491</v>
      </c>
      <c r="AB25" s="5">
        <v>206888.93426742256</v>
      </c>
      <c r="AC25" s="5">
        <v>609093.64698413445</v>
      </c>
    </row>
    <row r="26" spans="1:49" ht="15" customHeight="1" x14ac:dyDescent="0.3">
      <c r="B26" s="5" t="s">
        <v>641</v>
      </c>
      <c r="C26" s="6">
        <v>40.82</v>
      </c>
      <c r="D26" s="6">
        <v>100</v>
      </c>
      <c r="E26" s="17" t="s">
        <v>355</v>
      </c>
      <c r="AB26" s="5">
        <v>206883.23957253169</v>
      </c>
      <c r="AC26" s="5">
        <v>609112.81911104044</v>
      </c>
    </row>
    <row r="27" spans="1:49" ht="15" customHeight="1" x14ac:dyDescent="0.3">
      <c r="B27" s="5" t="s">
        <v>642</v>
      </c>
      <c r="C27" s="6">
        <v>40.93</v>
      </c>
      <c r="D27" s="6">
        <v>160</v>
      </c>
      <c r="E27" s="17" t="s">
        <v>344</v>
      </c>
      <c r="AB27" s="5">
        <v>206875.71444408628</v>
      </c>
      <c r="AC27" s="5">
        <v>609131.34942247556</v>
      </c>
    </row>
    <row r="28" spans="1:49" ht="15" customHeight="1" x14ac:dyDescent="0.3">
      <c r="B28" s="5" t="s">
        <v>643</v>
      </c>
      <c r="C28" s="6">
        <v>40.78</v>
      </c>
      <c r="D28" s="6">
        <v>500</v>
      </c>
      <c r="E28" s="17" t="s">
        <v>491</v>
      </c>
    </row>
    <row r="29" spans="1:49" ht="15" customHeight="1" x14ac:dyDescent="0.3">
      <c r="B29" s="5" t="s">
        <v>644</v>
      </c>
      <c r="C29" s="6">
        <v>40.9</v>
      </c>
      <c r="D29" s="6">
        <v>60</v>
      </c>
      <c r="E29" s="17" t="s">
        <v>344</v>
      </c>
      <c r="AB29" s="5">
        <v>206871.95187986357</v>
      </c>
      <c r="AC29" s="5">
        <v>609140.61457819305</v>
      </c>
    </row>
    <row r="30" spans="1:49" ht="15" customHeight="1" x14ac:dyDescent="0.3">
      <c r="B30" s="5" t="s">
        <v>645</v>
      </c>
      <c r="C30" s="6">
        <v>40.299999999999997</v>
      </c>
      <c r="D30" s="6">
        <v>100</v>
      </c>
      <c r="E30" s="17" t="s">
        <v>355</v>
      </c>
    </row>
    <row r="31" spans="1:49" ht="15" customHeight="1" x14ac:dyDescent="0.3">
      <c r="B31" s="5" t="s">
        <v>646</v>
      </c>
      <c r="C31" s="6">
        <v>40.409999999999997</v>
      </c>
      <c r="D31" s="6">
        <v>60</v>
      </c>
      <c r="E31" s="17" t="s">
        <v>344</v>
      </c>
      <c r="AB31" s="5">
        <v>206868.81614221606</v>
      </c>
      <c r="AC31" s="5">
        <v>609150.11021663423</v>
      </c>
    </row>
    <row r="32" spans="1:49" ht="15" customHeight="1" x14ac:dyDescent="0.3">
      <c r="B32" s="5" t="s">
        <v>647</v>
      </c>
      <c r="C32" s="6">
        <v>40.4</v>
      </c>
      <c r="D32" s="6">
        <v>60</v>
      </c>
      <c r="E32" s="17" t="s">
        <v>344</v>
      </c>
    </row>
    <row r="33" spans="1:29" ht="15" customHeight="1" x14ac:dyDescent="0.3">
      <c r="B33" s="5" t="s">
        <v>648</v>
      </c>
      <c r="C33" s="6">
        <v>40.520000000000003</v>
      </c>
      <c r="D33" s="6">
        <v>80</v>
      </c>
      <c r="E33" s="17" t="s">
        <v>356</v>
      </c>
      <c r="AB33" s="5">
        <v>206865.68040456859</v>
      </c>
      <c r="AC33" s="5">
        <v>609159.60585507541</v>
      </c>
    </row>
    <row r="34" spans="1:29" s="7" customFormat="1" ht="15" customHeight="1" x14ac:dyDescent="0.3">
      <c r="B34" s="7" t="s">
        <v>649</v>
      </c>
      <c r="C34" s="8">
        <v>39.82</v>
      </c>
      <c r="D34" s="8">
        <v>150</v>
      </c>
      <c r="E34" s="17" t="s">
        <v>355</v>
      </c>
      <c r="I34" s="5"/>
      <c r="J34" s="5"/>
      <c r="AB34" s="7">
        <v>206861.21283914137</v>
      </c>
      <c r="AC34" s="7">
        <v>609168.55241079</v>
      </c>
    </row>
    <row r="35" spans="1:29" s="7" customFormat="1" ht="15" customHeight="1" x14ac:dyDescent="0.3">
      <c r="B35" s="7" t="s">
        <v>650</v>
      </c>
      <c r="C35" s="8">
        <v>40.35</v>
      </c>
      <c r="D35" s="8">
        <v>60</v>
      </c>
      <c r="E35" s="17" t="s">
        <v>344</v>
      </c>
      <c r="I35" s="5"/>
      <c r="J35" s="5"/>
      <c r="AB35" s="7">
        <v>206856.74527371419</v>
      </c>
      <c r="AC35" s="7">
        <v>609177.49896650447</v>
      </c>
    </row>
    <row r="36" spans="1:29" s="7" customFormat="1" ht="15" customHeight="1" x14ac:dyDescent="0.3">
      <c r="A36" s="5"/>
      <c r="B36" s="7" t="s">
        <v>651</v>
      </c>
      <c r="C36" s="8">
        <v>40.28</v>
      </c>
      <c r="D36" s="8">
        <v>60</v>
      </c>
      <c r="E36" s="17" t="s">
        <v>344</v>
      </c>
      <c r="F36" s="5"/>
      <c r="I36" s="5"/>
      <c r="J36" s="5"/>
      <c r="AB36" s="7">
        <v>206853.26417969234</v>
      </c>
      <c r="AC36" s="7">
        <v>609186.87350566185</v>
      </c>
    </row>
    <row r="37" spans="1:29" s="7" customFormat="1" ht="15" customHeight="1" x14ac:dyDescent="0.3">
      <c r="A37" s="5"/>
      <c r="B37" s="7" t="s">
        <v>652</v>
      </c>
      <c r="C37" s="7">
        <v>40.22</v>
      </c>
      <c r="D37" s="7">
        <v>600</v>
      </c>
      <c r="E37" s="17" t="s">
        <v>491</v>
      </c>
      <c r="F37" s="5"/>
      <c r="I37" s="5"/>
      <c r="J37" s="5"/>
      <c r="AB37" s="7">
        <v>206847.34631985531</v>
      </c>
      <c r="AC37" s="7">
        <v>609202.81022222911</v>
      </c>
    </row>
    <row r="38" spans="1:29" s="7" customFormat="1" ht="15" customHeight="1" x14ac:dyDescent="0.3">
      <c r="B38" s="7" t="s">
        <v>653</v>
      </c>
      <c r="C38" s="7">
        <v>40.19</v>
      </c>
      <c r="D38" s="7">
        <v>60</v>
      </c>
      <c r="E38" s="17" t="s">
        <v>344</v>
      </c>
      <c r="F38" s="5"/>
      <c r="I38" s="5"/>
      <c r="J38" s="5"/>
    </row>
    <row r="39" spans="1:29" s="7" customFormat="1" ht="15" customHeight="1" x14ac:dyDescent="0.3">
      <c r="A39" s="5"/>
      <c r="C39" s="8"/>
      <c r="D39" s="8"/>
      <c r="E39" s="5"/>
      <c r="F39" s="5"/>
      <c r="I39" s="5"/>
      <c r="J39" s="5"/>
      <c r="AB39" s="7">
        <v>206847.34631985531</v>
      </c>
      <c r="AC39" s="7">
        <v>609202.81022222911</v>
      </c>
    </row>
    <row r="40" spans="1:29" s="7" customFormat="1" ht="15" customHeight="1" x14ac:dyDescent="0.3">
      <c r="C40" s="8"/>
      <c r="D40" s="8"/>
      <c r="E40" s="5"/>
      <c r="I40" s="5"/>
      <c r="J40" s="5"/>
      <c r="AB40" s="7">
        <v>206845.12555963456</v>
      </c>
      <c r="AC40" s="7">
        <v>609204.82720612653</v>
      </c>
    </row>
    <row r="41" spans="1:29" s="7" customFormat="1" ht="15" customHeight="1" x14ac:dyDescent="0.3">
      <c r="A41" s="5"/>
      <c r="C41" s="8"/>
      <c r="D41" s="8"/>
      <c r="E41" s="5"/>
      <c r="F41" s="5"/>
      <c r="I41" s="5"/>
      <c r="J41" s="5"/>
      <c r="AB41" s="7">
        <v>206845.12555963456</v>
      </c>
      <c r="AC41" s="7">
        <v>609204.82720612653</v>
      </c>
    </row>
    <row r="42" spans="1:29" s="7" customFormat="1" ht="15" customHeight="1" x14ac:dyDescent="0.3">
      <c r="C42" s="4"/>
      <c r="D42" s="8"/>
      <c r="E42" s="5"/>
      <c r="F42" s="5"/>
      <c r="I42" s="5"/>
      <c r="J42" s="5"/>
      <c r="AB42" s="7">
        <v>206830.32049149665</v>
      </c>
      <c r="AC42" s="7">
        <v>609218.27376544231</v>
      </c>
    </row>
    <row r="43" spans="1:29" s="7" customFormat="1" ht="15" customHeight="1" x14ac:dyDescent="0.3">
      <c r="A43" s="5"/>
      <c r="D43" s="8"/>
      <c r="E43" s="5"/>
      <c r="F43" s="5"/>
      <c r="I43" s="5"/>
      <c r="J43" s="5"/>
      <c r="AB43" s="7">
        <v>206815.51542335874</v>
      </c>
      <c r="AC43" s="7">
        <v>609231.72032475797</v>
      </c>
    </row>
    <row r="44" spans="1:29" s="7" customFormat="1" ht="15" customHeight="1" x14ac:dyDescent="0.3">
      <c r="A44" s="5"/>
      <c r="D44" s="8"/>
      <c r="E44" s="5"/>
      <c r="F44" s="5"/>
      <c r="I44" s="5"/>
      <c r="J44" s="5"/>
    </row>
    <row r="45" spans="1:29" s="7" customFormat="1" ht="15" customHeight="1" x14ac:dyDescent="0.3">
      <c r="A45" s="5"/>
      <c r="C45" s="8"/>
      <c r="D45" s="8"/>
      <c r="E45" s="5"/>
      <c r="F45" s="5"/>
      <c r="I45" s="5"/>
      <c r="J45" s="5"/>
      <c r="AB45" s="7">
        <v>206815.51542335874</v>
      </c>
      <c r="AC45" s="7">
        <v>609231.72032475797</v>
      </c>
    </row>
    <row r="46" spans="1:29" s="7" customFormat="1" ht="15" customHeight="1" x14ac:dyDescent="0.3">
      <c r="A46" s="5"/>
      <c r="C46" s="8"/>
      <c r="D46" s="8"/>
      <c r="E46" s="5"/>
      <c r="F46" s="5"/>
      <c r="I46" s="5"/>
      <c r="J46" s="5"/>
    </row>
    <row r="47" spans="1:29" s="7" customFormat="1" ht="15" customHeight="1" x14ac:dyDescent="0.3">
      <c r="A47" s="5"/>
      <c r="C47" s="8"/>
      <c r="D47" s="8"/>
      <c r="E47" s="5"/>
      <c r="F47" s="5"/>
      <c r="I47" s="5"/>
      <c r="J47" s="5"/>
    </row>
    <row r="48" spans="1:29" s="7" customFormat="1" ht="15" customHeight="1" x14ac:dyDescent="0.3">
      <c r="C48" s="8"/>
      <c r="D48" s="8"/>
      <c r="E48" s="5"/>
      <c r="I48" s="5"/>
      <c r="J48" s="5"/>
      <c r="AB48" s="7">
        <v>206815.51542335874</v>
      </c>
      <c r="AC48" s="7">
        <v>609231.72032475797</v>
      </c>
    </row>
    <row r="49" spans="3:29" s="7" customFormat="1" ht="15" customHeight="1" x14ac:dyDescent="0.3">
      <c r="C49" s="8"/>
      <c r="E49" s="5"/>
      <c r="I49" s="5"/>
      <c r="J49" s="5"/>
      <c r="AB49" s="7">
        <v>206802.93111544158</v>
      </c>
      <c r="AC49" s="7">
        <v>609243.14990017633</v>
      </c>
    </row>
    <row r="50" spans="3:29" s="7" customFormat="1" ht="15" customHeight="1" x14ac:dyDescent="0.3">
      <c r="D50" s="8"/>
      <c r="E50" s="5"/>
      <c r="I50" s="5"/>
      <c r="J50" s="5"/>
      <c r="AB50" s="7">
        <v>206800.77263897803</v>
      </c>
      <c r="AC50" s="7">
        <v>609245.23340188188</v>
      </c>
    </row>
    <row r="51" spans="3:29" ht="15" customHeight="1" x14ac:dyDescent="0.3">
      <c r="D51" s="6"/>
      <c r="AB51" s="5">
        <v>206786.38279588829</v>
      </c>
      <c r="AC51" s="5">
        <v>609259.1234132516</v>
      </c>
    </row>
    <row r="52" spans="3:29" ht="15" customHeight="1" x14ac:dyDescent="0.3">
      <c r="D52" s="6"/>
      <c r="AB52" s="5">
        <v>206786.38279588829</v>
      </c>
      <c r="AC52" s="5">
        <v>609259.1234132516</v>
      </c>
    </row>
    <row r="53" spans="3:29" ht="15" customHeight="1" x14ac:dyDescent="0.3">
      <c r="C53" s="6"/>
      <c r="D53" s="6"/>
      <c r="AB53" s="5">
        <v>206786.38279588829</v>
      </c>
      <c r="AC53" s="5">
        <v>609259.1234132516</v>
      </c>
    </row>
    <row r="54" spans="3:29" ht="15" customHeight="1" x14ac:dyDescent="0.3">
      <c r="C54" s="6"/>
      <c r="D54" s="6"/>
      <c r="AB54" s="5">
        <v>206786.38279588829</v>
      </c>
      <c r="AC54" s="5">
        <v>609259.1234132516</v>
      </c>
    </row>
    <row r="55" spans="3:29" ht="15" customHeight="1" x14ac:dyDescent="0.3">
      <c r="C55" s="6"/>
      <c r="D55" s="6"/>
      <c r="AB55" s="5">
        <v>206771.99295279855</v>
      </c>
      <c r="AC55" s="5">
        <v>609273.01342462143</v>
      </c>
    </row>
    <row r="56" spans="3:29" ht="15" customHeight="1" x14ac:dyDescent="0.3">
      <c r="C56" s="6"/>
      <c r="D56" s="6"/>
      <c r="AB56" s="5">
        <v>206759.76158617233</v>
      </c>
      <c r="AC56" s="5">
        <v>609284.81993428571</v>
      </c>
    </row>
    <row r="57" spans="3:29" ht="15" customHeight="1" x14ac:dyDescent="0.3">
      <c r="C57" s="6"/>
      <c r="D57" s="6"/>
      <c r="AB57" s="5">
        <v>206757.30104341792</v>
      </c>
      <c r="AC57" s="5">
        <v>609286.53624700604</v>
      </c>
    </row>
    <row r="58" spans="3:29" ht="15" customHeight="1" x14ac:dyDescent="0.3">
      <c r="C58" s="6"/>
      <c r="D58" s="6"/>
      <c r="AB58" s="5">
        <v>206743.35796780992</v>
      </c>
      <c r="AC58" s="5">
        <v>609296.26201908791</v>
      </c>
    </row>
    <row r="59" spans="3:29" ht="15" customHeight="1" x14ac:dyDescent="0.3">
      <c r="C59" s="6"/>
      <c r="D59" s="6"/>
      <c r="AB59" s="5">
        <v>206741.19707832983</v>
      </c>
      <c r="AC59" s="5">
        <v>609298.34301804402</v>
      </c>
    </row>
    <row r="60" spans="3:29" ht="15" customHeight="1" x14ac:dyDescent="0.3">
      <c r="C60" s="6"/>
      <c r="D60" s="6"/>
      <c r="AB60" s="5">
        <v>206726.79114846277</v>
      </c>
      <c r="AC60" s="5">
        <v>609312.21634441742</v>
      </c>
    </row>
    <row r="61" spans="3:29" ht="15" customHeight="1" x14ac:dyDescent="0.3">
      <c r="C61" s="6"/>
      <c r="D61" s="6"/>
      <c r="AB61" s="5">
        <v>206726.79114846277</v>
      </c>
      <c r="AC61" s="5">
        <v>609312.21634441742</v>
      </c>
    </row>
    <row r="62" spans="3:29" ht="15" customHeight="1" x14ac:dyDescent="0.3">
      <c r="C62" s="6"/>
      <c r="D62" s="6"/>
      <c r="AB62" s="5">
        <v>206726.79114846277</v>
      </c>
      <c r="AC62" s="5">
        <v>609312.21634441742</v>
      </c>
    </row>
    <row r="63" spans="3:29" ht="15" customHeight="1" x14ac:dyDescent="0.3">
      <c r="C63" s="6"/>
      <c r="D63" s="6"/>
      <c r="AB63" s="5">
        <v>206712.38521859574</v>
      </c>
      <c r="AC63" s="5">
        <v>609326.08967079094</v>
      </c>
    </row>
    <row r="64" spans="3:29" ht="15" customHeight="1" x14ac:dyDescent="0.3">
      <c r="C64" s="6"/>
      <c r="D64" s="6"/>
      <c r="AB64" s="5">
        <v>206712.38521859574</v>
      </c>
      <c r="AC64" s="5">
        <v>609326.08967079094</v>
      </c>
    </row>
    <row r="65" spans="2:29" ht="15" customHeight="1" x14ac:dyDescent="0.3">
      <c r="C65" s="6"/>
      <c r="D65" s="6"/>
      <c r="AB65" s="5">
        <v>206697.97928872867</v>
      </c>
      <c r="AC65" s="5">
        <v>609339.96299716446</v>
      </c>
    </row>
    <row r="66" spans="2:29" ht="15" customHeight="1" x14ac:dyDescent="0.3">
      <c r="C66" s="6"/>
      <c r="D66" s="6"/>
      <c r="AB66" s="5">
        <v>206689.3357308085</v>
      </c>
      <c r="AC66" s="5">
        <v>609348.28699298855</v>
      </c>
    </row>
    <row r="67" spans="2:29" ht="15" customHeight="1" x14ac:dyDescent="0.3">
      <c r="C67" s="6"/>
      <c r="D67" s="6"/>
      <c r="AB67" s="5">
        <v>206683.62351045967</v>
      </c>
      <c r="AC67" s="5">
        <v>609353.88793386368</v>
      </c>
    </row>
    <row r="68" spans="2:29" ht="15" customHeight="1" x14ac:dyDescent="0.3">
      <c r="C68" s="6"/>
      <c r="D68" s="6"/>
      <c r="AB68" s="5">
        <v>206669.34295958767</v>
      </c>
      <c r="AC68" s="5">
        <v>609367.89028605155</v>
      </c>
    </row>
    <row r="69" spans="2:29" ht="15" customHeight="1" x14ac:dyDescent="0.3">
      <c r="C69" s="6"/>
      <c r="D69" s="6"/>
      <c r="AB69" s="5">
        <v>206655.06240871569</v>
      </c>
      <c r="AC69" s="5">
        <v>609381.89263823943</v>
      </c>
    </row>
    <row r="70" spans="2:29" ht="15" customHeight="1" x14ac:dyDescent="0.3">
      <c r="C70" s="6"/>
      <c r="D70" s="6"/>
      <c r="AB70" s="5">
        <v>206640.78185784371</v>
      </c>
      <c r="AC70" s="5">
        <v>609395.8949904273</v>
      </c>
    </row>
    <row r="71" spans="2:29" ht="15" customHeight="1" x14ac:dyDescent="0.3">
      <c r="C71" s="6"/>
      <c r="D71" s="6"/>
      <c r="AB71" s="5">
        <v>206640.78185784371</v>
      </c>
      <c r="AC71" s="5">
        <v>609395.8949904273</v>
      </c>
    </row>
    <row r="72" spans="2:29" ht="15" customHeight="1" x14ac:dyDescent="0.3">
      <c r="C72" s="6"/>
      <c r="D72" s="6"/>
      <c r="AB72" s="5">
        <v>206640.78185784371</v>
      </c>
      <c r="AC72" s="5">
        <v>609395.8949904273</v>
      </c>
    </row>
    <row r="73" spans="2:29" ht="15" customHeight="1" x14ac:dyDescent="0.3">
      <c r="AB73" s="5">
        <v>206635.78366503856</v>
      </c>
      <c r="AC73" s="5">
        <v>609400.79581369297</v>
      </c>
    </row>
    <row r="75" spans="2:29" ht="15" customHeight="1" x14ac:dyDescent="0.3">
      <c r="B75" s="2"/>
      <c r="C75" s="2"/>
      <c r="D75" s="2"/>
      <c r="F75" s="2"/>
      <c r="G75" s="2"/>
      <c r="H75" s="2"/>
      <c r="K75" s="2"/>
      <c r="L75" s="2"/>
    </row>
  </sheetData>
  <autoFilter ref="A1:AX22" xr:uid="{00000000-0009-0000-0000-000018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71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38</v>
      </c>
      <c r="H2" s="5" t="s">
        <v>295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42.29</v>
      </c>
      <c r="D4" s="5">
        <v>41.09</v>
      </c>
      <c r="E4" s="5">
        <v>200</v>
      </c>
      <c r="F4" s="5" t="s">
        <v>276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40.79</v>
      </c>
      <c r="AO4" s="5" t="str">
        <f t="shared" ref="AO4:AO6" si="0">INT(B4/20)&amp;"+"&amp;FIXED(B4-INT(B4/20)*20,2)</f>
        <v>0+0.00</v>
      </c>
      <c r="AR4" s="5" t="str">
        <f t="shared" ref="AR4" si="1">IF(F4=F5,"",F4)</f>
        <v>m1-OJ-A25-001</v>
      </c>
      <c r="AS4" s="5" t="str">
        <f t="shared" ref="AS4:AS6" si="2">IFERROR(RIGHT(AR4,LEN(AR4)-3),"")</f>
        <v>OJ-A25-001</v>
      </c>
      <c r="AT4" s="5" t="str">
        <f t="shared" ref="AT4:AT6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42.15</v>
      </c>
      <c r="D5" s="6">
        <v>40.659999999999997</v>
      </c>
      <c r="E5" s="5">
        <v>200</v>
      </c>
      <c r="I5" s="5" t="s">
        <v>0</v>
      </c>
      <c r="J5" s="5">
        <v>0.3</v>
      </c>
      <c r="AD5" s="5">
        <f t="shared" ref="AD5:AD6" si="4">C5-0.2*7.5</f>
        <v>40.65</v>
      </c>
      <c r="AO5" s="5" t="str">
        <f t="shared" si="0"/>
        <v>1+0.00</v>
      </c>
      <c r="AR5" s="5">
        <f t="shared" ref="AR5:AR6" si="5">IF(F5=F6,"",F5)</f>
        <v>0</v>
      </c>
      <c r="AS5" s="5" t="str">
        <f t="shared" si="2"/>
        <v/>
      </c>
      <c r="AT5" s="5" t="str">
        <f t="shared" si="3"/>
        <v/>
      </c>
      <c r="AU5" s="5" t="str">
        <f t="shared" ref="AU5:AU6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6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A6" s="5" t="s">
        <v>55</v>
      </c>
      <c r="B6" s="5">
        <v>37</v>
      </c>
      <c r="C6" s="6">
        <v>42.03</v>
      </c>
      <c r="D6" s="6">
        <v>40.299999999999997</v>
      </c>
      <c r="E6" s="5">
        <v>200</v>
      </c>
      <c r="F6" s="5" t="s">
        <v>871</v>
      </c>
      <c r="I6" s="5" t="s">
        <v>0</v>
      </c>
      <c r="J6" s="5">
        <v>0.3</v>
      </c>
      <c r="AD6" s="5">
        <f t="shared" si="4"/>
        <v>40.53</v>
      </c>
      <c r="AO6" s="5" t="str">
        <f t="shared" si="0"/>
        <v>1+17.00</v>
      </c>
      <c r="AR6" s="5" t="str">
        <f t="shared" si="5"/>
        <v>m1-OJ-A24-002</v>
      </c>
      <c r="AS6" s="5" t="str">
        <f t="shared" si="2"/>
        <v>OJ-A24-002</v>
      </c>
      <c r="AT6" s="5" t="str">
        <f t="shared" si="3"/>
        <v>PC맨홀(1호)</v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8" spans="1:49" ht="15" customHeight="1" x14ac:dyDescent="0.3">
      <c r="B8" s="2" t="s">
        <v>46</v>
      </c>
      <c r="C8" s="2" t="s">
        <v>21</v>
      </c>
      <c r="D8" s="2" t="s">
        <v>22</v>
      </c>
      <c r="E8" s="2" t="s">
        <v>47</v>
      </c>
      <c r="F8" s="2" t="s">
        <v>48</v>
      </c>
      <c r="G8" s="2" t="s">
        <v>49</v>
      </c>
      <c r="H8" s="2" t="s">
        <v>50</v>
      </c>
      <c r="K8" s="2" t="s">
        <v>46</v>
      </c>
      <c r="L8" s="2" t="s">
        <v>47</v>
      </c>
    </row>
    <row r="9" spans="1:49" ht="15" customHeight="1" x14ac:dyDescent="0.3">
      <c r="B9" s="5" t="s">
        <v>654</v>
      </c>
      <c r="C9" s="6">
        <v>41.33</v>
      </c>
      <c r="D9" s="6">
        <v>600</v>
      </c>
      <c r="E9" s="17" t="s">
        <v>491</v>
      </c>
    </row>
    <row r="10" spans="1:49" ht="15" customHeight="1" x14ac:dyDescent="0.3">
      <c r="B10" s="5" t="s">
        <v>655</v>
      </c>
      <c r="C10" s="5">
        <v>40.75</v>
      </c>
      <c r="D10" s="5">
        <v>100</v>
      </c>
      <c r="E10" s="17" t="s">
        <v>355</v>
      </c>
    </row>
    <row r="11" spans="1:49" ht="15" customHeight="1" x14ac:dyDescent="0.3">
      <c r="B11" s="2" t="s">
        <v>656</v>
      </c>
      <c r="C11" s="2">
        <v>40.89</v>
      </c>
      <c r="D11" s="2">
        <v>160</v>
      </c>
      <c r="E11" s="17" t="s">
        <v>344</v>
      </c>
      <c r="F11" s="2"/>
      <c r="G11" s="2"/>
      <c r="H11" s="2"/>
      <c r="K11" s="2"/>
      <c r="L11" s="2"/>
    </row>
    <row r="12" spans="1:49" ht="15" customHeight="1" x14ac:dyDescent="0.3">
      <c r="C12" s="6"/>
      <c r="D12" s="6"/>
      <c r="AB12" s="5">
        <v>206888.93426742256</v>
      </c>
      <c r="AC12" s="5">
        <v>609093.64698413445</v>
      </c>
    </row>
    <row r="13" spans="1:49" ht="15" customHeight="1" x14ac:dyDescent="0.3">
      <c r="C13" s="6"/>
      <c r="D13" s="6"/>
    </row>
    <row r="14" spans="1:49" ht="15" customHeight="1" x14ac:dyDescent="0.3">
      <c r="C14" s="6"/>
      <c r="D14" s="6"/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1:29" ht="15" customHeight="1" x14ac:dyDescent="0.3">
      <c r="C17" s="6"/>
      <c r="D17" s="6"/>
    </row>
    <row r="18" spans="1:29" ht="15" customHeight="1" x14ac:dyDescent="0.3">
      <c r="C18" s="6"/>
      <c r="D18" s="6"/>
    </row>
    <row r="19" spans="1:29" ht="15" customHeight="1" x14ac:dyDescent="0.3">
      <c r="C19" s="6"/>
      <c r="D19" s="6"/>
    </row>
    <row r="20" spans="1:29" ht="15" customHeight="1" x14ac:dyDescent="0.3">
      <c r="C20" s="6"/>
      <c r="D20" s="6"/>
    </row>
    <row r="21" spans="1:29" ht="15" customHeight="1" x14ac:dyDescent="0.3">
      <c r="C21" s="6"/>
      <c r="D21" s="6"/>
      <c r="AB21" s="5">
        <v>206888.93426742256</v>
      </c>
      <c r="AC21" s="5">
        <v>609093.64698413445</v>
      </c>
    </row>
    <row r="22" spans="1:29" ht="15" customHeight="1" x14ac:dyDescent="0.3">
      <c r="C22" s="6"/>
      <c r="D22" s="6"/>
      <c r="AB22" s="5">
        <v>206883.23957253169</v>
      </c>
      <c r="AC22" s="5">
        <v>609112.81911104044</v>
      </c>
    </row>
    <row r="23" spans="1:29" ht="15" customHeight="1" x14ac:dyDescent="0.3">
      <c r="C23" s="6"/>
      <c r="D23" s="6"/>
      <c r="AB23" s="5">
        <v>206875.71444408628</v>
      </c>
      <c r="AC23" s="5">
        <v>609131.34942247556</v>
      </c>
    </row>
    <row r="24" spans="1:29" ht="15" customHeight="1" x14ac:dyDescent="0.3">
      <c r="C24" s="6"/>
      <c r="D24" s="6"/>
    </row>
    <row r="25" spans="1:29" ht="15" customHeight="1" x14ac:dyDescent="0.3">
      <c r="C25" s="6"/>
      <c r="D25" s="6"/>
      <c r="AB25" s="5">
        <v>206871.95187986357</v>
      </c>
      <c r="AC25" s="5">
        <v>609140.61457819305</v>
      </c>
    </row>
    <row r="26" spans="1:29" ht="15" customHeight="1" x14ac:dyDescent="0.3">
      <c r="C26" s="6"/>
      <c r="D26" s="6"/>
    </row>
    <row r="27" spans="1:29" ht="15" customHeight="1" x14ac:dyDescent="0.3">
      <c r="C27" s="6"/>
      <c r="D27" s="6"/>
      <c r="AB27" s="5">
        <v>206868.81614221606</v>
      </c>
      <c r="AC27" s="5">
        <v>609150.11021663423</v>
      </c>
    </row>
    <row r="28" spans="1:29" ht="15" customHeight="1" x14ac:dyDescent="0.3">
      <c r="C28" s="6"/>
      <c r="D28" s="6"/>
    </row>
    <row r="29" spans="1:29" ht="15" customHeight="1" x14ac:dyDescent="0.3">
      <c r="C29" s="6"/>
      <c r="D29" s="6"/>
      <c r="AB29" s="5">
        <v>206865.68040456859</v>
      </c>
      <c r="AC29" s="5">
        <v>609159.60585507541</v>
      </c>
    </row>
    <row r="30" spans="1:29" s="7" customFormat="1" ht="15" customHeight="1" x14ac:dyDescent="0.3">
      <c r="C30" s="8"/>
      <c r="D30" s="8"/>
      <c r="E30" s="5"/>
      <c r="I30" s="5"/>
      <c r="J30" s="5"/>
      <c r="AB30" s="7">
        <v>206861.21283914137</v>
      </c>
      <c r="AC30" s="7">
        <v>609168.55241079</v>
      </c>
    </row>
    <row r="31" spans="1:29" s="7" customFormat="1" ht="15" customHeight="1" x14ac:dyDescent="0.3">
      <c r="C31" s="8"/>
      <c r="D31" s="8"/>
      <c r="E31" s="5"/>
      <c r="I31" s="5"/>
      <c r="J31" s="5"/>
      <c r="AB31" s="7">
        <v>206856.74527371419</v>
      </c>
      <c r="AC31" s="7">
        <v>609177.49896650447</v>
      </c>
    </row>
    <row r="32" spans="1:29" s="7" customFormat="1" ht="15" customHeight="1" x14ac:dyDescent="0.3">
      <c r="A32" s="5"/>
      <c r="C32" s="8"/>
      <c r="D32" s="8"/>
      <c r="E32" s="5"/>
      <c r="F32" s="5"/>
      <c r="I32" s="5"/>
      <c r="J32" s="5"/>
      <c r="AB32" s="7">
        <v>206853.26417969234</v>
      </c>
      <c r="AC32" s="7">
        <v>609186.87350566185</v>
      </c>
    </row>
    <row r="33" spans="1:29" s="7" customFormat="1" ht="15" customHeight="1" x14ac:dyDescent="0.3">
      <c r="A33" s="5"/>
      <c r="E33" s="5"/>
      <c r="F33" s="5"/>
      <c r="I33" s="5"/>
      <c r="J33" s="5"/>
      <c r="AB33" s="7">
        <v>206847.34631985531</v>
      </c>
      <c r="AC33" s="7">
        <v>609202.81022222911</v>
      </c>
    </row>
    <row r="34" spans="1:29" s="7" customFormat="1" ht="15" customHeight="1" x14ac:dyDescent="0.3">
      <c r="E34" s="5"/>
      <c r="F34" s="5"/>
      <c r="I34" s="5"/>
      <c r="J34" s="5"/>
    </row>
    <row r="35" spans="1:29" s="7" customFormat="1" ht="15" customHeight="1" x14ac:dyDescent="0.3">
      <c r="A35" s="5"/>
      <c r="C35" s="8"/>
      <c r="D35" s="8"/>
      <c r="E35" s="5"/>
      <c r="F35" s="5"/>
      <c r="I35" s="5"/>
      <c r="J35" s="5"/>
      <c r="AB35" s="7">
        <v>206847.34631985531</v>
      </c>
      <c r="AC35" s="7">
        <v>609202.81022222911</v>
      </c>
    </row>
    <row r="36" spans="1:29" s="7" customFormat="1" ht="15" customHeight="1" x14ac:dyDescent="0.3">
      <c r="C36" s="8"/>
      <c r="D36" s="8"/>
      <c r="E36" s="5"/>
      <c r="I36" s="5"/>
      <c r="J36" s="5"/>
      <c r="AB36" s="7">
        <v>206845.12555963456</v>
      </c>
      <c r="AC36" s="7">
        <v>609204.82720612653</v>
      </c>
    </row>
    <row r="37" spans="1:29" s="7" customFormat="1" ht="15" customHeight="1" x14ac:dyDescent="0.3">
      <c r="A37" s="5"/>
      <c r="C37" s="8"/>
      <c r="D37" s="8"/>
      <c r="E37" s="5"/>
      <c r="F37" s="5"/>
      <c r="I37" s="5"/>
      <c r="J37" s="5"/>
      <c r="AB37" s="7">
        <v>206845.12555963456</v>
      </c>
      <c r="AC37" s="7">
        <v>609204.82720612653</v>
      </c>
    </row>
    <row r="38" spans="1:29" s="7" customFormat="1" ht="15" customHeight="1" x14ac:dyDescent="0.3">
      <c r="C38" s="4"/>
      <c r="D38" s="8"/>
      <c r="E38" s="5"/>
      <c r="F38" s="5"/>
      <c r="I38" s="5"/>
      <c r="J38" s="5"/>
      <c r="AB38" s="7">
        <v>206830.32049149665</v>
      </c>
      <c r="AC38" s="7">
        <v>609218.27376544231</v>
      </c>
    </row>
    <row r="39" spans="1:29" s="7" customFormat="1" ht="15" customHeight="1" x14ac:dyDescent="0.3">
      <c r="A39" s="5"/>
      <c r="D39" s="8"/>
      <c r="E39" s="5"/>
      <c r="F39" s="5"/>
      <c r="I39" s="5"/>
      <c r="J39" s="5"/>
      <c r="AB39" s="7">
        <v>206815.51542335874</v>
      </c>
      <c r="AC39" s="7">
        <v>609231.72032475797</v>
      </c>
    </row>
    <row r="40" spans="1:29" s="7" customFormat="1" ht="15" customHeight="1" x14ac:dyDescent="0.3">
      <c r="A40" s="5"/>
      <c r="D40" s="8"/>
      <c r="E40" s="5"/>
      <c r="F40" s="5"/>
      <c r="I40" s="5"/>
      <c r="J40" s="5"/>
    </row>
    <row r="41" spans="1:29" s="7" customFormat="1" ht="15" customHeight="1" x14ac:dyDescent="0.3">
      <c r="A41" s="5"/>
      <c r="C41" s="8"/>
      <c r="D41" s="8"/>
      <c r="E41" s="5"/>
      <c r="F41" s="5"/>
      <c r="I41" s="5"/>
      <c r="J41" s="5"/>
      <c r="AB41" s="7">
        <v>206815.51542335874</v>
      </c>
      <c r="AC41" s="7">
        <v>609231.72032475797</v>
      </c>
    </row>
    <row r="42" spans="1:29" s="7" customFormat="1" ht="15" customHeight="1" x14ac:dyDescent="0.3">
      <c r="A42" s="5"/>
      <c r="C42" s="8"/>
      <c r="D42" s="8"/>
      <c r="E42" s="5"/>
      <c r="F42" s="5"/>
      <c r="I42" s="5"/>
      <c r="J42" s="5"/>
    </row>
    <row r="43" spans="1:29" s="7" customFormat="1" ht="15" customHeight="1" x14ac:dyDescent="0.3">
      <c r="A43" s="5"/>
      <c r="C43" s="8"/>
      <c r="D43" s="8"/>
      <c r="E43" s="5"/>
      <c r="F43" s="5"/>
      <c r="I43" s="5"/>
      <c r="J43" s="5"/>
    </row>
    <row r="44" spans="1:29" s="7" customFormat="1" ht="15" customHeight="1" x14ac:dyDescent="0.3">
      <c r="C44" s="8"/>
      <c r="D44" s="8"/>
      <c r="E44" s="5"/>
      <c r="I44" s="5"/>
      <c r="J44" s="5"/>
      <c r="AB44" s="7">
        <v>206815.51542335874</v>
      </c>
      <c r="AC44" s="7">
        <v>609231.72032475797</v>
      </c>
    </row>
    <row r="45" spans="1:29" s="7" customFormat="1" ht="15" customHeight="1" x14ac:dyDescent="0.3">
      <c r="C45" s="8"/>
      <c r="E45" s="5"/>
      <c r="I45" s="5"/>
      <c r="J45" s="5"/>
      <c r="AB45" s="7">
        <v>206802.93111544158</v>
      </c>
      <c r="AC45" s="7">
        <v>609243.14990017633</v>
      </c>
    </row>
    <row r="46" spans="1:29" s="7" customFormat="1" ht="15" customHeight="1" x14ac:dyDescent="0.3">
      <c r="D46" s="8"/>
      <c r="E46" s="5"/>
      <c r="I46" s="5"/>
      <c r="J46" s="5"/>
      <c r="AB46" s="7">
        <v>206800.77263897803</v>
      </c>
      <c r="AC46" s="7">
        <v>609245.23340188188</v>
      </c>
    </row>
    <row r="47" spans="1:29" ht="15" customHeight="1" x14ac:dyDescent="0.3">
      <c r="D47" s="6"/>
      <c r="AB47" s="5">
        <v>206786.38279588829</v>
      </c>
      <c r="AC47" s="5">
        <v>609259.1234132516</v>
      </c>
    </row>
    <row r="48" spans="1:29" ht="15" customHeight="1" x14ac:dyDescent="0.3">
      <c r="D48" s="6"/>
      <c r="AB48" s="5">
        <v>206786.38279588829</v>
      </c>
      <c r="AC48" s="5">
        <v>609259.1234132516</v>
      </c>
    </row>
    <row r="49" spans="3:29" ht="15" customHeight="1" x14ac:dyDescent="0.3">
      <c r="C49" s="6"/>
      <c r="D49" s="6"/>
      <c r="AB49" s="5">
        <v>206786.38279588829</v>
      </c>
      <c r="AC49" s="5">
        <v>609259.1234132516</v>
      </c>
    </row>
    <row r="50" spans="3:29" ht="15" customHeight="1" x14ac:dyDescent="0.3">
      <c r="C50" s="6"/>
      <c r="D50" s="6"/>
      <c r="AB50" s="5">
        <v>206786.38279588829</v>
      </c>
      <c r="AC50" s="5">
        <v>609259.1234132516</v>
      </c>
    </row>
    <row r="51" spans="3:29" ht="15" customHeight="1" x14ac:dyDescent="0.3">
      <c r="C51" s="6"/>
      <c r="D51" s="6"/>
      <c r="AB51" s="5">
        <v>206771.99295279855</v>
      </c>
      <c r="AC51" s="5">
        <v>609273.01342462143</v>
      </c>
    </row>
    <row r="52" spans="3:29" ht="15" customHeight="1" x14ac:dyDescent="0.3">
      <c r="C52" s="6"/>
      <c r="D52" s="6"/>
      <c r="AB52" s="5">
        <v>206759.76158617233</v>
      </c>
      <c r="AC52" s="5">
        <v>609284.81993428571</v>
      </c>
    </row>
    <row r="53" spans="3:29" ht="15" customHeight="1" x14ac:dyDescent="0.3">
      <c r="C53" s="6"/>
      <c r="D53" s="6"/>
      <c r="AB53" s="5">
        <v>206757.30104341792</v>
      </c>
      <c r="AC53" s="5">
        <v>609286.53624700604</v>
      </c>
    </row>
    <row r="54" spans="3:29" ht="15" customHeight="1" x14ac:dyDescent="0.3">
      <c r="C54" s="6"/>
      <c r="D54" s="6"/>
      <c r="AB54" s="5">
        <v>206743.35796780992</v>
      </c>
      <c r="AC54" s="5">
        <v>609296.26201908791</v>
      </c>
    </row>
    <row r="55" spans="3:29" ht="15" customHeight="1" x14ac:dyDescent="0.3">
      <c r="C55" s="6"/>
      <c r="D55" s="6"/>
      <c r="AB55" s="5">
        <v>206741.19707832983</v>
      </c>
      <c r="AC55" s="5">
        <v>609298.34301804402</v>
      </c>
    </row>
    <row r="56" spans="3:29" ht="15" customHeight="1" x14ac:dyDescent="0.3">
      <c r="C56" s="6"/>
      <c r="D56" s="6"/>
      <c r="AB56" s="5">
        <v>206726.79114846277</v>
      </c>
      <c r="AC56" s="5">
        <v>609312.21634441742</v>
      </c>
    </row>
    <row r="57" spans="3:29" ht="15" customHeight="1" x14ac:dyDescent="0.3">
      <c r="C57" s="6"/>
      <c r="D57" s="6"/>
      <c r="AB57" s="5">
        <v>206726.79114846277</v>
      </c>
      <c r="AC57" s="5">
        <v>609312.21634441742</v>
      </c>
    </row>
    <row r="58" spans="3:29" ht="15" customHeight="1" x14ac:dyDescent="0.3">
      <c r="C58" s="6"/>
      <c r="D58" s="6"/>
      <c r="AB58" s="5">
        <v>206726.79114846277</v>
      </c>
      <c r="AC58" s="5">
        <v>609312.21634441742</v>
      </c>
    </row>
    <row r="59" spans="3:29" ht="15" customHeight="1" x14ac:dyDescent="0.3">
      <c r="C59" s="6"/>
      <c r="D59" s="6"/>
      <c r="AB59" s="5">
        <v>206712.38521859574</v>
      </c>
      <c r="AC59" s="5">
        <v>609326.08967079094</v>
      </c>
    </row>
    <row r="60" spans="3:29" ht="15" customHeight="1" x14ac:dyDescent="0.3">
      <c r="C60" s="6"/>
      <c r="D60" s="6"/>
      <c r="AB60" s="5">
        <v>206712.38521859574</v>
      </c>
      <c r="AC60" s="5">
        <v>609326.08967079094</v>
      </c>
    </row>
    <row r="61" spans="3:29" ht="15" customHeight="1" x14ac:dyDescent="0.3">
      <c r="C61" s="6"/>
      <c r="D61" s="6"/>
      <c r="AB61" s="5">
        <v>206697.97928872867</v>
      </c>
      <c r="AC61" s="5">
        <v>609339.96299716446</v>
      </c>
    </row>
    <row r="62" spans="3:29" ht="15" customHeight="1" x14ac:dyDescent="0.3">
      <c r="C62" s="6"/>
      <c r="D62" s="6"/>
      <c r="AB62" s="5">
        <v>206689.3357308085</v>
      </c>
      <c r="AC62" s="5">
        <v>609348.28699298855</v>
      </c>
    </row>
    <row r="63" spans="3:29" ht="15" customHeight="1" x14ac:dyDescent="0.3">
      <c r="C63" s="6"/>
      <c r="D63" s="6"/>
      <c r="AB63" s="5">
        <v>206683.62351045967</v>
      </c>
      <c r="AC63" s="5">
        <v>609353.88793386368</v>
      </c>
    </row>
    <row r="64" spans="3:29" ht="15" customHeight="1" x14ac:dyDescent="0.3">
      <c r="C64" s="6"/>
      <c r="D64" s="6"/>
      <c r="AB64" s="5">
        <v>206669.34295958767</v>
      </c>
      <c r="AC64" s="5">
        <v>609367.89028605155</v>
      </c>
    </row>
    <row r="65" spans="2:29" ht="15" customHeight="1" x14ac:dyDescent="0.3">
      <c r="C65" s="6"/>
      <c r="D65" s="6"/>
      <c r="AB65" s="5">
        <v>206655.06240871569</v>
      </c>
      <c r="AC65" s="5">
        <v>609381.89263823943</v>
      </c>
    </row>
    <row r="66" spans="2:29" ht="15" customHeight="1" x14ac:dyDescent="0.3">
      <c r="C66" s="6"/>
      <c r="D66" s="6"/>
      <c r="AB66" s="5">
        <v>206640.78185784371</v>
      </c>
      <c r="AC66" s="5">
        <v>609395.8949904273</v>
      </c>
    </row>
    <row r="67" spans="2:29" ht="15" customHeight="1" x14ac:dyDescent="0.3">
      <c r="C67" s="6"/>
      <c r="D67" s="6"/>
      <c r="AB67" s="5">
        <v>206640.78185784371</v>
      </c>
      <c r="AC67" s="5">
        <v>609395.8949904273</v>
      </c>
    </row>
    <row r="68" spans="2:29" ht="15" customHeight="1" x14ac:dyDescent="0.3">
      <c r="C68" s="6"/>
      <c r="D68" s="6"/>
      <c r="AB68" s="5">
        <v>206640.78185784371</v>
      </c>
      <c r="AC68" s="5">
        <v>609395.8949904273</v>
      </c>
    </row>
    <row r="69" spans="2:29" ht="15" customHeight="1" x14ac:dyDescent="0.3">
      <c r="AB69" s="5">
        <v>206635.78366503856</v>
      </c>
      <c r="AC69" s="5">
        <v>609400.79581369297</v>
      </c>
    </row>
    <row r="71" spans="2:29" ht="15" customHeight="1" x14ac:dyDescent="0.3">
      <c r="B71" s="2"/>
      <c r="C71" s="2"/>
      <c r="D71" s="2"/>
      <c r="F71" s="2"/>
      <c r="G71" s="2"/>
      <c r="H71" s="2"/>
      <c r="K71" s="2"/>
      <c r="L71" s="2"/>
    </row>
  </sheetData>
  <autoFilter ref="A1:AX1" xr:uid="{00000000-0009-0000-0000-000019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W75"/>
  <sheetViews>
    <sheetView workbookViewId="0">
      <selection activeCell="AT18" sqref="AT1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115</v>
      </c>
      <c r="H2" s="5" t="s">
        <v>296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42.03</v>
      </c>
      <c r="D4" s="5">
        <v>40.729999999999997</v>
      </c>
      <c r="E4" s="5">
        <v>200</v>
      </c>
      <c r="F4" s="5" t="s">
        <v>274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C4-0.2*10.5</f>
        <v>39.93</v>
      </c>
      <c r="AO4" s="5" t="str">
        <f t="shared" ref="AO4:AO11" si="0">INT(B4/20)&amp;"+"&amp;FIXED(B4-INT(B4/20)*20,2)</f>
        <v>0+0.00</v>
      </c>
      <c r="AR4" s="5" t="str">
        <f t="shared" ref="AR4" si="1">IF(F4=F5,"",F4)</f>
        <v>m1-OJ-A26-001</v>
      </c>
      <c r="AS4" s="5" t="str">
        <f t="shared" ref="AS4:AS11" si="2">IFERROR(RIGHT(AR4,LEN(AR4)-3),"")</f>
        <v>OJ-A26-001</v>
      </c>
      <c r="AT4" s="5" t="str">
        <f t="shared" ref="AT4:AT11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41.87</v>
      </c>
      <c r="D5" s="6">
        <v>40.44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1" si="4">C5-0.2*10.5</f>
        <v>39.769999999999996</v>
      </c>
      <c r="AO5" s="5" t="str">
        <f t="shared" si="0"/>
        <v>1+0.00</v>
      </c>
      <c r="AR5" s="5" t="str">
        <f t="shared" ref="AR5:AR11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1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11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41.7</v>
      </c>
      <c r="D6" s="6">
        <v>40.15</v>
      </c>
      <c r="E6" s="5">
        <v>200</v>
      </c>
      <c r="I6" s="5" t="s">
        <v>0</v>
      </c>
      <c r="J6" s="5">
        <v>0.3</v>
      </c>
      <c r="AD6" s="5">
        <f t="shared" si="4"/>
        <v>39.6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57</v>
      </c>
      <c r="C7" s="6">
        <v>41.56</v>
      </c>
      <c r="D7" s="6">
        <v>39.909999999999997</v>
      </c>
      <c r="E7" s="5">
        <v>200</v>
      </c>
      <c r="F7" s="5" t="s">
        <v>275</v>
      </c>
      <c r="I7" s="5" t="s">
        <v>0</v>
      </c>
      <c r="J7" s="5">
        <v>0.3</v>
      </c>
      <c r="AD7" s="5">
        <f t="shared" si="4"/>
        <v>39.46</v>
      </c>
      <c r="AO7" s="5" t="str">
        <f t="shared" si="0"/>
        <v>2+17.00</v>
      </c>
      <c r="AR7" s="5" t="str">
        <f t="shared" si="5"/>
        <v>m1-OJ-A26-002</v>
      </c>
      <c r="AS7" s="5" t="str">
        <f t="shared" si="2"/>
        <v>OJ-A26-002</v>
      </c>
      <c r="AT7" s="5" t="str">
        <f t="shared" si="3"/>
        <v>PC맨홀(1호)</v>
      </c>
      <c r="AU7" s="5" t="str">
        <f t="shared" si="6"/>
        <v>OPEN</v>
      </c>
      <c r="AV7" s="27" t="s">
        <v>1236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41.53</v>
      </c>
      <c r="D8" s="6">
        <v>39.869999999999997</v>
      </c>
      <c r="E8" s="5">
        <v>200</v>
      </c>
      <c r="I8" s="5" t="s">
        <v>0</v>
      </c>
      <c r="J8" s="5">
        <v>0.3</v>
      </c>
      <c r="AD8" s="5">
        <f t="shared" si="4"/>
        <v>39.43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1236</v>
      </c>
      <c r="AW8" s="5" t="str">
        <f t="shared" si="7"/>
        <v>ASP</v>
      </c>
    </row>
    <row r="9" spans="1:49" ht="15" customHeight="1" x14ac:dyDescent="0.3">
      <c r="B9" s="5">
        <v>80</v>
      </c>
      <c r="C9" s="6">
        <v>41.36</v>
      </c>
      <c r="D9" s="6">
        <v>39.58</v>
      </c>
      <c r="E9" s="5">
        <v>200</v>
      </c>
      <c r="I9" s="5" t="s">
        <v>0</v>
      </c>
      <c r="J9" s="5">
        <v>0.3</v>
      </c>
      <c r="AD9" s="5">
        <f t="shared" si="4"/>
        <v>39.26</v>
      </c>
      <c r="AO9" s="5" t="str">
        <f t="shared" si="0"/>
        <v>4+0.00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OPEN</v>
      </c>
      <c r="AV9" s="27" t="s">
        <v>1236</v>
      </c>
      <c r="AW9" s="5" t="str">
        <f t="shared" si="7"/>
        <v>ASP</v>
      </c>
    </row>
    <row r="10" spans="1:49" ht="15" customHeight="1" x14ac:dyDescent="0.3">
      <c r="B10" s="5">
        <v>100</v>
      </c>
      <c r="C10" s="6">
        <v>41.19</v>
      </c>
      <c r="D10" s="6">
        <v>39.299999999999997</v>
      </c>
      <c r="E10" s="5">
        <v>200</v>
      </c>
      <c r="I10" s="5" t="s">
        <v>0</v>
      </c>
      <c r="J10" s="5">
        <v>0.3</v>
      </c>
      <c r="AD10" s="5">
        <f t="shared" si="4"/>
        <v>39.089999999999996</v>
      </c>
      <c r="AO10" s="5" t="str">
        <f t="shared" si="0"/>
        <v>5+0.00</v>
      </c>
      <c r="AR10" s="5">
        <f t="shared" si="5"/>
        <v>0</v>
      </c>
      <c r="AS10" s="5" t="str">
        <f t="shared" si="2"/>
        <v/>
      </c>
      <c r="AT10" s="5" t="str">
        <f t="shared" si="3"/>
        <v/>
      </c>
      <c r="AU10" s="5" t="str">
        <f t="shared" si="6"/>
        <v>OPEN</v>
      </c>
      <c r="AV10" s="27" t="s">
        <v>1236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114</v>
      </c>
      <c r="C11" s="6">
        <v>41.07</v>
      </c>
      <c r="D11" s="6">
        <v>39.1</v>
      </c>
      <c r="E11" s="5">
        <v>200</v>
      </c>
      <c r="F11" s="5" t="s">
        <v>297</v>
      </c>
      <c r="I11" s="5" t="s">
        <v>0</v>
      </c>
      <c r="J11" s="5">
        <v>0.3</v>
      </c>
      <c r="AD11" s="5">
        <f t="shared" si="4"/>
        <v>38.97</v>
      </c>
      <c r="AO11" s="5" t="str">
        <f t="shared" si="0"/>
        <v>5+14.00</v>
      </c>
      <c r="AR11" s="5" t="str">
        <f t="shared" si="5"/>
        <v>m1-OJ-A20-007</v>
      </c>
      <c r="AS11" s="5" t="str">
        <f t="shared" si="2"/>
        <v>OJ-A20-007</v>
      </c>
      <c r="AT11" s="5" t="str">
        <f t="shared" si="3"/>
        <v>PC맨홀(1호)</v>
      </c>
      <c r="AU11" s="5" t="str">
        <f t="shared" si="6"/>
        <v>OPEN</v>
      </c>
      <c r="AV11" s="27" t="s">
        <v>1236</v>
      </c>
      <c r="AW11" s="5" t="str">
        <f t="shared" si="7"/>
        <v>ASP</v>
      </c>
    </row>
    <row r="13" spans="1:49" ht="15" customHeight="1" x14ac:dyDescent="0.3">
      <c r="B13" s="2" t="s">
        <v>46</v>
      </c>
      <c r="C13" s="2" t="s">
        <v>21</v>
      </c>
      <c r="D13" s="2" t="s">
        <v>22</v>
      </c>
      <c r="E13" s="2" t="s">
        <v>47</v>
      </c>
      <c r="F13" s="2" t="s">
        <v>48</v>
      </c>
      <c r="G13" s="2" t="s">
        <v>49</v>
      </c>
      <c r="H13" s="2" t="s">
        <v>50</v>
      </c>
      <c r="K13" s="2" t="s">
        <v>46</v>
      </c>
      <c r="L13" s="2" t="s">
        <v>47</v>
      </c>
    </row>
    <row r="14" spans="1:49" ht="15" customHeight="1" x14ac:dyDescent="0.3">
      <c r="B14" s="5" t="s">
        <v>657</v>
      </c>
      <c r="C14" s="5">
        <v>40.840000000000003</v>
      </c>
      <c r="D14" s="5">
        <v>60</v>
      </c>
      <c r="E14" s="17" t="s">
        <v>344</v>
      </c>
    </row>
    <row r="15" spans="1:49" ht="15" customHeight="1" x14ac:dyDescent="0.3">
      <c r="B15" s="2" t="s">
        <v>658</v>
      </c>
      <c r="C15" s="2">
        <v>40.65</v>
      </c>
      <c r="D15" s="2">
        <v>60</v>
      </c>
      <c r="E15" s="17" t="s">
        <v>344</v>
      </c>
      <c r="F15" s="2"/>
      <c r="G15" s="2"/>
      <c r="H15" s="2"/>
      <c r="K15" s="2"/>
      <c r="L15" s="2"/>
    </row>
    <row r="16" spans="1:49" ht="15" customHeight="1" x14ac:dyDescent="0.3">
      <c r="B16" s="5" t="s">
        <v>342</v>
      </c>
      <c r="C16" s="6">
        <v>40.53</v>
      </c>
      <c r="D16" s="6">
        <v>60</v>
      </c>
      <c r="E16" s="17" t="s">
        <v>344</v>
      </c>
      <c r="AB16" s="5">
        <v>206888.93426742256</v>
      </c>
      <c r="AC16" s="5">
        <v>609093.64698413445</v>
      </c>
    </row>
    <row r="17" spans="2:29" ht="15" customHeight="1" x14ac:dyDescent="0.3">
      <c r="B17" s="5" t="s">
        <v>565</v>
      </c>
      <c r="C17" s="6">
        <v>40.520000000000003</v>
      </c>
      <c r="D17" s="6">
        <v>450</v>
      </c>
      <c r="E17" s="17" t="s">
        <v>491</v>
      </c>
    </row>
    <row r="18" spans="2:29" ht="15" customHeight="1" x14ac:dyDescent="0.3">
      <c r="B18" s="5" t="s">
        <v>659</v>
      </c>
      <c r="C18" s="6">
        <v>40.229999999999997</v>
      </c>
      <c r="D18" s="6">
        <v>100</v>
      </c>
      <c r="E18" s="17" t="s">
        <v>355</v>
      </c>
    </row>
    <row r="19" spans="2:29" ht="15" customHeight="1" x14ac:dyDescent="0.3">
      <c r="B19" s="5" t="s">
        <v>642</v>
      </c>
      <c r="C19" s="6">
        <v>40.47</v>
      </c>
      <c r="D19" s="6">
        <v>60</v>
      </c>
      <c r="E19" s="17" t="s">
        <v>344</v>
      </c>
    </row>
    <row r="20" spans="2:29" ht="15" customHeight="1" x14ac:dyDescent="0.3">
      <c r="B20" s="5" t="s">
        <v>660</v>
      </c>
      <c r="C20" s="6">
        <v>40.35</v>
      </c>
      <c r="D20" s="6">
        <v>60</v>
      </c>
      <c r="E20" s="17" t="s">
        <v>344</v>
      </c>
    </row>
    <row r="21" spans="2:29" ht="15" customHeight="1" x14ac:dyDescent="0.3">
      <c r="B21" s="5" t="s">
        <v>661</v>
      </c>
      <c r="C21" s="6">
        <v>40.25</v>
      </c>
      <c r="D21" s="6">
        <v>60</v>
      </c>
      <c r="E21" s="17" t="s">
        <v>344</v>
      </c>
    </row>
    <row r="22" spans="2:29" ht="15" customHeight="1" x14ac:dyDescent="0.3">
      <c r="B22" s="5" t="s">
        <v>662</v>
      </c>
      <c r="C22" s="6">
        <v>40.21</v>
      </c>
      <c r="D22" s="6">
        <v>60</v>
      </c>
      <c r="E22" s="17" t="s">
        <v>344</v>
      </c>
    </row>
    <row r="23" spans="2:29" ht="15" customHeight="1" x14ac:dyDescent="0.3">
      <c r="C23" s="6"/>
      <c r="D23" s="6"/>
    </row>
    <row r="24" spans="2:29" ht="15" customHeight="1" x14ac:dyDescent="0.3">
      <c r="C24" s="6"/>
      <c r="D24" s="6"/>
    </row>
    <row r="25" spans="2:29" ht="15" customHeight="1" x14ac:dyDescent="0.3">
      <c r="C25" s="6"/>
      <c r="D25" s="6"/>
      <c r="AB25" s="5">
        <v>206888.93426742256</v>
      </c>
      <c r="AC25" s="5">
        <v>609093.64698413445</v>
      </c>
    </row>
    <row r="26" spans="2:29" ht="15" customHeight="1" x14ac:dyDescent="0.3">
      <c r="C26" s="6"/>
      <c r="D26" s="6"/>
      <c r="AB26" s="5">
        <v>206883.23957253169</v>
      </c>
      <c r="AC26" s="5">
        <v>609112.81911104044</v>
      </c>
    </row>
    <row r="27" spans="2:29" ht="15" customHeight="1" x14ac:dyDescent="0.3">
      <c r="C27" s="6"/>
      <c r="D27" s="6"/>
      <c r="AB27" s="5">
        <v>206875.71444408628</v>
      </c>
      <c r="AC27" s="5">
        <v>609131.34942247556</v>
      </c>
    </row>
    <row r="28" spans="2:29" ht="15" customHeight="1" x14ac:dyDescent="0.3">
      <c r="C28" s="6"/>
      <c r="D28" s="6"/>
    </row>
    <row r="29" spans="2:29" ht="15" customHeight="1" x14ac:dyDescent="0.3">
      <c r="C29" s="6"/>
      <c r="D29" s="6"/>
      <c r="AB29" s="5">
        <v>206871.95187986357</v>
      </c>
      <c r="AC29" s="5">
        <v>609140.61457819305</v>
      </c>
    </row>
    <row r="30" spans="2:29" ht="15" customHeight="1" x14ac:dyDescent="0.3">
      <c r="C30" s="6"/>
      <c r="D30" s="6"/>
    </row>
    <row r="31" spans="2:29" ht="15" customHeight="1" x14ac:dyDescent="0.3">
      <c r="C31" s="6"/>
      <c r="D31" s="6"/>
      <c r="AB31" s="5">
        <v>206868.81614221606</v>
      </c>
      <c r="AC31" s="5">
        <v>609150.11021663423</v>
      </c>
    </row>
    <row r="32" spans="2:29" ht="15" customHeight="1" x14ac:dyDescent="0.3">
      <c r="C32" s="6"/>
      <c r="D32" s="6"/>
    </row>
    <row r="33" spans="1:29" ht="15" customHeight="1" x14ac:dyDescent="0.3">
      <c r="C33" s="6"/>
      <c r="D33" s="6"/>
      <c r="AB33" s="5">
        <v>206865.68040456859</v>
      </c>
      <c r="AC33" s="5">
        <v>609159.60585507541</v>
      </c>
    </row>
    <row r="34" spans="1:29" s="7" customFormat="1" ht="15" customHeight="1" x14ac:dyDescent="0.3">
      <c r="C34" s="8"/>
      <c r="D34" s="8"/>
      <c r="E34" s="5"/>
      <c r="I34" s="5"/>
      <c r="J34" s="5"/>
      <c r="AB34" s="7">
        <v>206861.21283914137</v>
      </c>
      <c r="AC34" s="7">
        <v>609168.55241079</v>
      </c>
    </row>
    <row r="35" spans="1:29" s="7" customFormat="1" ht="15" customHeight="1" x14ac:dyDescent="0.3">
      <c r="C35" s="8"/>
      <c r="D35" s="8"/>
      <c r="E35" s="5"/>
      <c r="I35" s="5"/>
      <c r="J35" s="5"/>
      <c r="AB35" s="7">
        <v>206856.74527371419</v>
      </c>
      <c r="AC35" s="7">
        <v>609177.49896650447</v>
      </c>
    </row>
    <row r="36" spans="1:29" s="7" customFormat="1" ht="15" customHeight="1" x14ac:dyDescent="0.3">
      <c r="A36" s="5"/>
      <c r="C36" s="8"/>
      <c r="D36" s="8"/>
      <c r="E36" s="5"/>
      <c r="F36" s="5"/>
      <c r="I36" s="5"/>
      <c r="J36" s="5"/>
      <c r="AB36" s="7">
        <v>206853.26417969234</v>
      </c>
      <c r="AC36" s="7">
        <v>609186.87350566185</v>
      </c>
    </row>
    <row r="37" spans="1:29" s="7" customFormat="1" ht="15" customHeight="1" x14ac:dyDescent="0.3">
      <c r="A37" s="5"/>
      <c r="E37" s="5"/>
      <c r="F37" s="5"/>
      <c r="I37" s="5"/>
      <c r="J37" s="5"/>
      <c r="AB37" s="7">
        <v>206847.34631985531</v>
      </c>
      <c r="AC37" s="7">
        <v>609202.81022222911</v>
      </c>
    </row>
    <row r="38" spans="1:29" s="7" customFormat="1" ht="15" customHeight="1" x14ac:dyDescent="0.3">
      <c r="E38" s="5"/>
      <c r="F38" s="5"/>
      <c r="I38" s="5"/>
      <c r="J38" s="5"/>
    </row>
    <row r="39" spans="1:29" s="7" customFormat="1" ht="15" customHeight="1" x14ac:dyDescent="0.3">
      <c r="A39" s="5"/>
      <c r="C39" s="8"/>
      <c r="D39" s="8"/>
      <c r="E39" s="5"/>
      <c r="F39" s="5"/>
      <c r="I39" s="5"/>
      <c r="J39" s="5"/>
      <c r="AB39" s="7">
        <v>206847.34631985531</v>
      </c>
      <c r="AC39" s="7">
        <v>609202.81022222911</v>
      </c>
    </row>
    <row r="40" spans="1:29" s="7" customFormat="1" ht="15" customHeight="1" x14ac:dyDescent="0.3">
      <c r="C40" s="8"/>
      <c r="D40" s="8"/>
      <c r="E40" s="5"/>
      <c r="I40" s="5"/>
      <c r="J40" s="5"/>
      <c r="AB40" s="7">
        <v>206845.12555963456</v>
      </c>
      <c r="AC40" s="7">
        <v>609204.82720612653</v>
      </c>
    </row>
    <row r="41" spans="1:29" s="7" customFormat="1" ht="15" customHeight="1" x14ac:dyDescent="0.3">
      <c r="A41" s="5"/>
      <c r="C41" s="8"/>
      <c r="D41" s="8"/>
      <c r="E41" s="5"/>
      <c r="F41" s="5"/>
      <c r="I41" s="5"/>
      <c r="J41" s="5"/>
      <c r="AB41" s="7">
        <v>206845.12555963456</v>
      </c>
      <c r="AC41" s="7">
        <v>609204.82720612653</v>
      </c>
    </row>
    <row r="42" spans="1:29" s="7" customFormat="1" ht="15" customHeight="1" x14ac:dyDescent="0.3">
      <c r="C42" s="4"/>
      <c r="D42" s="8"/>
      <c r="E42" s="5"/>
      <c r="F42" s="5"/>
      <c r="I42" s="5"/>
      <c r="J42" s="5"/>
      <c r="AB42" s="7">
        <v>206830.32049149665</v>
      </c>
      <c r="AC42" s="7">
        <v>609218.27376544231</v>
      </c>
    </row>
    <row r="43" spans="1:29" s="7" customFormat="1" ht="15" customHeight="1" x14ac:dyDescent="0.3">
      <c r="A43" s="5"/>
      <c r="D43" s="8"/>
      <c r="E43" s="5"/>
      <c r="F43" s="5"/>
      <c r="I43" s="5"/>
      <c r="J43" s="5"/>
      <c r="AB43" s="7">
        <v>206815.51542335874</v>
      </c>
      <c r="AC43" s="7">
        <v>609231.72032475797</v>
      </c>
    </row>
    <row r="44" spans="1:29" s="7" customFormat="1" ht="15" customHeight="1" x14ac:dyDescent="0.3">
      <c r="A44" s="5"/>
      <c r="D44" s="8"/>
      <c r="E44" s="5"/>
      <c r="F44" s="5"/>
      <c r="I44" s="5"/>
      <c r="J44" s="5"/>
    </row>
    <row r="45" spans="1:29" s="7" customFormat="1" ht="15" customHeight="1" x14ac:dyDescent="0.3">
      <c r="A45" s="5"/>
      <c r="C45" s="8"/>
      <c r="D45" s="8"/>
      <c r="E45" s="5"/>
      <c r="F45" s="5"/>
      <c r="I45" s="5"/>
      <c r="J45" s="5"/>
      <c r="AB45" s="7">
        <v>206815.51542335874</v>
      </c>
      <c r="AC45" s="7">
        <v>609231.72032475797</v>
      </c>
    </row>
    <row r="46" spans="1:29" s="7" customFormat="1" ht="15" customHeight="1" x14ac:dyDescent="0.3">
      <c r="A46" s="5"/>
      <c r="C46" s="8"/>
      <c r="D46" s="8"/>
      <c r="E46" s="5"/>
      <c r="F46" s="5"/>
      <c r="I46" s="5"/>
      <c r="J46" s="5"/>
    </row>
    <row r="47" spans="1:29" s="7" customFormat="1" ht="15" customHeight="1" x14ac:dyDescent="0.3">
      <c r="A47" s="5"/>
      <c r="C47" s="8"/>
      <c r="D47" s="8"/>
      <c r="E47" s="5"/>
      <c r="F47" s="5"/>
      <c r="I47" s="5"/>
      <c r="J47" s="5"/>
    </row>
    <row r="48" spans="1:29" s="7" customFormat="1" ht="15" customHeight="1" x14ac:dyDescent="0.3">
      <c r="C48" s="8"/>
      <c r="D48" s="8"/>
      <c r="E48" s="5"/>
      <c r="I48" s="5"/>
      <c r="J48" s="5"/>
      <c r="AB48" s="7">
        <v>206815.51542335874</v>
      </c>
      <c r="AC48" s="7">
        <v>609231.72032475797</v>
      </c>
    </row>
    <row r="49" spans="3:29" s="7" customFormat="1" ht="15" customHeight="1" x14ac:dyDescent="0.3">
      <c r="C49" s="8"/>
      <c r="E49" s="5"/>
      <c r="I49" s="5"/>
      <c r="J49" s="5"/>
      <c r="AB49" s="7">
        <v>206802.93111544158</v>
      </c>
      <c r="AC49" s="7">
        <v>609243.14990017633</v>
      </c>
    </row>
    <row r="50" spans="3:29" s="7" customFormat="1" ht="15" customHeight="1" x14ac:dyDescent="0.3">
      <c r="D50" s="8"/>
      <c r="E50" s="5"/>
      <c r="I50" s="5"/>
      <c r="J50" s="5"/>
      <c r="AB50" s="7">
        <v>206800.77263897803</v>
      </c>
      <c r="AC50" s="7">
        <v>609245.23340188188</v>
      </c>
    </row>
    <row r="51" spans="3:29" ht="15" customHeight="1" x14ac:dyDescent="0.3">
      <c r="D51" s="6"/>
      <c r="AB51" s="5">
        <v>206786.38279588829</v>
      </c>
      <c r="AC51" s="5">
        <v>609259.1234132516</v>
      </c>
    </row>
    <row r="52" spans="3:29" ht="15" customHeight="1" x14ac:dyDescent="0.3">
      <c r="D52" s="6"/>
      <c r="AB52" s="5">
        <v>206786.38279588829</v>
      </c>
      <c r="AC52" s="5">
        <v>609259.1234132516</v>
      </c>
    </row>
    <row r="53" spans="3:29" ht="15" customHeight="1" x14ac:dyDescent="0.3">
      <c r="C53" s="6"/>
      <c r="D53" s="6"/>
      <c r="AB53" s="5">
        <v>206786.38279588829</v>
      </c>
      <c r="AC53" s="5">
        <v>609259.1234132516</v>
      </c>
    </row>
    <row r="54" spans="3:29" ht="15" customHeight="1" x14ac:dyDescent="0.3">
      <c r="C54" s="6"/>
      <c r="D54" s="6"/>
      <c r="AB54" s="5">
        <v>206786.38279588829</v>
      </c>
      <c r="AC54" s="5">
        <v>609259.1234132516</v>
      </c>
    </row>
    <row r="55" spans="3:29" ht="15" customHeight="1" x14ac:dyDescent="0.3">
      <c r="C55" s="6"/>
      <c r="D55" s="6"/>
      <c r="AB55" s="5">
        <v>206771.99295279855</v>
      </c>
      <c r="AC55" s="5">
        <v>609273.01342462143</v>
      </c>
    </row>
    <row r="56" spans="3:29" ht="15" customHeight="1" x14ac:dyDescent="0.3">
      <c r="C56" s="6"/>
      <c r="D56" s="6"/>
      <c r="AB56" s="5">
        <v>206759.76158617233</v>
      </c>
      <c r="AC56" s="5">
        <v>609284.81993428571</v>
      </c>
    </row>
    <row r="57" spans="3:29" ht="15" customHeight="1" x14ac:dyDescent="0.3">
      <c r="C57" s="6"/>
      <c r="D57" s="6"/>
      <c r="AB57" s="5">
        <v>206757.30104341792</v>
      </c>
      <c r="AC57" s="5">
        <v>609286.53624700604</v>
      </c>
    </row>
    <row r="58" spans="3:29" ht="15" customHeight="1" x14ac:dyDescent="0.3">
      <c r="C58" s="6"/>
      <c r="D58" s="6"/>
      <c r="AB58" s="5">
        <v>206743.35796780992</v>
      </c>
      <c r="AC58" s="5">
        <v>609296.26201908791</v>
      </c>
    </row>
    <row r="59" spans="3:29" ht="15" customHeight="1" x14ac:dyDescent="0.3">
      <c r="C59" s="6"/>
      <c r="D59" s="6"/>
      <c r="AB59" s="5">
        <v>206741.19707832983</v>
      </c>
      <c r="AC59" s="5">
        <v>609298.34301804402</v>
      </c>
    </row>
    <row r="60" spans="3:29" ht="15" customHeight="1" x14ac:dyDescent="0.3">
      <c r="C60" s="6"/>
      <c r="D60" s="6"/>
      <c r="AB60" s="5">
        <v>206726.79114846277</v>
      </c>
      <c r="AC60" s="5">
        <v>609312.21634441742</v>
      </c>
    </row>
    <row r="61" spans="3:29" ht="15" customHeight="1" x14ac:dyDescent="0.3">
      <c r="C61" s="6"/>
      <c r="D61" s="6"/>
      <c r="AB61" s="5">
        <v>206726.79114846277</v>
      </c>
      <c r="AC61" s="5">
        <v>609312.21634441742</v>
      </c>
    </row>
    <row r="62" spans="3:29" ht="15" customHeight="1" x14ac:dyDescent="0.3">
      <c r="C62" s="6"/>
      <c r="D62" s="6"/>
      <c r="AB62" s="5">
        <v>206726.79114846277</v>
      </c>
      <c r="AC62" s="5">
        <v>609312.21634441742</v>
      </c>
    </row>
    <row r="63" spans="3:29" ht="15" customHeight="1" x14ac:dyDescent="0.3">
      <c r="C63" s="6"/>
      <c r="D63" s="6"/>
      <c r="AB63" s="5">
        <v>206712.38521859574</v>
      </c>
      <c r="AC63" s="5">
        <v>609326.08967079094</v>
      </c>
    </row>
    <row r="64" spans="3:29" ht="15" customHeight="1" x14ac:dyDescent="0.3">
      <c r="C64" s="6"/>
      <c r="D64" s="6"/>
      <c r="AB64" s="5">
        <v>206712.38521859574</v>
      </c>
      <c r="AC64" s="5">
        <v>609326.08967079094</v>
      </c>
    </row>
    <row r="65" spans="2:29" ht="15" customHeight="1" x14ac:dyDescent="0.3">
      <c r="C65" s="6"/>
      <c r="D65" s="6"/>
      <c r="AB65" s="5">
        <v>206697.97928872867</v>
      </c>
      <c r="AC65" s="5">
        <v>609339.96299716446</v>
      </c>
    </row>
    <row r="66" spans="2:29" ht="15" customHeight="1" x14ac:dyDescent="0.3">
      <c r="C66" s="6"/>
      <c r="D66" s="6"/>
      <c r="AB66" s="5">
        <v>206689.3357308085</v>
      </c>
      <c r="AC66" s="5">
        <v>609348.28699298855</v>
      </c>
    </row>
    <row r="67" spans="2:29" ht="15" customHeight="1" x14ac:dyDescent="0.3">
      <c r="C67" s="6"/>
      <c r="D67" s="6"/>
      <c r="AB67" s="5">
        <v>206683.62351045967</v>
      </c>
      <c r="AC67" s="5">
        <v>609353.88793386368</v>
      </c>
    </row>
    <row r="68" spans="2:29" ht="15" customHeight="1" x14ac:dyDescent="0.3">
      <c r="C68" s="6"/>
      <c r="D68" s="6"/>
      <c r="AB68" s="5">
        <v>206669.34295958767</v>
      </c>
      <c r="AC68" s="5">
        <v>609367.89028605155</v>
      </c>
    </row>
    <row r="69" spans="2:29" ht="15" customHeight="1" x14ac:dyDescent="0.3">
      <c r="C69" s="6"/>
      <c r="D69" s="6"/>
      <c r="AB69" s="5">
        <v>206655.06240871569</v>
      </c>
      <c r="AC69" s="5">
        <v>609381.89263823943</v>
      </c>
    </row>
    <row r="70" spans="2:29" ht="15" customHeight="1" x14ac:dyDescent="0.3">
      <c r="C70" s="6"/>
      <c r="D70" s="6"/>
      <c r="AB70" s="5">
        <v>206640.78185784371</v>
      </c>
      <c r="AC70" s="5">
        <v>609395.8949904273</v>
      </c>
    </row>
    <row r="71" spans="2:29" ht="15" customHeight="1" x14ac:dyDescent="0.3">
      <c r="C71" s="6"/>
      <c r="D71" s="6"/>
      <c r="AB71" s="5">
        <v>206640.78185784371</v>
      </c>
      <c r="AC71" s="5">
        <v>609395.8949904273</v>
      </c>
    </row>
    <row r="72" spans="2:29" ht="15" customHeight="1" x14ac:dyDescent="0.3">
      <c r="C72" s="6"/>
      <c r="D72" s="6"/>
      <c r="AB72" s="5">
        <v>206640.78185784371</v>
      </c>
      <c r="AC72" s="5">
        <v>609395.8949904273</v>
      </c>
    </row>
    <row r="73" spans="2:29" ht="15" customHeight="1" x14ac:dyDescent="0.3">
      <c r="AB73" s="5">
        <v>206635.78366503856</v>
      </c>
      <c r="AC73" s="5">
        <v>609400.79581369297</v>
      </c>
    </row>
    <row r="75" spans="2:29" ht="15" customHeight="1" x14ac:dyDescent="0.3">
      <c r="B75" s="2"/>
      <c r="C75" s="2"/>
      <c r="D75" s="2"/>
      <c r="F75" s="2"/>
      <c r="G75" s="2"/>
      <c r="H75" s="2"/>
      <c r="K75" s="2"/>
      <c r="L75" s="2"/>
    </row>
  </sheetData>
  <autoFilter ref="A1:AX11" xr:uid="{00000000-0009-0000-0000-00001A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W76"/>
  <sheetViews>
    <sheetView workbookViewId="0">
      <selection activeCell="AX12" sqref="AX12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211</v>
      </c>
      <c r="H2" s="5" t="s">
        <v>298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41.06</v>
      </c>
      <c r="D4" s="5">
        <v>39.909999999999997</v>
      </c>
      <c r="E4" s="5">
        <v>150</v>
      </c>
      <c r="F4" s="5" t="s">
        <v>268</v>
      </c>
      <c r="I4" s="5" t="s">
        <v>56</v>
      </c>
      <c r="J4" s="5">
        <v>0.3</v>
      </c>
      <c r="AB4" s="5">
        <v>206894.62896231347</v>
      </c>
      <c r="AC4" s="5">
        <v>609074.47485722846</v>
      </c>
      <c r="AD4" s="5">
        <f>C4-0.2*15</f>
        <v>38.06</v>
      </c>
      <c r="AO4" s="5" t="str">
        <f t="shared" ref="AO4:AO28" si="0">INT(B4/20)&amp;"+"&amp;FIXED(B4-INT(B4/20)*20,2)</f>
        <v>0+0.00</v>
      </c>
      <c r="AR4" s="5" t="str">
        <f t="shared" ref="AR4" si="1">IF(F4=F5,"",F4)</f>
        <v>m1-OJ-A27-001</v>
      </c>
      <c r="AS4" s="5" t="str">
        <f t="shared" ref="AS4:AS28" si="2">IFERROR(RIGHT(AR4,LEN(AR4)-3),"")</f>
        <v>OJ-A27-001</v>
      </c>
      <c r="AT4" s="5" t="str">
        <f t="shared" ref="AT4:AT2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보도블럭</v>
      </c>
    </row>
    <row r="5" spans="1:49" ht="15" customHeight="1" x14ac:dyDescent="0.3">
      <c r="B5" s="5">
        <v>20</v>
      </c>
      <c r="C5" s="6">
        <v>41.25</v>
      </c>
      <c r="D5" s="6">
        <v>39.659999999999997</v>
      </c>
      <c r="E5" s="5">
        <v>150</v>
      </c>
      <c r="I5" s="5" t="s">
        <v>56</v>
      </c>
      <c r="J5" s="5">
        <v>0.3</v>
      </c>
      <c r="AB5" s="5">
        <v>206888.93426742256</v>
      </c>
      <c r="AC5" s="5">
        <v>609093.64698413445</v>
      </c>
      <c r="AD5" s="5">
        <f t="shared" ref="AD5:AD28" si="4">C5-0.2*15</f>
        <v>38.25</v>
      </c>
      <c r="AO5" s="5" t="str">
        <f t="shared" si="0"/>
        <v>1+0.00</v>
      </c>
      <c r="AR5" s="5" t="str">
        <f t="shared" ref="AR5:AR2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8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28" si="7">IF(COUNTIF($I5,"SC*")&gt;0,"",IF(RIGHT($I5,1)="1","토사",IF(RIGHT($I5,1)="2","ASP",IF(RIGHT($I5,1)="3","CONC",IF(RIGHT($I5,1)="4","보도블럭",IF(RIGHT($I5,1)="5","ASP+CON",""))))))</f>
        <v>보도블럭</v>
      </c>
    </row>
    <row r="6" spans="1:49" ht="15" customHeight="1" x14ac:dyDescent="0.3">
      <c r="B6" s="5">
        <v>40</v>
      </c>
      <c r="C6" s="6">
        <v>41.43</v>
      </c>
      <c r="D6" s="6">
        <v>39.4</v>
      </c>
      <c r="E6" s="5">
        <v>150</v>
      </c>
      <c r="I6" s="5" t="s">
        <v>59</v>
      </c>
      <c r="J6" s="5">
        <v>0.3</v>
      </c>
      <c r="AD6" s="5">
        <f t="shared" si="4"/>
        <v>38.43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보도블럭</v>
      </c>
    </row>
    <row r="7" spans="1:49" ht="15" customHeight="1" x14ac:dyDescent="0.3">
      <c r="B7" s="5">
        <v>40</v>
      </c>
      <c r="C7" s="6">
        <v>41.43</v>
      </c>
      <c r="D7" s="6">
        <v>39.4</v>
      </c>
      <c r="E7" s="5">
        <v>150</v>
      </c>
      <c r="I7" s="5" t="s">
        <v>71</v>
      </c>
      <c r="J7" s="5">
        <v>0.3</v>
      </c>
      <c r="AD7" s="5">
        <f t="shared" si="4"/>
        <v>38.43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보도블럭</v>
      </c>
    </row>
    <row r="8" spans="1:49" ht="15" customHeight="1" x14ac:dyDescent="0.3">
      <c r="A8" s="5" t="s">
        <v>55</v>
      </c>
      <c r="B8" s="5">
        <v>55</v>
      </c>
      <c r="C8" s="6">
        <v>41.57</v>
      </c>
      <c r="D8" s="6">
        <v>39.21</v>
      </c>
      <c r="E8" s="5">
        <v>150</v>
      </c>
      <c r="F8" s="5" t="s">
        <v>269</v>
      </c>
      <c r="I8" s="5" t="s">
        <v>71</v>
      </c>
      <c r="J8" s="5">
        <v>0.3</v>
      </c>
      <c r="AD8" s="5">
        <f t="shared" si="4"/>
        <v>38.57</v>
      </c>
      <c r="AO8" s="5" t="str">
        <f t="shared" si="0"/>
        <v>2+15.00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보도블럭</v>
      </c>
    </row>
    <row r="9" spans="1:49" ht="15" customHeight="1" x14ac:dyDescent="0.3">
      <c r="A9" s="5" t="s">
        <v>55</v>
      </c>
      <c r="B9" s="5">
        <v>55</v>
      </c>
      <c r="C9" s="6">
        <v>41.57</v>
      </c>
      <c r="D9" s="6">
        <v>39.21</v>
      </c>
      <c r="E9" s="6">
        <v>200</v>
      </c>
      <c r="F9" s="5" t="s">
        <v>269</v>
      </c>
      <c r="I9" s="5" t="s">
        <v>66</v>
      </c>
      <c r="J9" s="5">
        <v>0.3</v>
      </c>
      <c r="AD9" s="5">
        <f t="shared" si="4"/>
        <v>38.57</v>
      </c>
      <c r="AO9" s="5" t="str">
        <f t="shared" si="0"/>
        <v>2+15.00</v>
      </c>
      <c r="AR9" s="5" t="str">
        <f t="shared" si="5"/>
        <v>m1-OJ-A27-002</v>
      </c>
      <c r="AS9" s="5" t="str">
        <f t="shared" si="2"/>
        <v>OJ-A27-002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보도블럭</v>
      </c>
    </row>
    <row r="10" spans="1:49" ht="15" customHeight="1" x14ac:dyDescent="0.3">
      <c r="B10" s="5">
        <v>60</v>
      </c>
      <c r="C10" s="6">
        <v>41.58</v>
      </c>
      <c r="D10" s="6">
        <v>39.15</v>
      </c>
      <c r="E10" s="6">
        <v>200</v>
      </c>
      <c r="I10" s="5" t="s">
        <v>66</v>
      </c>
      <c r="J10" s="5">
        <v>0.3</v>
      </c>
      <c r="AD10" s="5">
        <f t="shared" si="4"/>
        <v>38.58</v>
      </c>
      <c r="AO10" s="5" t="str">
        <f t="shared" si="0"/>
        <v>3+0.00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보도블럭</v>
      </c>
    </row>
    <row r="11" spans="1:49" ht="15" customHeight="1" x14ac:dyDescent="0.3">
      <c r="B11" s="5">
        <v>62</v>
      </c>
      <c r="C11" s="6">
        <v>41.58</v>
      </c>
      <c r="D11" s="6">
        <v>39.119999999999997</v>
      </c>
      <c r="E11" s="6">
        <v>200</v>
      </c>
      <c r="I11" s="5" t="s">
        <v>66</v>
      </c>
      <c r="J11" s="5">
        <v>0.3</v>
      </c>
      <c r="AD11" s="5">
        <f t="shared" si="4"/>
        <v>38.58</v>
      </c>
      <c r="AO11" s="5" t="str">
        <f t="shared" si="0"/>
        <v>3+2.00</v>
      </c>
      <c r="AR11" s="5" t="str">
        <f t="shared" si="5"/>
        <v/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보도블럭</v>
      </c>
    </row>
    <row r="12" spans="1:49" ht="15" customHeight="1" x14ac:dyDescent="0.3">
      <c r="B12" s="5">
        <v>62</v>
      </c>
      <c r="C12" s="6">
        <v>41.58</v>
      </c>
      <c r="D12" s="6">
        <v>39.119999999999997</v>
      </c>
      <c r="E12" s="6">
        <v>200</v>
      </c>
      <c r="I12" s="5" t="s">
        <v>72</v>
      </c>
      <c r="J12" s="5">
        <v>0.3</v>
      </c>
      <c r="AD12" s="5">
        <f t="shared" si="4"/>
        <v>38.58</v>
      </c>
      <c r="AO12" s="5" t="str">
        <f t="shared" si="0"/>
        <v>3+2.00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70.5</v>
      </c>
      <c r="C13" s="6">
        <v>41.59</v>
      </c>
      <c r="D13" s="6">
        <v>39.01</v>
      </c>
      <c r="E13" s="6">
        <v>200</v>
      </c>
      <c r="I13" s="5" t="s">
        <v>72</v>
      </c>
      <c r="J13" s="5">
        <v>0.3</v>
      </c>
      <c r="AD13" s="5">
        <f t="shared" si="4"/>
        <v>38.590000000000003</v>
      </c>
      <c r="AO13" s="5" t="str">
        <f t="shared" si="0"/>
        <v>3+10.50</v>
      </c>
      <c r="AR13" s="5" t="str">
        <f t="shared" si="5"/>
        <v/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B14" s="5">
        <v>70.5</v>
      </c>
      <c r="C14" s="6">
        <v>41.59</v>
      </c>
      <c r="D14" s="6">
        <v>39.01</v>
      </c>
      <c r="E14" s="6">
        <v>200</v>
      </c>
      <c r="I14" s="5" t="s">
        <v>66</v>
      </c>
      <c r="J14" s="5">
        <v>0.3</v>
      </c>
      <c r="AD14" s="5">
        <f t="shared" si="4"/>
        <v>38.590000000000003</v>
      </c>
      <c r="AO14" s="5" t="str">
        <f t="shared" si="0"/>
        <v>3+10.50</v>
      </c>
      <c r="AR14" s="5">
        <f t="shared" si="5"/>
        <v>0</v>
      </c>
      <c r="AS14" s="5" t="str">
        <f t="shared" si="2"/>
        <v/>
      </c>
      <c r="AT14" s="5" t="str">
        <f t="shared" si="3"/>
        <v/>
      </c>
      <c r="AU14" s="5" t="str">
        <f t="shared" si="6"/>
        <v>가시설</v>
      </c>
      <c r="AV14" s="27" t="s">
        <v>1237</v>
      </c>
      <c r="AW14" s="5" t="str">
        <f t="shared" si="7"/>
        <v>보도블럭</v>
      </c>
    </row>
    <row r="15" spans="1:49" ht="15" customHeight="1" x14ac:dyDescent="0.3">
      <c r="A15" s="5" t="s">
        <v>55</v>
      </c>
      <c r="B15" s="5">
        <v>75</v>
      </c>
      <c r="C15" s="5">
        <v>41.6</v>
      </c>
      <c r="D15" s="5">
        <v>38.950000000000003</v>
      </c>
      <c r="E15" s="5">
        <v>200</v>
      </c>
      <c r="F15" s="5" t="s">
        <v>270</v>
      </c>
      <c r="I15" s="5" t="s">
        <v>66</v>
      </c>
      <c r="J15" s="5">
        <v>0.3</v>
      </c>
      <c r="AD15" s="5">
        <f t="shared" si="4"/>
        <v>38.6</v>
      </c>
      <c r="AO15" s="5" t="str">
        <f t="shared" si="0"/>
        <v>3+15.00</v>
      </c>
      <c r="AR15" s="5" t="str">
        <f t="shared" si="5"/>
        <v>m1-OJ-A27-003</v>
      </c>
      <c r="AS15" s="5" t="str">
        <f t="shared" si="2"/>
        <v>OJ-A27-003</v>
      </c>
      <c r="AT15" s="5" t="str">
        <f t="shared" si="3"/>
        <v>PC맨홀(1호)</v>
      </c>
      <c r="AU15" s="5" t="str">
        <f t="shared" si="6"/>
        <v>가시설</v>
      </c>
      <c r="AV15" s="27" t="s">
        <v>1237</v>
      </c>
      <c r="AW15" s="5" t="str">
        <f t="shared" si="7"/>
        <v>보도블럭</v>
      </c>
    </row>
    <row r="16" spans="1:49" ht="15" customHeight="1" x14ac:dyDescent="0.3">
      <c r="B16" s="2">
        <v>80</v>
      </c>
      <c r="C16" s="2">
        <v>41.6</v>
      </c>
      <c r="D16" s="2">
        <v>38.909999999999997</v>
      </c>
      <c r="E16" s="5">
        <v>200</v>
      </c>
      <c r="G16" s="2"/>
      <c r="H16" s="2"/>
      <c r="I16" s="5" t="s">
        <v>66</v>
      </c>
      <c r="J16" s="5">
        <v>0.3</v>
      </c>
      <c r="K16" s="2"/>
      <c r="L16" s="2"/>
      <c r="AD16" s="5">
        <f t="shared" si="4"/>
        <v>38.6</v>
      </c>
      <c r="AO16" s="5" t="str">
        <f t="shared" si="0"/>
        <v>4+0.00</v>
      </c>
      <c r="AR16" s="5" t="str">
        <f t="shared" si="5"/>
        <v/>
      </c>
      <c r="AS16" s="5" t="str">
        <f t="shared" si="2"/>
        <v/>
      </c>
      <c r="AT16" s="5" t="str">
        <f t="shared" si="3"/>
        <v/>
      </c>
      <c r="AU16" s="5" t="str">
        <f t="shared" si="6"/>
        <v>가시설</v>
      </c>
      <c r="AV16" s="27" t="s">
        <v>1237</v>
      </c>
      <c r="AW16" s="5" t="str">
        <f t="shared" si="7"/>
        <v>보도블럭</v>
      </c>
    </row>
    <row r="17" spans="1:49" ht="15" customHeight="1" x14ac:dyDescent="0.3">
      <c r="B17" s="5">
        <v>100</v>
      </c>
      <c r="C17" s="6">
        <v>41.59</v>
      </c>
      <c r="D17" s="6">
        <v>38.770000000000003</v>
      </c>
      <c r="E17" s="5">
        <v>200</v>
      </c>
      <c r="I17" s="5" t="s">
        <v>66</v>
      </c>
      <c r="J17" s="5">
        <v>0.3</v>
      </c>
      <c r="AB17" s="5">
        <v>206888.93426742256</v>
      </c>
      <c r="AC17" s="5">
        <v>609093.64698413445</v>
      </c>
      <c r="AD17" s="5">
        <f t="shared" si="4"/>
        <v>38.590000000000003</v>
      </c>
      <c r="AO17" s="5" t="str">
        <f t="shared" si="0"/>
        <v>5+0.00</v>
      </c>
      <c r="AR17" s="5">
        <f t="shared" si="5"/>
        <v>0</v>
      </c>
      <c r="AS17" s="5" t="str">
        <f t="shared" si="2"/>
        <v/>
      </c>
      <c r="AT17" s="5" t="str">
        <f t="shared" si="3"/>
        <v/>
      </c>
      <c r="AU17" s="5" t="str">
        <f t="shared" si="6"/>
        <v>가시설</v>
      </c>
      <c r="AV17" s="27" t="s">
        <v>1237</v>
      </c>
      <c r="AW17" s="5" t="str">
        <f t="shared" si="7"/>
        <v>보도블럭</v>
      </c>
    </row>
    <row r="18" spans="1:49" ht="15" customHeight="1" x14ac:dyDescent="0.3">
      <c r="A18" s="5" t="s">
        <v>55</v>
      </c>
      <c r="B18" s="5">
        <v>115</v>
      </c>
      <c r="C18" s="6">
        <v>41.58</v>
      </c>
      <c r="D18" s="6">
        <v>38.659999999999997</v>
      </c>
      <c r="E18" s="5">
        <v>200</v>
      </c>
      <c r="F18" s="5" t="s">
        <v>271</v>
      </c>
      <c r="I18" s="5" t="s">
        <v>66</v>
      </c>
      <c r="J18" s="5">
        <v>0.3</v>
      </c>
      <c r="AD18" s="5">
        <f t="shared" si="4"/>
        <v>38.58</v>
      </c>
      <c r="AO18" s="5" t="str">
        <f t="shared" si="0"/>
        <v>5+15.00</v>
      </c>
      <c r="AR18" s="5" t="str">
        <f t="shared" si="5"/>
        <v>m1-OJ-A27-004</v>
      </c>
      <c r="AS18" s="5" t="str">
        <f t="shared" si="2"/>
        <v>OJ-A27-004</v>
      </c>
      <c r="AT18" s="5" t="str">
        <f t="shared" si="3"/>
        <v>PC맨홀(1호)</v>
      </c>
      <c r="AU18" s="5" t="str">
        <f t="shared" si="6"/>
        <v>가시설</v>
      </c>
      <c r="AV18" s="27" t="s">
        <v>1237</v>
      </c>
      <c r="AW18" s="5" t="str">
        <f t="shared" si="7"/>
        <v>보도블럭</v>
      </c>
    </row>
    <row r="19" spans="1:49" ht="15" customHeight="1" x14ac:dyDescent="0.3">
      <c r="B19" s="5">
        <v>120</v>
      </c>
      <c r="C19" s="6">
        <v>41.56</v>
      </c>
      <c r="D19" s="6">
        <v>38.630000000000003</v>
      </c>
      <c r="E19" s="5">
        <v>200</v>
      </c>
      <c r="I19" s="5" t="s">
        <v>66</v>
      </c>
      <c r="J19" s="5">
        <v>0.3</v>
      </c>
      <c r="AD19" s="5">
        <f t="shared" si="4"/>
        <v>38.56</v>
      </c>
      <c r="AO19" s="5" t="str">
        <f t="shared" si="0"/>
        <v>6+0.00</v>
      </c>
      <c r="AR19" s="5" t="str">
        <f t="shared" si="5"/>
        <v/>
      </c>
      <c r="AS19" s="5" t="str">
        <f t="shared" si="2"/>
        <v/>
      </c>
      <c r="AT19" s="5" t="str">
        <f t="shared" si="3"/>
        <v/>
      </c>
      <c r="AU19" s="5" t="str">
        <f t="shared" si="6"/>
        <v>가시설</v>
      </c>
      <c r="AV19" s="27" t="s">
        <v>1237</v>
      </c>
      <c r="AW19" s="5" t="str">
        <f t="shared" si="7"/>
        <v>보도블럭</v>
      </c>
    </row>
    <row r="20" spans="1:49" ht="15" customHeight="1" x14ac:dyDescent="0.3">
      <c r="B20" s="5">
        <v>140</v>
      </c>
      <c r="C20" s="6">
        <v>41.5</v>
      </c>
      <c r="D20" s="6">
        <v>38.51</v>
      </c>
      <c r="E20" s="5">
        <v>200</v>
      </c>
      <c r="I20" s="5" t="s">
        <v>66</v>
      </c>
      <c r="J20" s="5">
        <v>0.3</v>
      </c>
      <c r="AD20" s="5">
        <f t="shared" si="4"/>
        <v>38.5</v>
      </c>
      <c r="AO20" s="5" t="str">
        <f t="shared" si="0"/>
        <v>7+0.00</v>
      </c>
      <c r="AR20" s="5">
        <f t="shared" si="5"/>
        <v>0</v>
      </c>
      <c r="AS20" s="5" t="str">
        <f t="shared" si="2"/>
        <v/>
      </c>
      <c r="AT20" s="5" t="str">
        <f t="shared" si="3"/>
        <v/>
      </c>
      <c r="AU20" s="5" t="str">
        <f t="shared" si="6"/>
        <v>가시설</v>
      </c>
      <c r="AV20" s="27" t="s">
        <v>1237</v>
      </c>
      <c r="AW20" s="5" t="str">
        <f t="shared" si="7"/>
        <v>보도블럭</v>
      </c>
    </row>
    <row r="21" spans="1:49" ht="15" customHeight="1" x14ac:dyDescent="0.3">
      <c r="A21" s="5" t="s">
        <v>55</v>
      </c>
      <c r="B21" s="5">
        <v>155</v>
      </c>
      <c r="C21" s="6">
        <v>41.45</v>
      </c>
      <c r="D21" s="6">
        <v>38.42</v>
      </c>
      <c r="E21" s="5">
        <v>200</v>
      </c>
      <c r="F21" s="5" t="s">
        <v>272</v>
      </c>
      <c r="I21" s="5" t="s">
        <v>66</v>
      </c>
      <c r="J21" s="5">
        <v>0.3</v>
      </c>
      <c r="AD21" s="5">
        <f t="shared" si="4"/>
        <v>38.450000000000003</v>
      </c>
      <c r="AO21" s="5" t="str">
        <f t="shared" si="0"/>
        <v>7+15.00</v>
      </c>
      <c r="AR21" s="5" t="str">
        <f t="shared" si="5"/>
        <v>m1-OJ-A27-005</v>
      </c>
      <c r="AS21" s="5" t="str">
        <f t="shared" si="2"/>
        <v>OJ-A27-005</v>
      </c>
      <c r="AT21" s="5" t="str">
        <f t="shared" si="3"/>
        <v>PC맨홀(1호)</v>
      </c>
      <c r="AU21" s="5" t="str">
        <f t="shared" si="6"/>
        <v>가시설</v>
      </c>
      <c r="AV21" s="27" t="s">
        <v>1237</v>
      </c>
      <c r="AW21" s="5" t="str">
        <f t="shared" si="7"/>
        <v>보도블럭</v>
      </c>
    </row>
    <row r="22" spans="1:49" ht="15" customHeight="1" x14ac:dyDescent="0.3">
      <c r="B22" s="5">
        <v>160</v>
      </c>
      <c r="C22" s="6">
        <v>41.42</v>
      </c>
      <c r="D22" s="6">
        <v>38.39</v>
      </c>
      <c r="E22" s="5">
        <v>200</v>
      </c>
      <c r="I22" s="5" t="s">
        <v>66</v>
      </c>
      <c r="J22" s="5">
        <v>0.3</v>
      </c>
      <c r="AD22" s="5">
        <f t="shared" si="4"/>
        <v>38.42</v>
      </c>
      <c r="AO22" s="5" t="str">
        <f t="shared" si="0"/>
        <v>8+0.00</v>
      </c>
      <c r="AR22" s="5" t="str">
        <f t="shared" si="5"/>
        <v/>
      </c>
      <c r="AS22" s="5" t="str">
        <f t="shared" si="2"/>
        <v/>
      </c>
      <c r="AT22" s="5" t="str">
        <f t="shared" si="3"/>
        <v/>
      </c>
      <c r="AU22" s="5" t="str">
        <f t="shared" si="6"/>
        <v>가시설</v>
      </c>
      <c r="AV22" s="27" t="s">
        <v>1237</v>
      </c>
      <c r="AW22" s="5" t="str">
        <f t="shared" si="7"/>
        <v>보도블럭</v>
      </c>
    </row>
    <row r="23" spans="1:49" ht="15" customHeight="1" x14ac:dyDescent="0.3">
      <c r="B23" s="5">
        <v>180</v>
      </c>
      <c r="C23" s="6">
        <v>41.31</v>
      </c>
      <c r="D23" s="6">
        <v>38.25</v>
      </c>
      <c r="E23" s="5">
        <v>200</v>
      </c>
      <c r="I23" s="5" t="s">
        <v>66</v>
      </c>
      <c r="J23" s="5">
        <v>0.3</v>
      </c>
      <c r="AD23" s="5">
        <f t="shared" si="4"/>
        <v>38.31</v>
      </c>
      <c r="AO23" s="5" t="str">
        <f t="shared" si="0"/>
        <v>9+0.00</v>
      </c>
      <c r="AR23" s="5">
        <f t="shared" si="5"/>
        <v>0</v>
      </c>
      <c r="AS23" s="5" t="str">
        <f t="shared" si="2"/>
        <v/>
      </c>
      <c r="AT23" s="5" t="str">
        <f t="shared" si="3"/>
        <v/>
      </c>
      <c r="AU23" s="5" t="str">
        <f t="shared" si="6"/>
        <v>가시설</v>
      </c>
      <c r="AV23" s="27" t="s">
        <v>1237</v>
      </c>
      <c r="AW23" s="5" t="str">
        <f t="shared" si="7"/>
        <v>보도블럭</v>
      </c>
    </row>
    <row r="24" spans="1:49" ht="15" customHeight="1" x14ac:dyDescent="0.3">
      <c r="A24" s="5" t="s">
        <v>55</v>
      </c>
      <c r="B24" s="5">
        <v>195</v>
      </c>
      <c r="C24" s="6">
        <v>41.22</v>
      </c>
      <c r="D24" s="6">
        <v>38.15</v>
      </c>
      <c r="E24" s="5">
        <v>200</v>
      </c>
      <c r="F24" s="5" t="s">
        <v>273</v>
      </c>
      <c r="I24" s="5" t="s">
        <v>66</v>
      </c>
      <c r="J24" s="5">
        <v>0.3</v>
      </c>
      <c r="AD24" s="5">
        <f t="shared" si="4"/>
        <v>38.22</v>
      </c>
      <c r="AO24" s="5" t="str">
        <f t="shared" si="0"/>
        <v>9+15.00</v>
      </c>
      <c r="AR24" s="5" t="str">
        <f t="shared" si="5"/>
        <v>m1-OJ-A27-006</v>
      </c>
      <c r="AS24" s="5" t="str">
        <f t="shared" si="2"/>
        <v>OJ-A27-006</v>
      </c>
      <c r="AT24" s="5" t="str">
        <f t="shared" si="3"/>
        <v>PC맨홀(1호)</v>
      </c>
      <c r="AU24" s="5" t="str">
        <f t="shared" si="6"/>
        <v>가시설</v>
      </c>
      <c r="AV24" s="27" t="s">
        <v>1237</v>
      </c>
      <c r="AW24" s="5" t="str">
        <f t="shared" si="7"/>
        <v>보도블럭</v>
      </c>
    </row>
    <row r="25" spans="1:49" ht="15" customHeight="1" x14ac:dyDescent="0.3">
      <c r="B25" s="5">
        <v>200</v>
      </c>
      <c r="C25" s="6">
        <v>41.18</v>
      </c>
      <c r="D25" s="6">
        <v>38.119999999999997</v>
      </c>
      <c r="E25" s="6">
        <v>200</v>
      </c>
      <c r="I25" s="5" t="s">
        <v>66</v>
      </c>
      <c r="J25" s="5">
        <v>0.3</v>
      </c>
      <c r="AD25" s="5">
        <f t="shared" si="4"/>
        <v>38.18</v>
      </c>
      <c r="AO25" s="5" t="str">
        <f t="shared" si="0"/>
        <v>10+0.00</v>
      </c>
      <c r="AR25" s="5" t="str">
        <f t="shared" si="5"/>
        <v/>
      </c>
      <c r="AS25" s="5" t="str">
        <f t="shared" si="2"/>
        <v/>
      </c>
      <c r="AT25" s="5" t="str">
        <f t="shared" si="3"/>
        <v/>
      </c>
      <c r="AU25" s="5" t="str">
        <f t="shared" si="6"/>
        <v>가시설</v>
      </c>
      <c r="AV25" s="27" t="s">
        <v>1237</v>
      </c>
      <c r="AW25" s="5" t="str">
        <f t="shared" si="7"/>
        <v>보도블럭</v>
      </c>
    </row>
    <row r="26" spans="1:49" ht="15" customHeight="1" x14ac:dyDescent="0.3">
      <c r="B26" s="5">
        <v>204</v>
      </c>
      <c r="C26" s="6">
        <v>41.15</v>
      </c>
      <c r="D26" s="6">
        <v>38.090000000000003</v>
      </c>
      <c r="E26" s="6">
        <v>200</v>
      </c>
      <c r="I26" s="5" t="s">
        <v>66</v>
      </c>
      <c r="J26" s="5">
        <v>0.3</v>
      </c>
      <c r="AB26" s="5">
        <v>206888.93426742256</v>
      </c>
      <c r="AC26" s="5">
        <v>609093.64698413445</v>
      </c>
      <c r="AD26" s="5">
        <f t="shared" si="4"/>
        <v>38.15</v>
      </c>
      <c r="AO26" s="5" t="str">
        <f t="shared" si="0"/>
        <v>10+4.00</v>
      </c>
      <c r="AR26" s="5" t="str">
        <f t="shared" si="5"/>
        <v/>
      </c>
      <c r="AS26" s="5" t="str">
        <f t="shared" si="2"/>
        <v/>
      </c>
      <c r="AT26" s="5" t="str">
        <f t="shared" si="3"/>
        <v/>
      </c>
      <c r="AU26" s="5" t="str">
        <f t="shared" si="6"/>
        <v>가시설</v>
      </c>
      <c r="AV26" s="27" t="s">
        <v>1237</v>
      </c>
      <c r="AW26" s="5" t="str">
        <f t="shared" si="7"/>
        <v>보도블럭</v>
      </c>
    </row>
    <row r="27" spans="1:49" ht="15" customHeight="1" x14ac:dyDescent="0.3">
      <c r="B27" s="5">
        <v>204</v>
      </c>
      <c r="C27" s="6">
        <v>41.15</v>
      </c>
      <c r="D27" s="6">
        <v>38.090000000000003</v>
      </c>
      <c r="E27" s="6">
        <v>200</v>
      </c>
      <c r="I27" s="5" t="s">
        <v>1166</v>
      </c>
      <c r="J27" s="5">
        <v>0.3</v>
      </c>
      <c r="AB27" s="5">
        <v>206883.23957253169</v>
      </c>
      <c r="AC27" s="5">
        <v>609112.81911104044</v>
      </c>
      <c r="AD27" s="5">
        <f t="shared" si="4"/>
        <v>38.15</v>
      </c>
      <c r="AO27" s="5" t="str">
        <f t="shared" si="0"/>
        <v>10+4.00</v>
      </c>
      <c r="AR27" s="5">
        <f t="shared" si="5"/>
        <v>0</v>
      </c>
      <c r="AS27" s="5" t="str">
        <f t="shared" si="2"/>
        <v/>
      </c>
      <c r="AT27" s="5" t="str">
        <f t="shared" si="3"/>
        <v/>
      </c>
      <c r="AU27" s="5" t="str">
        <f t="shared" si="6"/>
        <v>가시설</v>
      </c>
      <c r="AV27" s="27" t="s">
        <v>1237</v>
      </c>
      <c r="AW27" s="5" t="str">
        <f t="shared" si="7"/>
        <v>ASP</v>
      </c>
    </row>
    <row r="28" spans="1:49" ht="15" customHeight="1" x14ac:dyDescent="0.3">
      <c r="A28" s="5" t="s">
        <v>55</v>
      </c>
      <c r="B28" s="5">
        <v>210</v>
      </c>
      <c r="C28" s="6">
        <v>41.11</v>
      </c>
      <c r="D28" s="6">
        <v>38.049999999999997</v>
      </c>
      <c r="E28" s="5">
        <v>200</v>
      </c>
      <c r="F28" s="5" t="s">
        <v>299</v>
      </c>
      <c r="I28" s="5" t="s">
        <v>1166</v>
      </c>
      <c r="J28" s="5">
        <v>0.3</v>
      </c>
      <c r="AB28" s="5">
        <v>206875.71444408628</v>
      </c>
      <c r="AC28" s="5">
        <v>609131.34942247556</v>
      </c>
      <c r="AD28" s="5">
        <f t="shared" si="4"/>
        <v>38.11</v>
      </c>
      <c r="AO28" s="5" t="str">
        <f t="shared" si="0"/>
        <v>10+10.00</v>
      </c>
      <c r="AR28" s="5" t="str">
        <f t="shared" si="5"/>
        <v>m1-OJ-A18-011</v>
      </c>
      <c r="AS28" s="5" t="str">
        <f t="shared" si="2"/>
        <v>OJ-A18-011</v>
      </c>
      <c r="AT28" s="5" t="str">
        <f t="shared" si="3"/>
        <v>PC맨홀(1호)</v>
      </c>
      <c r="AU28" s="5" t="str">
        <f t="shared" si="6"/>
        <v>가시설</v>
      </c>
      <c r="AV28" s="27" t="s">
        <v>1237</v>
      </c>
      <c r="AW28" s="5" t="str">
        <f t="shared" si="7"/>
        <v>ASP</v>
      </c>
    </row>
    <row r="30" spans="1:49" ht="15" customHeight="1" x14ac:dyDescent="0.3">
      <c r="B30" s="2" t="s">
        <v>46</v>
      </c>
      <c r="C30" s="2" t="s">
        <v>21</v>
      </c>
      <c r="D30" s="2" t="s">
        <v>22</v>
      </c>
      <c r="E30" s="2" t="s">
        <v>47</v>
      </c>
      <c r="F30" s="2" t="s">
        <v>48</v>
      </c>
      <c r="G30" s="2" t="s">
        <v>49</v>
      </c>
      <c r="H30" s="2" t="s">
        <v>50</v>
      </c>
      <c r="K30" s="2" t="s">
        <v>46</v>
      </c>
      <c r="L30" s="2" t="s">
        <v>47</v>
      </c>
    </row>
    <row r="31" spans="1:49" ht="15" customHeight="1" x14ac:dyDescent="0.3">
      <c r="B31" s="5" t="s">
        <v>663</v>
      </c>
      <c r="C31" s="6">
        <v>40.869999999999997</v>
      </c>
      <c r="D31" s="6">
        <v>500</v>
      </c>
      <c r="E31" s="17" t="s">
        <v>491</v>
      </c>
    </row>
    <row r="32" spans="1:49" ht="15" customHeight="1" x14ac:dyDescent="0.3">
      <c r="B32" s="5" t="s">
        <v>664</v>
      </c>
      <c r="C32" s="6">
        <v>40.61</v>
      </c>
      <c r="D32" s="6">
        <v>500</v>
      </c>
      <c r="E32" s="17" t="s">
        <v>491</v>
      </c>
      <c r="AB32" s="5">
        <v>206868.81614221606</v>
      </c>
      <c r="AC32" s="5">
        <v>609150.11021663423</v>
      </c>
    </row>
    <row r="33" spans="1:29" ht="15" customHeight="1" x14ac:dyDescent="0.3">
      <c r="B33" s="5" t="s">
        <v>665</v>
      </c>
      <c r="C33" s="6">
        <v>40.43</v>
      </c>
      <c r="D33" s="6">
        <v>150</v>
      </c>
      <c r="E33" s="17" t="s">
        <v>355</v>
      </c>
    </row>
    <row r="34" spans="1:29" ht="15" customHeight="1" x14ac:dyDescent="0.3">
      <c r="B34" s="5" t="s">
        <v>666</v>
      </c>
      <c r="C34" s="6">
        <v>40.43</v>
      </c>
      <c r="D34" s="6">
        <v>150</v>
      </c>
      <c r="E34" s="17" t="s">
        <v>355</v>
      </c>
      <c r="AB34" s="5">
        <v>206865.68040456859</v>
      </c>
      <c r="AC34" s="5">
        <v>609159.60585507541</v>
      </c>
    </row>
    <row r="35" spans="1:29" s="7" customFormat="1" ht="15" customHeight="1" x14ac:dyDescent="0.3">
      <c r="B35" s="7" t="s">
        <v>667</v>
      </c>
      <c r="C35" s="8">
        <v>40.369999999999997</v>
      </c>
      <c r="D35" s="8">
        <v>230</v>
      </c>
      <c r="E35" s="17" t="s">
        <v>344</v>
      </c>
      <c r="I35" s="5"/>
      <c r="J35" s="5"/>
      <c r="AB35" s="7">
        <v>206861.21283914137</v>
      </c>
      <c r="AC35" s="7">
        <v>609168.55241079</v>
      </c>
    </row>
    <row r="36" spans="1:29" s="7" customFormat="1" ht="15" customHeight="1" x14ac:dyDescent="0.3">
      <c r="B36" s="7" t="s">
        <v>668</v>
      </c>
      <c r="C36" s="8">
        <v>40.51</v>
      </c>
      <c r="D36" s="8">
        <v>80</v>
      </c>
      <c r="E36" s="17" t="s">
        <v>356</v>
      </c>
      <c r="I36" s="5"/>
      <c r="J36" s="5"/>
      <c r="AB36" s="7">
        <v>206856.74527371419</v>
      </c>
      <c r="AC36" s="7">
        <v>609177.49896650447</v>
      </c>
    </row>
    <row r="37" spans="1:29" s="7" customFormat="1" ht="15" customHeight="1" x14ac:dyDescent="0.3">
      <c r="A37" s="5"/>
      <c r="B37" s="7" t="s">
        <v>669</v>
      </c>
      <c r="C37" s="8">
        <v>40.520000000000003</v>
      </c>
      <c r="D37" s="8">
        <v>60</v>
      </c>
      <c r="E37" s="17" t="s">
        <v>344</v>
      </c>
      <c r="F37" s="5"/>
      <c r="I37" s="5"/>
      <c r="J37" s="5"/>
      <c r="AB37" s="7">
        <v>206853.26417969234</v>
      </c>
      <c r="AC37" s="7">
        <v>609186.87350566185</v>
      </c>
    </row>
    <row r="38" spans="1:29" s="7" customFormat="1" ht="15" customHeight="1" x14ac:dyDescent="0.3">
      <c r="A38" s="5"/>
      <c r="B38" s="7" t="s">
        <v>670</v>
      </c>
      <c r="C38" s="7">
        <v>40.200000000000003</v>
      </c>
      <c r="D38" s="7">
        <v>600</v>
      </c>
      <c r="E38" s="17" t="s">
        <v>559</v>
      </c>
      <c r="F38" s="5"/>
      <c r="I38" s="5"/>
      <c r="J38" s="5"/>
      <c r="AB38" s="7">
        <v>206847.34631985531</v>
      </c>
      <c r="AC38" s="7">
        <v>609202.81022222911</v>
      </c>
    </row>
    <row r="39" spans="1:29" s="7" customFormat="1" ht="15" customHeight="1" x14ac:dyDescent="0.3">
      <c r="B39" s="7" t="s">
        <v>671</v>
      </c>
      <c r="C39" s="7">
        <v>40.049999999999997</v>
      </c>
      <c r="D39" s="7">
        <v>100</v>
      </c>
      <c r="E39" s="17" t="s">
        <v>355</v>
      </c>
      <c r="F39" s="5"/>
      <c r="I39" s="5"/>
      <c r="J39" s="5"/>
    </row>
    <row r="40" spans="1:29" s="7" customFormat="1" ht="15" customHeight="1" x14ac:dyDescent="0.3">
      <c r="A40" s="5"/>
      <c r="B40" s="7" t="s">
        <v>636</v>
      </c>
      <c r="C40" s="8">
        <v>40.04</v>
      </c>
      <c r="D40" s="8">
        <v>100</v>
      </c>
      <c r="E40" s="17" t="s">
        <v>355</v>
      </c>
      <c r="F40" s="5"/>
      <c r="I40" s="5"/>
      <c r="J40" s="5"/>
      <c r="AB40" s="7">
        <v>206847.34631985531</v>
      </c>
      <c r="AC40" s="7">
        <v>609202.81022222911</v>
      </c>
    </row>
    <row r="41" spans="1:29" s="7" customFormat="1" ht="15" customHeight="1" x14ac:dyDescent="0.3">
      <c r="B41" s="7" t="s">
        <v>672</v>
      </c>
      <c r="C41" s="8">
        <v>40.04</v>
      </c>
      <c r="D41" s="8">
        <v>100</v>
      </c>
      <c r="E41" s="17" t="s">
        <v>355</v>
      </c>
      <c r="I41" s="5"/>
      <c r="J41" s="5"/>
      <c r="AB41" s="7">
        <v>206845.12555963456</v>
      </c>
      <c r="AC41" s="7">
        <v>609204.82720612653</v>
      </c>
    </row>
    <row r="42" spans="1:29" s="7" customFormat="1" ht="15" customHeight="1" x14ac:dyDescent="0.3">
      <c r="A42" s="5"/>
      <c r="B42" s="7" t="s">
        <v>673</v>
      </c>
      <c r="C42" s="8">
        <v>39.979999999999997</v>
      </c>
      <c r="D42" s="8">
        <v>180</v>
      </c>
      <c r="E42" s="17" t="s">
        <v>345</v>
      </c>
      <c r="F42" s="5"/>
      <c r="I42" s="5"/>
      <c r="J42" s="5"/>
      <c r="AB42" s="7">
        <v>206845.12555963456</v>
      </c>
      <c r="AC42" s="7">
        <v>609204.82720612653</v>
      </c>
    </row>
    <row r="43" spans="1:29" s="7" customFormat="1" ht="15" customHeight="1" x14ac:dyDescent="0.3">
      <c r="C43" s="4"/>
      <c r="D43" s="8"/>
      <c r="E43" s="5"/>
      <c r="F43" s="5"/>
      <c r="I43" s="5"/>
      <c r="J43" s="5"/>
      <c r="AB43" s="7">
        <v>206830.32049149665</v>
      </c>
      <c r="AC43" s="7">
        <v>609218.27376544231</v>
      </c>
    </row>
    <row r="44" spans="1:29" s="7" customFormat="1" ht="15" customHeight="1" x14ac:dyDescent="0.3">
      <c r="A44" s="5"/>
      <c r="D44" s="8"/>
      <c r="E44" s="5"/>
      <c r="F44" s="5"/>
      <c r="I44" s="5"/>
      <c r="J44" s="5"/>
      <c r="AB44" s="7">
        <v>206815.51542335874</v>
      </c>
      <c r="AC44" s="7">
        <v>609231.72032475797</v>
      </c>
    </row>
    <row r="45" spans="1:29" s="7" customFormat="1" ht="15" customHeight="1" x14ac:dyDescent="0.3">
      <c r="A45" s="5"/>
      <c r="D45" s="8"/>
      <c r="E45" s="5"/>
      <c r="F45" s="5"/>
      <c r="I45" s="5"/>
      <c r="J45" s="5"/>
    </row>
    <row r="46" spans="1:29" s="7" customFormat="1" ht="15" customHeight="1" x14ac:dyDescent="0.3">
      <c r="A46" s="5"/>
      <c r="C46" s="8"/>
      <c r="D46" s="8"/>
      <c r="E46" s="5"/>
      <c r="F46" s="5"/>
      <c r="I46" s="5"/>
      <c r="J46" s="5"/>
      <c r="AB46" s="7">
        <v>206815.51542335874</v>
      </c>
      <c r="AC46" s="7">
        <v>609231.72032475797</v>
      </c>
    </row>
    <row r="47" spans="1:29" s="7" customFormat="1" ht="15" customHeight="1" x14ac:dyDescent="0.3">
      <c r="A47" s="5"/>
      <c r="C47" s="8"/>
      <c r="D47" s="8"/>
      <c r="E47" s="5"/>
      <c r="F47" s="5"/>
      <c r="I47" s="5"/>
      <c r="J47" s="5"/>
    </row>
    <row r="48" spans="1:29" s="7" customFormat="1" ht="15" customHeight="1" x14ac:dyDescent="0.3">
      <c r="A48" s="5"/>
      <c r="C48" s="8"/>
      <c r="D48" s="8"/>
      <c r="E48" s="5"/>
      <c r="F48" s="5"/>
      <c r="I48" s="5"/>
      <c r="J48" s="5"/>
    </row>
    <row r="49" spans="3:29" s="7" customFormat="1" ht="15" customHeight="1" x14ac:dyDescent="0.3">
      <c r="C49" s="8"/>
      <c r="D49" s="8"/>
      <c r="E49" s="5"/>
      <c r="I49" s="5"/>
      <c r="J49" s="5"/>
      <c r="AB49" s="7">
        <v>206815.51542335874</v>
      </c>
      <c r="AC49" s="7">
        <v>609231.72032475797</v>
      </c>
    </row>
    <row r="50" spans="3:29" s="7" customFormat="1" ht="15" customHeight="1" x14ac:dyDescent="0.3">
      <c r="C50" s="8"/>
      <c r="E50" s="5"/>
      <c r="I50" s="5"/>
      <c r="J50" s="5"/>
      <c r="AB50" s="7">
        <v>206802.93111544158</v>
      </c>
      <c r="AC50" s="7">
        <v>609243.14990017633</v>
      </c>
    </row>
    <row r="51" spans="3:29" s="7" customFormat="1" ht="15" customHeight="1" x14ac:dyDescent="0.3">
      <c r="D51" s="8"/>
      <c r="E51" s="5"/>
      <c r="I51" s="5"/>
      <c r="J51" s="5"/>
      <c r="AB51" s="7">
        <v>206800.77263897803</v>
      </c>
      <c r="AC51" s="7">
        <v>609245.23340188188</v>
      </c>
    </row>
    <row r="52" spans="3:29" ht="15" customHeight="1" x14ac:dyDescent="0.3">
      <c r="D52" s="6"/>
      <c r="AB52" s="5">
        <v>206786.38279588829</v>
      </c>
      <c r="AC52" s="5">
        <v>609259.1234132516</v>
      </c>
    </row>
    <row r="53" spans="3:29" ht="15" customHeight="1" x14ac:dyDescent="0.3">
      <c r="D53" s="6"/>
      <c r="AB53" s="5">
        <v>206786.38279588829</v>
      </c>
      <c r="AC53" s="5">
        <v>609259.1234132516</v>
      </c>
    </row>
    <row r="54" spans="3:29" ht="15" customHeight="1" x14ac:dyDescent="0.3">
      <c r="C54" s="6"/>
      <c r="D54" s="6"/>
      <c r="AB54" s="5">
        <v>206786.38279588829</v>
      </c>
      <c r="AC54" s="5">
        <v>609259.1234132516</v>
      </c>
    </row>
    <row r="55" spans="3:29" ht="15" customHeight="1" x14ac:dyDescent="0.3">
      <c r="C55" s="6"/>
      <c r="D55" s="6"/>
      <c r="AB55" s="5">
        <v>206786.38279588829</v>
      </c>
      <c r="AC55" s="5">
        <v>609259.1234132516</v>
      </c>
    </row>
    <row r="56" spans="3:29" ht="15" customHeight="1" x14ac:dyDescent="0.3">
      <c r="C56" s="6"/>
      <c r="D56" s="6"/>
      <c r="AB56" s="5">
        <v>206771.99295279855</v>
      </c>
      <c r="AC56" s="5">
        <v>609273.01342462143</v>
      </c>
    </row>
    <row r="57" spans="3:29" ht="15" customHeight="1" x14ac:dyDescent="0.3">
      <c r="C57" s="6"/>
      <c r="D57" s="6"/>
      <c r="AB57" s="5">
        <v>206759.76158617233</v>
      </c>
      <c r="AC57" s="5">
        <v>609284.81993428571</v>
      </c>
    </row>
    <row r="58" spans="3:29" ht="15" customHeight="1" x14ac:dyDescent="0.3">
      <c r="C58" s="6"/>
      <c r="D58" s="6"/>
      <c r="AB58" s="5">
        <v>206757.30104341792</v>
      </c>
      <c r="AC58" s="5">
        <v>609286.53624700604</v>
      </c>
    </row>
    <row r="59" spans="3:29" ht="15" customHeight="1" x14ac:dyDescent="0.3">
      <c r="C59" s="6"/>
      <c r="D59" s="6"/>
      <c r="AB59" s="5">
        <v>206743.35796780992</v>
      </c>
      <c r="AC59" s="5">
        <v>609296.26201908791</v>
      </c>
    </row>
    <row r="60" spans="3:29" ht="15" customHeight="1" x14ac:dyDescent="0.3">
      <c r="C60" s="6"/>
      <c r="D60" s="6"/>
      <c r="AB60" s="5">
        <v>206741.19707832983</v>
      </c>
      <c r="AC60" s="5">
        <v>609298.34301804402</v>
      </c>
    </row>
    <row r="61" spans="3:29" ht="15" customHeight="1" x14ac:dyDescent="0.3">
      <c r="C61" s="6"/>
      <c r="D61" s="6"/>
      <c r="AB61" s="5">
        <v>206726.79114846277</v>
      </c>
      <c r="AC61" s="5">
        <v>609312.21634441742</v>
      </c>
    </row>
    <row r="62" spans="3:29" ht="15" customHeight="1" x14ac:dyDescent="0.3">
      <c r="C62" s="6"/>
      <c r="D62" s="6"/>
      <c r="AB62" s="5">
        <v>206726.79114846277</v>
      </c>
      <c r="AC62" s="5">
        <v>609312.21634441742</v>
      </c>
    </row>
    <row r="63" spans="3:29" ht="15" customHeight="1" x14ac:dyDescent="0.3">
      <c r="C63" s="6"/>
      <c r="D63" s="6"/>
      <c r="AB63" s="5">
        <v>206726.79114846277</v>
      </c>
      <c r="AC63" s="5">
        <v>609312.21634441742</v>
      </c>
    </row>
    <row r="64" spans="3:29" ht="15" customHeight="1" x14ac:dyDescent="0.3">
      <c r="C64" s="6"/>
      <c r="D64" s="6"/>
      <c r="AB64" s="5">
        <v>206712.38521859574</v>
      </c>
      <c r="AC64" s="5">
        <v>609326.08967079094</v>
      </c>
    </row>
    <row r="65" spans="2:29" ht="15" customHeight="1" x14ac:dyDescent="0.3">
      <c r="C65" s="6"/>
      <c r="D65" s="6"/>
      <c r="AB65" s="5">
        <v>206712.38521859574</v>
      </c>
      <c r="AC65" s="5">
        <v>609326.08967079094</v>
      </c>
    </row>
    <row r="66" spans="2:29" ht="15" customHeight="1" x14ac:dyDescent="0.3">
      <c r="C66" s="6"/>
      <c r="D66" s="6"/>
      <c r="AB66" s="5">
        <v>206697.97928872867</v>
      </c>
      <c r="AC66" s="5">
        <v>609339.96299716446</v>
      </c>
    </row>
    <row r="67" spans="2:29" ht="15" customHeight="1" x14ac:dyDescent="0.3">
      <c r="C67" s="6"/>
      <c r="D67" s="6"/>
      <c r="AB67" s="5">
        <v>206689.3357308085</v>
      </c>
      <c r="AC67" s="5">
        <v>609348.28699298855</v>
      </c>
    </row>
    <row r="68" spans="2:29" ht="15" customHeight="1" x14ac:dyDescent="0.3">
      <c r="C68" s="6"/>
      <c r="D68" s="6"/>
      <c r="AB68" s="5">
        <v>206683.62351045967</v>
      </c>
      <c r="AC68" s="5">
        <v>609353.88793386368</v>
      </c>
    </row>
    <row r="69" spans="2:29" ht="15" customHeight="1" x14ac:dyDescent="0.3">
      <c r="C69" s="6"/>
      <c r="D69" s="6"/>
      <c r="AB69" s="5">
        <v>206669.34295958767</v>
      </c>
      <c r="AC69" s="5">
        <v>609367.89028605155</v>
      </c>
    </row>
    <row r="70" spans="2:29" ht="15" customHeight="1" x14ac:dyDescent="0.3">
      <c r="C70" s="6"/>
      <c r="D70" s="6"/>
      <c r="AB70" s="5">
        <v>206655.06240871569</v>
      </c>
      <c r="AC70" s="5">
        <v>609381.89263823943</v>
      </c>
    </row>
    <row r="71" spans="2:29" ht="15" customHeight="1" x14ac:dyDescent="0.3">
      <c r="C71" s="6"/>
      <c r="D71" s="6"/>
      <c r="AB71" s="5">
        <v>206640.78185784371</v>
      </c>
      <c r="AC71" s="5">
        <v>609395.8949904273</v>
      </c>
    </row>
    <row r="72" spans="2:29" ht="15" customHeight="1" x14ac:dyDescent="0.3">
      <c r="C72" s="6"/>
      <c r="D72" s="6"/>
      <c r="AB72" s="5">
        <v>206640.78185784371</v>
      </c>
      <c r="AC72" s="5">
        <v>609395.8949904273</v>
      </c>
    </row>
    <row r="73" spans="2:29" ht="15" customHeight="1" x14ac:dyDescent="0.3">
      <c r="C73" s="6"/>
      <c r="D73" s="6"/>
      <c r="AB73" s="5">
        <v>206640.78185784371</v>
      </c>
      <c r="AC73" s="5">
        <v>609395.8949904273</v>
      </c>
    </row>
    <row r="74" spans="2:29" ht="15" customHeight="1" x14ac:dyDescent="0.3">
      <c r="AB74" s="5">
        <v>206635.78366503856</v>
      </c>
      <c r="AC74" s="5">
        <v>609400.79581369297</v>
      </c>
    </row>
    <row r="76" spans="2:29" ht="15" customHeight="1" x14ac:dyDescent="0.3">
      <c r="B76" s="2"/>
      <c r="C76" s="2"/>
      <c r="D76" s="2"/>
      <c r="F76" s="2"/>
      <c r="G76" s="2"/>
      <c r="H76" s="2"/>
      <c r="K76" s="2"/>
      <c r="L76" s="2"/>
    </row>
  </sheetData>
  <autoFilter ref="A1:AX28" xr:uid="{00000000-0009-0000-0000-00001B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W77"/>
  <sheetViews>
    <sheetView workbookViewId="0">
      <selection activeCell="AW15" sqref="AW1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436</v>
      </c>
      <c r="H2" s="5" t="s">
        <v>300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42.88</v>
      </c>
      <c r="D4" s="5">
        <v>41.68</v>
      </c>
      <c r="E4" s="5">
        <v>200</v>
      </c>
      <c r="F4" s="5" t="s">
        <v>259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41.38</v>
      </c>
      <c r="AO4" s="5" t="str">
        <f t="shared" ref="AO4:AO36" si="0">INT(B4/20)&amp;"+"&amp;FIXED(B4-INT(B4/20)*20,2)</f>
        <v>0+0.00</v>
      </c>
      <c r="AR4" s="5" t="str">
        <f t="shared" ref="AR4" si="1">IF(F4=F5,"",F4)</f>
        <v>m1-OJ-A28-001</v>
      </c>
      <c r="AS4" s="5" t="str">
        <f t="shared" ref="AS4:AS36" si="2">IFERROR(RIGHT(AR4,LEN(AR4)-3),"")</f>
        <v>OJ-A28-001</v>
      </c>
      <c r="AT4" s="5" t="str">
        <f t="shared" ref="AT4:AT36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42.73</v>
      </c>
      <c r="D5" s="6">
        <v>41.19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41.23</v>
      </c>
      <c r="AO5" s="5" t="str">
        <f t="shared" si="0"/>
        <v>1+0.00</v>
      </c>
      <c r="AR5" s="5">
        <f t="shared" ref="AR5:AR36" si="4">IF(F5=F6,"",F5)</f>
        <v>0</v>
      </c>
      <c r="AS5" s="5" t="str">
        <f t="shared" si="2"/>
        <v/>
      </c>
      <c r="AT5" s="5" t="str">
        <f t="shared" si="3"/>
        <v/>
      </c>
      <c r="AU5" s="5" t="str">
        <f t="shared" ref="AU5:AU36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36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A6" s="5" t="s">
        <v>55</v>
      </c>
      <c r="B6" s="5">
        <v>30</v>
      </c>
      <c r="C6" s="6">
        <v>42.65</v>
      </c>
      <c r="D6" s="6">
        <v>40.94</v>
      </c>
      <c r="E6" s="5">
        <v>200</v>
      </c>
      <c r="F6" s="5" t="s">
        <v>260</v>
      </c>
      <c r="I6" s="5" t="s">
        <v>0</v>
      </c>
      <c r="J6" s="5">
        <v>0.3</v>
      </c>
      <c r="AD6" s="6">
        <v>41.16</v>
      </c>
      <c r="AO6" s="5" t="str">
        <f t="shared" si="0"/>
        <v>1+10.00</v>
      </c>
      <c r="AR6" s="5" t="str">
        <f t="shared" si="4"/>
        <v>m1-OJ-A28-002</v>
      </c>
      <c r="AS6" s="5" t="str">
        <f t="shared" si="2"/>
        <v>OJ-A28-002</v>
      </c>
      <c r="AT6" s="5" t="str">
        <f t="shared" si="3"/>
        <v>PC맨홀(1호)</v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B7" s="5">
        <v>40</v>
      </c>
      <c r="C7" s="6">
        <v>42.54</v>
      </c>
      <c r="D7" s="6">
        <v>40.799999999999997</v>
      </c>
      <c r="E7" s="5">
        <v>200</v>
      </c>
      <c r="I7" s="5" t="s">
        <v>0</v>
      </c>
      <c r="J7" s="5">
        <v>0.3</v>
      </c>
      <c r="AD7" s="6">
        <v>41.08</v>
      </c>
      <c r="AO7" s="5" t="str">
        <f t="shared" si="0"/>
        <v>2+0.00</v>
      </c>
      <c r="AR7" s="5">
        <f t="shared" si="4"/>
        <v>0</v>
      </c>
      <c r="AS7" s="5" t="str">
        <f t="shared" si="2"/>
        <v/>
      </c>
      <c r="AT7" s="5" t="str">
        <f t="shared" si="3"/>
        <v/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60</v>
      </c>
      <c r="C8" s="6">
        <v>42.33</v>
      </c>
      <c r="D8" s="6">
        <v>40.53</v>
      </c>
      <c r="E8" s="5">
        <v>200</v>
      </c>
      <c r="F8" s="5" t="s">
        <v>261</v>
      </c>
      <c r="I8" s="5" t="s">
        <v>0</v>
      </c>
      <c r="J8" s="5">
        <v>0.3</v>
      </c>
      <c r="AD8" s="6">
        <v>40.93</v>
      </c>
      <c r="AO8" s="5" t="str">
        <f t="shared" si="0"/>
        <v>3+0.00</v>
      </c>
      <c r="AR8" s="5" t="str">
        <f t="shared" si="4"/>
        <v>m1-OJ-A28-003</v>
      </c>
      <c r="AS8" s="5" t="str">
        <f t="shared" si="2"/>
        <v>OJ-A28-003</v>
      </c>
      <c r="AT8" s="5" t="str">
        <f t="shared" si="3"/>
        <v>PC맨홀(1호)</v>
      </c>
      <c r="AU8" s="5" t="str">
        <f t="shared" si="5"/>
        <v>OPEN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80</v>
      </c>
      <c r="C9" s="6">
        <v>42.17</v>
      </c>
      <c r="D9" s="6">
        <v>40.369999999999997</v>
      </c>
      <c r="E9" s="5">
        <v>200</v>
      </c>
      <c r="I9" s="5" t="s">
        <v>0</v>
      </c>
      <c r="J9" s="5">
        <v>0.3</v>
      </c>
      <c r="AD9" s="6">
        <v>40.79</v>
      </c>
      <c r="AO9" s="5" t="str">
        <f t="shared" si="0"/>
        <v>4+0.00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OPEN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100</v>
      </c>
      <c r="C10" s="6">
        <v>42.01</v>
      </c>
      <c r="D10" s="6">
        <v>40.200000000000003</v>
      </c>
      <c r="E10" s="5">
        <v>200</v>
      </c>
      <c r="I10" s="5" t="s">
        <v>0</v>
      </c>
      <c r="J10" s="5">
        <v>0.3</v>
      </c>
      <c r="AD10" s="6">
        <v>40.64</v>
      </c>
      <c r="AO10" s="5" t="str">
        <f t="shared" si="0"/>
        <v>5+0.00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OPEN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120</v>
      </c>
      <c r="C11" s="6">
        <v>41.85</v>
      </c>
      <c r="D11" s="6">
        <v>40.04</v>
      </c>
      <c r="E11" s="5">
        <v>200</v>
      </c>
      <c r="I11" s="5" t="s">
        <v>0</v>
      </c>
      <c r="J11" s="5">
        <v>0.3</v>
      </c>
      <c r="AD11" s="6">
        <v>40.49</v>
      </c>
      <c r="AO11" s="5" t="str">
        <f t="shared" si="0"/>
        <v>6+0.00</v>
      </c>
      <c r="AR11" s="5">
        <f t="shared" si="4"/>
        <v>0</v>
      </c>
      <c r="AS11" s="5" t="str">
        <f t="shared" si="2"/>
        <v/>
      </c>
      <c r="AT11" s="5" t="str">
        <f t="shared" si="3"/>
        <v/>
      </c>
      <c r="AU11" s="5" t="str">
        <f t="shared" si="5"/>
        <v>OPEN</v>
      </c>
      <c r="AV11" s="27" t="s">
        <v>1237</v>
      </c>
      <c r="AW11" s="5" t="str">
        <f t="shared" si="6"/>
        <v>ASP</v>
      </c>
    </row>
    <row r="12" spans="1:49" ht="15" customHeight="1" x14ac:dyDescent="0.3">
      <c r="A12" s="5" t="s">
        <v>55</v>
      </c>
      <c r="B12" s="5">
        <v>135</v>
      </c>
      <c r="C12" s="6">
        <v>41.73</v>
      </c>
      <c r="D12" s="6">
        <v>39.92</v>
      </c>
      <c r="E12" s="5">
        <v>200</v>
      </c>
      <c r="F12" s="5" t="s">
        <v>262</v>
      </c>
      <c r="I12" s="5" t="s">
        <v>0</v>
      </c>
      <c r="J12" s="5">
        <v>0.3</v>
      </c>
      <c r="AD12" s="6">
        <v>40.380000000000003</v>
      </c>
      <c r="AO12" s="5" t="str">
        <f t="shared" si="0"/>
        <v>6+15.00</v>
      </c>
      <c r="AR12" s="5" t="str">
        <f t="shared" si="4"/>
        <v>m1-OJ-A28-004</v>
      </c>
      <c r="AS12" s="5" t="str">
        <f t="shared" si="2"/>
        <v>OJ-A28-004</v>
      </c>
      <c r="AT12" s="5" t="str">
        <f t="shared" si="3"/>
        <v>PC맨홀(1호)</v>
      </c>
      <c r="AU12" s="5" t="str">
        <f t="shared" si="5"/>
        <v>OPEN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140</v>
      </c>
      <c r="C13" s="6">
        <v>41.7</v>
      </c>
      <c r="D13" s="6">
        <v>39.880000000000003</v>
      </c>
      <c r="E13" s="5">
        <v>200</v>
      </c>
      <c r="I13" s="5" t="s">
        <v>0</v>
      </c>
      <c r="J13" s="5">
        <v>0.3</v>
      </c>
      <c r="AD13" s="6">
        <v>40.340000000000003</v>
      </c>
      <c r="AO13" s="5" t="str">
        <f t="shared" si="0"/>
        <v>7+0.00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OPEN</v>
      </c>
      <c r="AV13" s="27" t="s">
        <v>1237</v>
      </c>
      <c r="AW13" s="5" t="str">
        <f t="shared" si="6"/>
        <v>ASP</v>
      </c>
    </row>
    <row r="14" spans="1:49" ht="15" customHeight="1" x14ac:dyDescent="0.3">
      <c r="B14" s="5">
        <v>160</v>
      </c>
      <c r="C14" s="6">
        <v>41.57</v>
      </c>
      <c r="D14" s="6">
        <v>39.72</v>
      </c>
      <c r="E14" s="5">
        <v>200</v>
      </c>
      <c r="I14" s="5" t="s">
        <v>0</v>
      </c>
      <c r="J14" s="5">
        <v>0.3</v>
      </c>
      <c r="AD14" s="6">
        <v>40.19</v>
      </c>
      <c r="AO14" s="5" t="str">
        <f t="shared" si="0"/>
        <v>8+0.00</v>
      </c>
      <c r="AR14" s="5" t="str">
        <f t="shared" si="4"/>
        <v/>
      </c>
      <c r="AS14" s="5" t="str">
        <f t="shared" si="2"/>
        <v/>
      </c>
      <c r="AT14" s="5" t="str">
        <f t="shared" si="3"/>
        <v/>
      </c>
      <c r="AU14" s="5" t="str">
        <f t="shared" si="5"/>
        <v>OPEN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180</v>
      </c>
      <c r="C15" s="5">
        <v>41.45</v>
      </c>
      <c r="D15" s="5">
        <v>39.549999999999997</v>
      </c>
      <c r="E15" s="5">
        <v>200</v>
      </c>
      <c r="I15" s="5" t="s">
        <v>0</v>
      </c>
      <c r="J15" s="5">
        <v>0.3</v>
      </c>
      <c r="AD15" s="6">
        <v>40.04</v>
      </c>
      <c r="AO15" s="5" t="str">
        <f t="shared" si="0"/>
        <v>9+0.00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OPEN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2">
        <v>200</v>
      </c>
      <c r="C16" s="2">
        <v>41.32</v>
      </c>
      <c r="D16" s="2">
        <v>39.39</v>
      </c>
      <c r="E16" s="5">
        <v>200</v>
      </c>
      <c r="G16" s="2"/>
      <c r="H16" s="2"/>
      <c r="I16" s="5" t="s">
        <v>0</v>
      </c>
      <c r="J16" s="5">
        <v>0.3</v>
      </c>
      <c r="K16" s="2"/>
      <c r="L16" s="2"/>
      <c r="AD16" s="6">
        <v>39.89</v>
      </c>
      <c r="AO16" s="5" t="str">
        <f t="shared" si="0"/>
        <v>10+0.00</v>
      </c>
      <c r="AR16" s="5" t="str">
        <f t="shared" si="4"/>
        <v/>
      </c>
      <c r="AS16" s="5" t="str">
        <f t="shared" si="2"/>
        <v/>
      </c>
      <c r="AT16" s="5" t="str">
        <f t="shared" si="3"/>
        <v/>
      </c>
      <c r="AU16" s="5" t="str">
        <f t="shared" si="5"/>
        <v>OPEN</v>
      </c>
      <c r="AV16" s="27" t="s">
        <v>1237</v>
      </c>
      <c r="AW16" s="5" t="str">
        <f t="shared" si="6"/>
        <v>ASP</v>
      </c>
    </row>
    <row r="17" spans="1:49" ht="15" customHeight="1" x14ac:dyDescent="0.3">
      <c r="B17" s="2">
        <v>200</v>
      </c>
      <c r="C17" s="2">
        <v>41.32</v>
      </c>
      <c r="D17" s="2">
        <v>39.39</v>
      </c>
      <c r="E17" s="5">
        <v>200</v>
      </c>
      <c r="G17" s="2"/>
      <c r="H17" s="2"/>
      <c r="I17" s="5" t="s">
        <v>60</v>
      </c>
      <c r="J17" s="5">
        <v>0.3</v>
      </c>
      <c r="K17" s="2"/>
      <c r="L17" s="2"/>
      <c r="AD17" s="6">
        <v>39.89</v>
      </c>
      <c r="AO17" s="5" t="str">
        <f t="shared" si="0"/>
        <v>10+0.00</v>
      </c>
      <c r="AR17" s="5">
        <f t="shared" si="4"/>
        <v>0</v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A18" s="5" t="s">
        <v>55</v>
      </c>
      <c r="B18" s="5">
        <v>210</v>
      </c>
      <c r="C18" s="6">
        <v>41.26</v>
      </c>
      <c r="D18" s="6">
        <v>39.31</v>
      </c>
      <c r="E18" s="5">
        <v>200</v>
      </c>
      <c r="F18" s="5" t="s">
        <v>263</v>
      </c>
      <c r="I18" s="5" t="s">
        <v>60</v>
      </c>
      <c r="J18" s="5">
        <v>0.3</v>
      </c>
      <c r="AB18" s="5">
        <v>206888.93426742256</v>
      </c>
      <c r="AC18" s="5">
        <v>609093.64698413445</v>
      </c>
      <c r="AD18" s="6">
        <v>39.82</v>
      </c>
      <c r="AO18" s="5" t="str">
        <f t="shared" si="0"/>
        <v>10+10.00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A19" s="5" t="s">
        <v>55</v>
      </c>
      <c r="B19" s="5">
        <v>210</v>
      </c>
      <c r="C19" s="6">
        <v>41.26</v>
      </c>
      <c r="D19" s="6">
        <v>38.81</v>
      </c>
      <c r="E19" s="5">
        <v>200</v>
      </c>
      <c r="F19" s="5" t="s">
        <v>263</v>
      </c>
      <c r="I19" s="5" t="s">
        <v>60</v>
      </c>
      <c r="J19" s="5">
        <v>0.3</v>
      </c>
      <c r="AD19" s="6">
        <v>39.82</v>
      </c>
      <c r="AO19" s="5" t="str">
        <f t="shared" si="0"/>
        <v>10+10.00</v>
      </c>
      <c r="AR19" s="5" t="str">
        <f t="shared" si="4"/>
        <v>m1-OJ-A28-005</v>
      </c>
      <c r="AS19" s="5" t="str">
        <f t="shared" si="2"/>
        <v>OJ-A28-005</v>
      </c>
      <c r="AT19" s="5" t="str">
        <f t="shared" si="3"/>
        <v>PC맨홀(1호)</v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A20" s="5" t="s">
        <v>55</v>
      </c>
      <c r="B20" s="5">
        <v>216.5</v>
      </c>
      <c r="C20" s="6">
        <v>41.31</v>
      </c>
      <c r="D20" s="6">
        <v>38.78</v>
      </c>
      <c r="E20" s="5">
        <v>200</v>
      </c>
      <c r="F20" s="5" t="s">
        <v>264</v>
      </c>
      <c r="I20" s="5" t="s">
        <v>60</v>
      </c>
      <c r="J20" s="5">
        <v>0.3</v>
      </c>
      <c r="AD20" s="6">
        <v>39.770000000000003</v>
      </c>
      <c r="AO20" s="5" t="str">
        <f t="shared" si="0"/>
        <v>10+16.50</v>
      </c>
      <c r="AR20" s="5" t="str">
        <f t="shared" si="4"/>
        <v>m1-OJ-A28-006</v>
      </c>
      <c r="AS20" s="5" t="str">
        <f t="shared" si="2"/>
        <v>OJ-A28-006</v>
      </c>
      <c r="AT20" s="5" t="str">
        <f t="shared" si="3"/>
        <v>PC맨홀(1호)</v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220</v>
      </c>
      <c r="C21" s="6">
        <v>41.31</v>
      </c>
      <c r="D21" s="6">
        <v>38.770000000000003</v>
      </c>
      <c r="E21" s="5">
        <v>200</v>
      </c>
      <c r="I21" s="5" t="s">
        <v>60</v>
      </c>
      <c r="J21" s="5">
        <v>0.3</v>
      </c>
      <c r="AD21" s="6">
        <v>39.75</v>
      </c>
      <c r="AO21" s="5" t="str">
        <f t="shared" si="0"/>
        <v>11+0.00</v>
      </c>
      <c r="AR21" s="5" t="str">
        <f t="shared" si="4"/>
        <v/>
      </c>
      <c r="AS21" s="5" t="str">
        <f t="shared" si="2"/>
        <v/>
      </c>
      <c r="AT21" s="5" t="str">
        <f t="shared" si="3"/>
        <v/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240</v>
      </c>
      <c r="C22" s="6">
        <v>41.34</v>
      </c>
      <c r="D22" s="6">
        <v>38.74</v>
      </c>
      <c r="E22" s="5">
        <v>200</v>
      </c>
      <c r="I22" s="5" t="s">
        <v>60</v>
      </c>
      <c r="J22" s="5">
        <v>0.3</v>
      </c>
      <c r="AD22" s="6">
        <v>39.6</v>
      </c>
      <c r="AO22" s="5" t="str">
        <f t="shared" si="0"/>
        <v>12+0.00</v>
      </c>
      <c r="AR22" s="5" t="str">
        <f t="shared" si="4"/>
        <v/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B23" s="5">
        <v>260</v>
      </c>
      <c r="C23" s="6">
        <v>41.37</v>
      </c>
      <c r="D23" s="6">
        <v>38.700000000000003</v>
      </c>
      <c r="E23" s="5">
        <v>200</v>
      </c>
      <c r="I23" s="5" t="s">
        <v>60</v>
      </c>
      <c r="J23" s="5">
        <v>0.3</v>
      </c>
      <c r="AD23" s="6">
        <v>39.450000000000003</v>
      </c>
      <c r="AO23" s="5" t="str">
        <f t="shared" si="0"/>
        <v>13+0.00</v>
      </c>
      <c r="AR23" s="5">
        <f t="shared" si="4"/>
        <v>0</v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27" t="s">
        <v>1237</v>
      </c>
      <c r="AW23" s="5" t="str">
        <f t="shared" si="6"/>
        <v>ASP</v>
      </c>
    </row>
    <row r="24" spans="1:49" ht="15" customHeight="1" x14ac:dyDescent="0.3">
      <c r="A24" s="5" t="s">
        <v>55</v>
      </c>
      <c r="B24" s="5">
        <v>261</v>
      </c>
      <c r="C24" s="6">
        <v>41.37</v>
      </c>
      <c r="D24" s="6">
        <v>38.700000000000003</v>
      </c>
      <c r="E24" s="5">
        <v>200</v>
      </c>
      <c r="F24" s="5" t="s">
        <v>265</v>
      </c>
      <c r="I24" s="5" t="s">
        <v>60</v>
      </c>
      <c r="J24" s="5">
        <v>0.3</v>
      </c>
      <c r="AD24" s="6">
        <v>39.44</v>
      </c>
      <c r="AO24" s="5" t="str">
        <f t="shared" si="0"/>
        <v>13+1.00</v>
      </c>
      <c r="AR24" s="5" t="str">
        <f t="shared" si="4"/>
        <v>m1-OJ-A28-007</v>
      </c>
      <c r="AS24" s="5" t="str">
        <f t="shared" si="2"/>
        <v>OJ-A28-007</v>
      </c>
      <c r="AT24" s="5" t="str">
        <f t="shared" si="3"/>
        <v>PC맨홀(1호)</v>
      </c>
      <c r="AU24" s="5" t="str">
        <f t="shared" si="5"/>
        <v>가시설</v>
      </c>
      <c r="AV24" s="27" t="s">
        <v>1237</v>
      </c>
      <c r="AW24" s="5" t="str">
        <f t="shared" si="6"/>
        <v>ASP</v>
      </c>
    </row>
    <row r="25" spans="1:49" ht="15" customHeight="1" x14ac:dyDescent="0.3">
      <c r="B25" s="5">
        <v>280</v>
      </c>
      <c r="C25" s="6">
        <v>41.53</v>
      </c>
      <c r="D25" s="6">
        <v>38.67</v>
      </c>
      <c r="E25" s="5">
        <v>200</v>
      </c>
      <c r="I25" s="5" t="s">
        <v>60</v>
      </c>
      <c r="J25" s="5">
        <v>0.3</v>
      </c>
      <c r="AD25" s="6">
        <v>39.299999999999997</v>
      </c>
      <c r="AO25" s="5" t="str">
        <f t="shared" si="0"/>
        <v>14+0.00</v>
      </c>
      <c r="AR25" s="5" t="str">
        <f t="shared" si="4"/>
        <v/>
      </c>
      <c r="AS25" s="5" t="str">
        <f t="shared" si="2"/>
        <v/>
      </c>
      <c r="AT25" s="5" t="str">
        <f t="shared" si="3"/>
        <v/>
      </c>
      <c r="AU25" s="5" t="str">
        <f t="shared" si="5"/>
        <v>가시설</v>
      </c>
      <c r="AV25" s="27" t="s">
        <v>1237</v>
      </c>
      <c r="AW25" s="5" t="str">
        <f t="shared" si="6"/>
        <v>ASP</v>
      </c>
    </row>
    <row r="26" spans="1:49" ht="15" customHeight="1" x14ac:dyDescent="0.3">
      <c r="B26" s="5">
        <v>300</v>
      </c>
      <c r="C26" s="6">
        <v>41.69</v>
      </c>
      <c r="D26" s="6">
        <v>38.630000000000003</v>
      </c>
      <c r="E26" s="5">
        <v>200</v>
      </c>
      <c r="I26" s="5" t="s">
        <v>60</v>
      </c>
      <c r="J26" s="5">
        <v>0.3</v>
      </c>
      <c r="AD26" s="6">
        <v>39.15</v>
      </c>
      <c r="AO26" s="5" t="str">
        <f t="shared" si="0"/>
        <v>15+0.00</v>
      </c>
      <c r="AR26" s="5">
        <f t="shared" si="4"/>
        <v>0</v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27" t="s">
        <v>1237</v>
      </c>
      <c r="AW26" s="5" t="str">
        <f t="shared" si="6"/>
        <v>ASP</v>
      </c>
    </row>
    <row r="27" spans="1:49" ht="15" customHeight="1" x14ac:dyDescent="0.3">
      <c r="A27" s="5" t="s">
        <v>55</v>
      </c>
      <c r="B27" s="5">
        <v>306</v>
      </c>
      <c r="C27" s="6">
        <v>41.74</v>
      </c>
      <c r="D27" s="6">
        <v>38.619999999999997</v>
      </c>
      <c r="E27" s="5">
        <v>200</v>
      </c>
      <c r="F27" s="5" t="s">
        <v>266</v>
      </c>
      <c r="I27" s="5" t="s">
        <v>60</v>
      </c>
      <c r="J27" s="5">
        <v>0.3</v>
      </c>
      <c r="AB27" s="5">
        <v>206888.93426742256</v>
      </c>
      <c r="AC27" s="5">
        <v>609093.64698413445</v>
      </c>
      <c r="AD27" s="6">
        <v>39.11</v>
      </c>
      <c r="AO27" s="5" t="str">
        <f t="shared" si="0"/>
        <v>15+6.00</v>
      </c>
      <c r="AR27" s="5" t="str">
        <f t="shared" si="4"/>
        <v>m1-OJ-A28-008</v>
      </c>
      <c r="AS27" s="5" t="str">
        <f t="shared" si="2"/>
        <v>OJ-A28-008</v>
      </c>
      <c r="AT27" s="5" t="str">
        <f t="shared" si="3"/>
        <v>PC맨홀(1호)</v>
      </c>
      <c r="AU27" s="5" t="str">
        <f t="shared" si="5"/>
        <v>가시설</v>
      </c>
      <c r="AV27" s="27" t="s">
        <v>1237</v>
      </c>
      <c r="AW27" s="5" t="str">
        <f t="shared" si="6"/>
        <v>ASP</v>
      </c>
    </row>
    <row r="28" spans="1:49" ht="15" customHeight="1" x14ac:dyDescent="0.3">
      <c r="B28" s="5">
        <v>320</v>
      </c>
      <c r="C28" s="6">
        <v>41.71</v>
      </c>
      <c r="D28" s="6">
        <v>38.6</v>
      </c>
      <c r="E28" s="5">
        <v>200</v>
      </c>
      <c r="I28" s="5" t="s">
        <v>60</v>
      </c>
      <c r="J28" s="5">
        <v>0.3</v>
      </c>
      <c r="AB28" s="5">
        <v>206883.23957253169</v>
      </c>
      <c r="AC28" s="5">
        <v>609112.81911104044</v>
      </c>
      <c r="AD28" s="6">
        <v>39</v>
      </c>
      <c r="AO28" s="5" t="str">
        <f t="shared" si="0"/>
        <v>16+0.00</v>
      </c>
      <c r="AR28" s="5" t="str">
        <f t="shared" si="4"/>
        <v/>
      </c>
      <c r="AS28" s="5" t="str">
        <f t="shared" si="2"/>
        <v/>
      </c>
      <c r="AT28" s="5" t="str">
        <f t="shared" si="3"/>
        <v/>
      </c>
      <c r="AU28" s="5" t="str">
        <f t="shared" si="5"/>
        <v>가시설</v>
      </c>
      <c r="AV28" s="27" t="s">
        <v>1237</v>
      </c>
      <c r="AW28" s="5" t="str">
        <f t="shared" si="6"/>
        <v>ASP</v>
      </c>
    </row>
    <row r="29" spans="1:49" ht="15" customHeight="1" x14ac:dyDescent="0.3">
      <c r="B29" s="5">
        <v>340</v>
      </c>
      <c r="C29" s="6">
        <v>41.66</v>
      </c>
      <c r="D29" s="6">
        <v>38.56</v>
      </c>
      <c r="E29" s="5">
        <v>200</v>
      </c>
      <c r="I29" s="5" t="s">
        <v>60</v>
      </c>
      <c r="J29" s="5">
        <v>0.3</v>
      </c>
      <c r="AB29" s="5">
        <v>206875.71444408628</v>
      </c>
      <c r="AC29" s="5">
        <v>609131.34942247556</v>
      </c>
      <c r="AD29" s="6">
        <v>38.86</v>
      </c>
      <c r="AO29" s="5" t="str">
        <f t="shared" si="0"/>
        <v>17+0.00</v>
      </c>
      <c r="AR29" s="5">
        <f t="shared" si="4"/>
        <v>0</v>
      </c>
      <c r="AS29" s="5" t="str">
        <f t="shared" si="2"/>
        <v/>
      </c>
      <c r="AT29" s="5" t="str">
        <f t="shared" si="3"/>
        <v/>
      </c>
      <c r="AU29" s="5" t="str">
        <f t="shared" si="5"/>
        <v>가시설</v>
      </c>
      <c r="AV29" s="27" t="s">
        <v>1237</v>
      </c>
      <c r="AW29" s="5" t="str">
        <f t="shared" si="6"/>
        <v>ASP</v>
      </c>
    </row>
    <row r="30" spans="1:49" ht="15" customHeight="1" x14ac:dyDescent="0.3">
      <c r="A30" s="5" t="s">
        <v>55</v>
      </c>
      <c r="B30" s="5">
        <v>351</v>
      </c>
      <c r="C30" s="6">
        <v>41.63</v>
      </c>
      <c r="D30" s="6">
        <v>38.54</v>
      </c>
      <c r="E30" s="5">
        <v>200</v>
      </c>
      <c r="F30" s="5" t="s">
        <v>887</v>
      </c>
      <c r="I30" s="5" t="s">
        <v>60</v>
      </c>
      <c r="J30" s="5">
        <v>0.3</v>
      </c>
      <c r="AD30" s="6">
        <v>38.770000000000003</v>
      </c>
      <c r="AO30" s="5" t="str">
        <f t="shared" si="0"/>
        <v>17+11.00</v>
      </c>
      <c r="AR30" s="5" t="str">
        <f t="shared" si="4"/>
        <v>m2-OJ-A28-009</v>
      </c>
      <c r="AS30" s="5" t="str">
        <f t="shared" si="2"/>
        <v>OJ-A28-009</v>
      </c>
      <c r="AT30" s="5" t="str">
        <f t="shared" si="3"/>
        <v>PC맨홀(2호)</v>
      </c>
      <c r="AU30" s="5" t="str">
        <f t="shared" si="5"/>
        <v>가시설</v>
      </c>
      <c r="AV30" s="27" t="s">
        <v>1237</v>
      </c>
      <c r="AW30" s="5" t="str">
        <f t="shared" si="6"/>
        <v>ASP</v>
      </c>
    </row>
    <row r="31" spans="1:49" ht="15" customHeight="1" x14ac:dyDescent="0.3">
      <c r="B31" s="5">
        <v>360</v>
      </c>
      <c r="C31" s="6">
        <v>41.58</v>
      </c>
      <c r="D31" s="6">
        <v>38.520000000000003</v>
      </c>
      <c r="E31" s="5">
        <v>200</v>
      </c>
      <c r="I31" s="5" t="s">
        <v>60</v>
      </c>
      <c r="J31" s="5">
        <v>0.3</v>
      </c>
      <c r="AB31" s="5">
        <v>206871.95187986357</v>
      </c>
      <c r="AC31" s="5">
        <v>609140.61457819305</v>
      </c>
      <c r="AD31" s="6">
        <v>38.71</v>
      </c>
      <c r="AO31" s="5" t="str">
        <f t="shared" si="0"/>
        <v>18+0.00</v>
      </c>
      <c r="AR31" s="5" t="str">
        <f t="shared" si="4"/>
        <v/>
      </c>
      <c r="AS31" s="5" t="str">
        <f t="shared" si="2"/>
        <v/>
      </c>
      <c r="AT31" s="5" t="str">
        <f t="shared" si="3"/>
        <v/>
      </c>
      <c r="AU31" s="5" t="str">
        <f t="shared" si="5"/>
        <v>가시설</v>
      </c>
      <c r="AV31" s="27" t="s">
        <v>1237</v>
      </c>
      <c r="AW31" s="5" t="str">
        <f t="shared" si="6"/>
        <v>ASP</v>
      </c>
    </row>
    <row r="32" spans="1:49" ht="15" customHeight="1" x14ac:dyDescent="0.3">
      <c r="B32" s="5">
        <v>380</v>
      </c>
      <c r="C32" s="6">
        <v>41.47</v>
      </c>
      <c r="D32" s="6">
        <v>38.479999999999997</v>
      </c>
      <c r="E32" s="5">
        <v>200</v>
      </c>
      <c r="I32" s="5" t="s">
        <v>60</v>
      </c>
      <c r="J32" s="5">
        <v>0.3</v>
      </c>
      <c r="AD32" s="6">
        <v>38.56</v>
      </c>
      <c r="AO32" s="5" t="str">
        <f t="shared" si="0"/>
        <v>19+0.00</v>
      </c>
      <c r="AR32" s="5">
        <f t="shared" si="4"/>
        <v>0</v>
      </c>
      <c r="AS32" s="5" t="str">
        <f t="shared" si="2"/>
        <v/>
      </c>
      <c r="AT32" s="5" t="str">
        <f t="shared" si="3"/>
        <v/>
      </c>
      <c r="AU32" s="5" t="str">
        <f t="shared" si="5"/>
        <v>가시설</v>
      </c>
      <c r="AV32" s="27" t="s">
        <v>1237</v>
      </c>
      <c r="AW32" s="5" t="str">
        <f t="shared" si="6"/>
        <v>ASP</v>
      </c>
    </row>
    <row r="33" spans="1:49" ht="15" customHeight="1" x14ac:dyDescent="0.3">
      <c r="A33" s="5" t="s">
        <v>55</v>
      </c>
      <c r="B33" s="5">
        <v>393</v>
      </c>
      <c r="C33" s="6">
        <v>41.4</v>
      </c>
      <c r="D33" s="6">
        <v>38.46</v>
      </c>
      <c r="E33" s="5">
        <v>200</v>
      </c>
      <c r="F33" s="5" t="s">
        <v>267</v>
      </c>
      <c r="I33" s="5" t="s">
        <v>60</v>
      </c>
      <c r="J33" s="5">
        <v>0.3</v>
      </c>
      <c r="AB33" s="5">
        <v>206868.81614221606</v>
      </c>
      <c r="AC33" s="5">
        <v>609150.11021663423</v>
      </c>
      <c r="AD33" s="6">
        <v>38.46</v>
      </c>
      <c r="AO33" s="5" t="str">
        <f t="shared" si="0"/>
        <v>19+13.00</v>
      </c>
      <c r="AR33" s="5" t="str">
        <f t="shared" si="4"/>
        <v>m1-OJ-A28-010</v>
      </c>
      <c r="AS33" s="5" t="str">
        <f t="shared" si="2"/>
        <v>OJ-A28-010</v>
      </c>
      <c r="AT33" s="5" t="str">
        <f t="shared" si="3"/>
        <v>PC맨홀(1호)</v>
      </c>
      <c r="AU33" s="5" t="str">
        <f t="shared" si="5"/>
        <v>가시설</v>
      </c>
      <c r="AV33" s="27" t="s">
        <v>1237</v>
      </c>
      <c r="AW33" s="5" t="str">
        <f t="shared" si="6"/>
        <v>ASP</v>
      </c>
    </row>
    <row r="34" spans="1:49" ht="15" customHeight="1" x14ac:dyDescent="0.3">
      <c r="B34" s="5">
        <v>400</v>
      </c>
      <c r="C34" s="6">
        <v>41.36</v>
      </c>
      <c r="D34" s="6">
        <v>38.450000000000003</v>
      </c>
      <c r="E34" s="5">
        <v>200</v>
      </c>
      <c r="I34" s="5" t="s">
        <v>60</v>
      </c>
      <c r="J34" s="5">
        <v>0.3</v>
      </c>
      <c r="AD34" s="6">
        <v>38.409999999999997</v>
      </c>
      <c r="AO34" s="5" t="str">
        <f t="shared" si="0"/>
        <v>20+0.00</v>
      </c>
      <c r="AR34" s="5" t="str">
        <f t="shared" si="4"/>
        <v/>
      </c>
      <c r="AS34" s="5" t="str">
        <f t="shared" si="2"/>
        <v/>
      </c>
      <c r="AT34" s="5" t="str">
        <f t="shared" si="3"/>
        <v/>
      </c>
      <c r="AU34" s="5" t="str">
        <f t="shared" si="5"/>
        <v>가시설</v>
      </c>
      <c r="AV34" s="27" t="s">
        <v>1237</v>
      </c>
      <c r="AW34" s="5" t="str">
        <f t="shared" si="6"/>
        <v>ASP</v>
      </c>
    </row>
    <row r="35" spans="1:49" ht="15" customHeight="1" x14ac:dyDescent="0.3">
      <c r="B35" s="5">
        <v>420</v>
      </c>
      <c r="C35" s="6">
        <v>41.24</v>
      </c>
      <c r="D35" s="6">
        <v>38.409999999999997</v>
      </c>
      <c r="E35" s="5">
        <v>200</v>
      </c>
      <c r="I35" s="5" t="s">
        <v>60</v>
      </c>
      <c r="J35" s="5">
        <v>0.3</v>
      </c>
      <c r="AB35" s="5">
        <v>206865.68040456859</v>
      </c>
      <c r="AC35" s="5">
        <v>609159.60585507541</v>
      </c>
      <c r="AD35" s="6">
        <v>38.26</v>
      </c>
      <c r="AM35" s="7"/>
      <c r="AO35" s="5" t="str">
        <f t="shared" si="0"/>
        <v>21+0.00</v>
      </c>
      <c r="AR35" s="5">
        <f t="shared" si="4"/>
        <v>0</v>
      </c>
      <c r="AS35" s="5" t="str">
        <f t="shared" si="2"/>
        <v/>
      </c>
      <c r="AT35" s="5" t="str">
        <f t="shared" si="3"/>
        <v/>
      </c>
      <c r="AU35" s="5" t="str">
        <f t="shared" si="5"/>
        <v>가시설</v>
      </c>
      <c r="AV35" s="27" t="s">
        <v>1237</v>
      </c>
      <c r="AW35" s="5" t="str">
        <f t="shared" si="6"/>
        <v>ASP</v>
      </c>
    </row>
    <row r="36" spans="1:49" s="7" customFormat="1" ht="15" customHeight="1" x14ac:dyDescent="0.3">
      <c r="A36" s="5" t="s">
        <v>55</v>
      </c>
      <c r="B36" s="7">
        <v>435</v>
      </c>
      <c r="C36" s="8">
        <v>41.15</v>
      </c>
      <c r="D36" s="8">
        <v>38.380000000000003</v>
      </c>
      <c r="E36" s="5">
        <v>200</v>
      </c>
      <c r="F36" s="5" t="s">
        <v>301</v>
      </c>
      <c r="I36" s="5" t="s">
        <v>60</v>
      </c>
      <c r="J36" s="5">
        <v>0.3</v>
      </c>
      <c r="AB36" s="7">
        <v>206861.21283914137</v>
      </c>
      <c r="AC36" s="7">
        <v>609168.55241079</v>
      </c>
      <c r="AD36" s="5">
        <f>C36-0.2*15</f>
        <v>38.15</v>
      </c>
      <c r="AO36" s="5" t="str">
        <f t="shared" si="0"/>
        <v>21+15.00</v>
      </c>
      <c r="AR36" s="5" t="str">
        <f t="shared" si="4"/>
        <v>m1-OJ-A18-010</v>
      </c>
      <c r="AS36" s="5" t="str">
        <f t="shared" si="2"/>
        <v>OJ-A18-010</v>
      </c>
      <c r="AT36" s="5" t="str">
        <f t="shared" si="3"/>
        <v>PC맨홀(1호)</v>
      </c>
      <c r="AU36" s="5" t="str">
        <f t="shared" si="5"/>
        <v>가시설</v>
      </c>
      <c r="AV36" s="27" t="s">
        <v>1237</v>
      </c>
      <c r="AW36" s="5" t="str">
        <f t="shared" si="6"/>
        <v>ASP</v>
      </c>
    </row>
    <row r="37" spans="1:49" ht="15" customHeight="1" x14ac:dyDescent="0.3">
      <c r="AM37" s="7"/>
    </row>
    <row r="38" spans="1:49" ht="15" customHeight="1" x14ac:dyDescent="0.3">
      <c r="B38" s="2" t="s">
        <v>46</v>
      </c>
      <c r="C38" s="2" t="s">
        <v>21</v>
      </c>
      <c r="D38" s="2" t="s">
        <v>22</v>
      </c>
      <c r="E38" s="2" t="s">
        <v>47</v>
      </c>
      <c r="F38" s="2" t="s">
        <v>48</v>
      </c>
      <c r="G38" s="2" t="s">
        <v>49</v>
      </c>
      <c r="H38" s="2" t="s">
        <v>50</v>
      </c>
      <c r="K38" s="2" t="s">
        <v>46</v>
      </c>
      <c r="L38" s="2" t="s">
        <v>47</v>
      </c>
      <c r="AM38" s="7"/>
    </row>
    <row r="39" spans="1:49" s="7" customFormat="1" ht="15" customHeight="1" x14ac:dyDescent="0.3">
      <c r="A39" s="5"/>
      <c r="B39" s="7" t="s">
        <v>674</v>
      </c>
      <c r="C39" s="7">
        <v>40.9</v>
      </c>
      <c r="D39" s="7">
        <v>100</v>
      </c>
      <c r="E39" s="5" t="s">
        <v>355</v>
      </c>
      <c r="F39" s="5"/>
      <c r="I39" s="5"/>
      <c r="J39" s="5"/>
      <c r="AB39" s="7">
        <v>206847.34631985531</v>
      </c>
      <c r="AC39" s="7">
        <v>609202.81022222911</v>
      </c>
    </row>
    <row r="40" spans="1:49" s="7" customFormat="1" ht="15" customHeight="1" x14ac:dyDescent="0.3">
      <c r="B40" s="7" t="s">
        <v>675</v>
      </c>
      <c r="C40" s="7">
        <v>40.76</v>
      </c>
      <c r="D40" s="7">
        <v>150</v>
      </c>
      <c r="E40" s="5" t="s">
        <v>355</v>
      </c>
      <c r="F40" s="5"/>
      <c r="I40" s="5"/>
      <c r="J40" s="5"/>
    </row>
    <row r="41" spans="1:49" s="7" customFormat="1" ht="15" customHeight="1" x14ac:dyDescent="0.3">
      <c r="A41" s="5"/>
      <c r="B41" s="7" t="s">
        <v>676</v>
      </c>
      <c r="C41" s="8">
        <v>40.619999999999997</v>
      </c>
      <c r="D41" s="8">
        <v>150</v>
      </c>
      <c r="E41" s="5" t="s">
        <v>355</v>
      </c>
      <c r="F41" s="5"/>
      <c r="I41" s="5"/>
      <c r="J41" s="5"/>
      <c r="AB41" s="7">
        <v>206847.34631985531</v>
      </c>
      <c r="AC41" s="7">
        <v>609202.81022222911</v>
      </c>
    </row>
    <row r="42" spans="1:49" s="7" customFormat="1" ht="15" customHeight="1" x14ac:dyDescent="0.3">
      <c r="B42" s="7" t="s">
        <v>677</v>
      </c>
      <c r="C42" s="8">
        <v>41</v>
      </c>
      <c r="D42" s="8">
        <v>160</v>
      </c>
      <c r="E42" s="5" t="s">
        <v>344</v>
      </c>
      <c r="I42" s="5"/>
      <c r="J42" s="5"/>
      <c r="AB42" s="7">
        <v>206845.12555963456</v>
      </c>
      <c r="AC42" s="7">
        <v>609204.82720612653</v>
      </c>
    </row>
    <row r="43" spans="1:49" s="7" customFormat="1" ht="15" customHeight="1" x14ac:dyDescent="0.3">
      <c r="A43" s="5"/>
      <c r="B43" s="7" t="s">
        <v>678</v>
      </c>
      <c r="C43" s="8">
        <v>40.659999999999997</v>
      </c>
      <c r="D43" s="8">
        <v>90</v>
      </c>
      <c r="E43" s="5" t="s">
        <v>344</v>
      </c>
      <c r="F43" s="5"/>
      <c r="I43" s="5"/>
      <c r="J43" s="5"/>
      <c r="AB43" s="7">
        <v>206845.12555963456</v>
      </c>
      <c r="AC43" s="7">
        <v>609204.82720612653</v>
      </c>
    </row>
    <row r="44" spans="1:49" s="7" customFormat="1" ht="15" customHeight="1" x14ac:dyDescent="0.3">
      <c r="B44" s="7" t="s">
        <v>679</v>
      </c>
      <c r="C44" s="4">
        <v>40.76</v>
      </c>
      <c r="D44" s="8">
        <v>80</v>
      </c>
      <c r="E44" s="5" t="s">
        <v>356</v>
      </c>
      <c r="F44" s="5"/>
      <c r="I44" s="5"/>
      <c r="J44" s="5"/>
      <c r="AB44" s="7">
        <v>206830.32049149665</v>
      </c>
      <c r="AC44" s="7">
        <v>609218.27376544231</v>
      </c>
    </row>
    <row r="45" spans="1:49" s="7" customFormat="1" ht="15" customHeight="1" x14ac:dyDescent="0.3">
      <c r="A45" s="5"/>
      <c r="B45" s="7" t="s">
        <v>680</v>
      </c>
      <c r="C45" s="7">
        <v>40.119999999999997</v>
      </c>
      <c r="D45" s="8">
        <v>150</v>
      </c>
      <c r="E45" s="5" t="s">
        <v>355</v>
      </c>
      <c r="F45" s="5"/>
      <c r="I45" s="5"/>
      <c r="J45" s="5"/>
      <c r="AB45" s="7">
        <v>206815.51542335874</v>
      </c>
      <c r="AC45" s="7">
        <v>609231.72032475797</v>
      </c>
    </row>
    <row r="46" spans="1:49" s="7" customFormat="1" ht="15" customHeight="1" x14ac:dyDescent="0.3">
      <c r="A46" s="5"/>
      <c r="B46" s="7" t="s">
        <v>681</v>
      </c>
      <c r="C46" s="7">
        <v>40.54</v>
      </c>
      <c r="D46" s="8">
        <v>60</v>
      </c>
      <c r="E46" s="5" t="s">
        <v>344</v>
      </c>
      <c r="F46" s="5"/>
      <c r="I46" s="5"/>
      <c r="J46" s="5"/>
    </row>
    <row r="47" spans="1:49" s="7" customFormat="1" ht="15" customHeight="1" x14ac:dyDescent="0.3">
      <c r="A47" s="5"/>
      <c r="B47" s="7" t="s">
        <v>682</v>
      </c>
      <c r="C47" s="8">
        <v>40.47</v>
      </c>
      <c r="D47" s="8">
        <v>60</v>
      </c>
      <c r="E47" s="5" t="s">
        <v>344</v>
      </c>
      <c r="F47" s="5"/>
      <c r="I47" s="5"/>
      <c r="J47" s="5"/>
      <c r="AB47" s="7">
        <v>206815.51542335874</v>
      </c>
      <c r="AC47" s="7">
        <v>609231.72032475797</v>
      </c>
    </row>
    <row r="48" spans="1:49" s="7" customFormat="1" ht="15" customHeight="1" x14ac:dyDescent="0.3">
      <c r="A48" s="5"/>
      <c r="B48" s="7" t="s">
        <v>514</v>
      </c>
      <c r="C48" s="8">
        <v>40.18</v>
      </c>
      <c r="D48" s="8">
        <v>500</v>
      </c>
      <c r="E48" s="5" t="s">
        <v>491</v>
      </c>
      <c r="F48" s="5"/>
      <c r="I48" s="5"/>
      <c r="J48" s="5"/>
    </row>
    <row r="49" spans="1:39" s="7" customFormat="1" ht="15" customHeight="1" x14ac:dyDescent="0.3">
      <c r="A49" s="5"/>
      <c r="B49" s="7" t="s">
        <v>683</v>
      </c>
      <c r="C49" s="8">
        <v>39.32</v>
      </c>
      <c r="D49" s="8">
        <v>1500</v>
      </c>
      <c r="E49" s="5" t="s">
        <v>559</v>
      </c>
      <c r="F49" s="5"/>
      <c r="I49" s="5"/>
      <c r="J49" s="5"/>
    </row>
    <row r="50" spans="1:39" s="7" customFormat="1" ht="15" customHeight="1" x14ac:dyDescent="0.3">
      <c r="B50" s="7" t="s">
        <v>684</v>
      </c>
      <c r="C50" s="8">
        <v>39.32</v>
      </c>
      <c r="D50" s="8">
        <v>1500</v>
      </c>
      <c r="E50" s="5" t="s">
        <v>559</v>
      </c>
      <c r="I50" s="5"/>
      <c r="J50" s="5"/>
      <c r="AB50" s="7">
        <v>206815.51542335874</v>
      </c>
      <c r="AC50" s="7">
        <v>609231.72032475797</v>
      </c>
    </row>
    <row r="51" spans="1:39" s="7" customFormat="1" ht="15" customHeight="1" x14ac:dyDescent="0.3">
      <c r="B51" s="7" t="s">
        <v>685</v>
      </c>
      <c r="C51" s="8">
        <v>40.119999999999997</v>
      </c>
      <c r="D51" s="7">
        <v>150</v>
      </c>
      <c r="E51" s="5" t="s">
        <v>355</v>
      </c>
      <c r="I51" s="5"/>
      <c r="J51" s="5"/>
      <c r="AB51" s="7">
        <v>206802.93111544158</v>
      </c>
      <c r="AC51" s="7">
        <v>609243.14990017633</v>
      </c>
    </row>
    <row r="52" spans="1:39" s="7" customFormat="1" ht="15" customHeight="1" x14ac:dyDescent="0.3">
      <c r="B52" s="7" t="s">
        <v>686</v>
      </c>
      <c r="C52" s="7">
        <v>39.76</v>
      </c>
      <c r="D52" s="8">
        <v>150</v>
      </c>
      <c r="E52" s="5" t="s">
        <v>355</v>
      </c>
      <c r="I52" s="5"/>
      <c r="J52" s="5"/>
      <c r="AB52" s="7">
        <v>206800.77263897803</v>
      </c>
      <c r="AC52" s="7">
        <v>609245.23340188188</v>
      </c>
      <c r="AM52" s="5"/>
    </row>
    <row r="53" spans="1:39" ht="15" customHeight="1" x14ac:dyDescent="0.3">
      <c r="B53" s="5" t="s">
        <v>687</v>
      </c>
      <c r="C53" s="5">
        <v>40.97</v>
      </c>
      <c r="D53" s="6">
        <v>600</v>
      </c>
      <c r="E53" s="5" t="s">
        <v>491</v>
      </c>
      <c r="AB53" s="5">
        <v>206786.38279588829</v>
      </c>
      <c r="AC53" s="5">
        <v>609259.1234132516</v>
      </c>
    </row>
    <row r="54" spans="1:39" ht="15" customHeight="1" x14ac:dyDescent="0.3">
      <c r="B54" s="5" t="s">
        <v>688</v>
      </c>
      <c r="C54" s="5">
        <v>39.86</v>
      </c>
      <c r="D54" s="6">
        <v>150</v>
      </c>
      <c r="E54" s="5" t="s">
        <v>355</v>
      </c>
      <c r="AB54" s="5">
        <v>206786.38279588829</v>
      </c>
      <c r="AC54" s="5">
        <v>609259.1234132516</v>
      </c>
    </row>
    <row r="55" spans="1:39" ht="15" customHeight="1" x14ac:dyDescent="0.3">
      <c r="B55" s="5" t="s">
        <v>689</v>
      </c>
      <c r="C55" s="6">
        <v>40.450000000000003</v>
      </c>
      <c r="D55" s="6">
        <v>150</v>
      </c>
      <c r="E55" s="5" t="s">
        <v>355</v>
      </c>
      <c r="AB55" s="5">
        <v>206786.38279588829</v>
      </c>
      <c r="AC55" s="5">
        <v>609259.1234132516</v>
      </c>
    </row>
    <row r="56" spans="1:39" ht="15" customHeight="1" x14ac:dyDescent="0.3">
      <c r="B56" s="5" t="s">
        <v>690</v>
      </c>
      <c r="C56" s="6">
        <v>40.4</v>
      </c>
      <c r="D56" s="6">
        <v>230</v>
      </c>
      <c r="E56" s="5" t="s">
        <v>344</v>
      </c>
      <c r="AB56" s="5">
        <v>206786.38279588829</v>
      </c>
      <c r="AC56" s="5">
        <v>609259.1234132516</v>
      </c>
    </row>
    <row r="57" spans="1:39" ht="15" customHeight="1" x14ac:dyDescent="0.3">
      <c r="B57" s="5" t="s">
        <v>691</v>
      </c>
      <c r="C57" s="6">
        <v>40.56</v>
      </c>
      <c r="D57" s="6">
        <v>80</v>
      </c>
      <c r="E57" s="5" t="s">
        <v>356</v>
      </c>
      <c r="AB57" s="5">
        <v>206771.99295279855</v>
      </c>
      <c r="AC57" s="5">
        <v>609273.01342462143</v>
      </c>
    </row>
    <row r="58" spans="1:39" ht="15" customHeight="1" x14ac:dyDescent="0.3">
      <c r="B58" s="5" t="s">
        <v>692</v>
      </c>
      <c r="C58" s="6">
        <v>40.229999999999997</v>
      </c>
      <c r="D58" s="6">
        <v>600</v>
      </c>
      <c r="E58" s="5" t="s">
        <v>491</v>
      </c>
      <c r="AB58" s="5">
        <v>206759.76158617233</v>
      </c>
      <c r="AC58" s="5">
        <v>609284.81993428571</v>
      </c>
    </row>
    <row r="59" spans="1:39" ht="15" customHeight="1" x14ac:dyDescent="0.3">
      <c r="B59" s="5" t="s">
        <v>693</v>
      </c>
      <c r="C59" s="6">
        <v>40.090000000000003</v>
      </c>
      <c r="D59" s="6">
        <v>100</v>
      </c>
      <c r="E59" s="5" t="s">
        <v>355</v>
      </c>
      <c r="AB59" s="5">
        <v>206757.30104341792</v>
      </c>
      <c r="AC59" s="5">
        <v>609286.53624700604</v>
      </c>
    </row>
    <row r="60" spans="1:39" ht="15" customHeight="1" x14ac:dyDescent="0.3">
      <c r="B60" s="5" t="s">
        <v>694</v>
      </c>
      <c r="C60" s="6">
        <v>40.08</v>
      </c>
      <c r="D60" s="6">
        <v>100</v>
      </c>
      <c r="E60" s="5" t="s">
        <v>355</v>
      </c>
      <c r="AB60" s="5">
        <v>206743.35796780992</v>
      </c>
      <c r="AC60" s="5">
        <v>609296.26201908791</v>
      </c>
    </row>
    <row r="61" spans="1:39" ht="15" customHeight="1" x14ac:dyDescent="0.3">
      <c r="B61" s="5" t="s">
        <v>695</v>
      </c>
      <c r="C61" s="6">
        <v>40.03</v>
      </c>
      <c r="D61" s="6">
        <v>180</v>
      </c>
      <c r="E61" s="5" t="s">
        <v>345</v>
      </c>
      <c r="AB61" s="5">
        <v>206741.19707832983</v>
      </c>
      <c r="AC61" s="5">
        <v>609298.34301804402</v>
      </c>
    </row>
    <row r="62" spans="1:39" ht="15" customHeight="1" x14ac:dyDescent="0.3">
      <c r="C62" s="6"/>
      <c r="D62" s="6"/>
      <c r="AB62" s="5">
        <v>206726.79114846277</v>
      </c>
      <c r="AC62" s="5">
        <v>609312.21634441742</v>
      </c>
    </row>
    <row r="63" spans="1:39" ht="15" customHeight="1" x14ac:dyDescent="0.3">
      <c r="C63" s="6"/>
      <c r="D63" s="6"/>
      <c r="AB63" s="5">
        <v>206726.79114846277</v>
      </c>
      <c r="AC63" s="5">
        <v>609312.21634441742</v>
      </c>
    </row>
    <row r="64" spans="1:39" ht="15" customHeight="1" x14ac:dyDescent="0.3">
      <c r="C64" s="6"/>
      <c r="D64" s="6"/>
      <c r="AB64" s="5">
        <v>206726.79114846277</v>
      </c>
      <c r="AC64" s="5">
        <v>609312.21634441742</v>
      </c>
    </row>
    <row r="65" spans="2:29" ht="15" customHeight="1" x14ac:dyDescent="0.3">
      <c r="C65" s="6"/>
      <c r="D65" s="6"/>
      <c r="AB65" s="5">
        <v>206712.38521859574</v>
      </c>
      <c r="AC65" s="5">
        <v>609326.08967079094</v>
      </c>
    </row>
    <row r="66" spans="2:29" ht="15" customHeight="1" x14ac:dyDescent="0.3">
      <c r="C66" s="6"/>
      <c r="D66" s="6"/>
      <c r="AB66" s="5">
        <v>206712.38521859574</v>
      </c>
      <c r="AC66" s="5">
        <v>609326.08967079094</v>
      </c>
    </row>
    <row r="67" spans="2:29" ht="15" customHeight="1" x14ac:dyDescent="0.3">
      <c r="C67" s="6"/>
      <c r="D67" s="6"/>
      <c r="AB67" s="5">
        <v>206697.97928872867</v>
      </c>
      <c r="AC67" s="5">
        <v>609339.96299716446</v>
      </c>
    </row>
    <row r="68" spans="2:29" ht="15" customHeight="1" x14ac:dyDescent="0.3">
      <c r="C68" s="6"/>
      <c r="D68" s="6"/>
      <c r="AB68" s="5">
        <v>206689.3357308085</v>
      </c>
      <c r="AC68" s="5">
        <v>609348.28699298855</v>
      </c>
    </row>
    <row r="69" spans="2:29" ht="15" customHeight="1" x14ac:dyDescent="0.3">
      <c r="C69" s="6"/>
      <c r="D69" s="6"/>
      <c r="AB69" s="5">
        <v>206683.62351045967</v>
      </c>
      <c r="AC69" s="5">
        <v>609353.88793386368</v>
      </c>
    </row>
    <row r="70" spans="2:29" ht="15" customHeight="1" x14ac:dyDescent="0.3">
      <c r="C70" s="6"/>
      <c r="D70" s="6"/>
      <c r="AB70" s="5">
        <v>206669.34295958767</v>
      </c>
      <c r="AC70" s="5">
        <v>609367.89028605155</v>
      </c>
    </row>
    <row r="71" spans="2:29" ht="15" customHeight="1" x14ac:dyDescent="0.3">
      <c r="C71" s="6"/>
      <c r="D71" s="6"/>
      <c r="AB71" s="5">
        <v>206655.06240871569</v>
      </c>
      <c r="AC71" s="5">
        <v>609381.89263823943</v>
      </c>
    </row>
    <row r="72" spans="2:29" ht="15" customHeight="1" x14ac:dyDescent="0.3">
      <c r="C72" s="6"/>
      <c r="D72" s="6"/>
      <c r="AB72" s="5">
        <v>206640.78185784371</v>
      </c>
      <c r="AC72" s="5">
        <v>609395.8949904273</v>
      </c>
    </row>
    <row r="73" spans="2:29" ht="15" customHeight="1" x14ac:dyDescent="0.3">
      <c r="C73" s="6"/>
      <c r="D73" s="6"/>
      <c r="AB73" s="5">
        <v>206640.78185784371</v>
      </c>
      <c r="AC73" s="5">
        <v>609395.8949904273</v>
      </c>
    </row>
    <row r="74" spans="2:29" ht="15" customHeight="1" x14ac:dyDescent="0.3">
      <c r="C74" s="6"/>
      <c r="D74" s="6"/>
      <c r="AB74" s="5">
        <v>206640.78185784371</v>
      </c>
      <c r="AC74" s="5">
        <v>609395.8949904273</v>
      </c>
    </row>
    <row r="75" spans="2:29" ht="15" customHeight="1" x14ac:dyDescent="0.3">
      <c r="AB75" s="5">
        <v>206635.78366503856</v>
      </c>
      <c r="AC75" s="5">
        <v>609400.79581369297</v>
      </c>
    </row>
    <row r="77" spans="2:29" ht="15" customHeight="1" x14ac:dyDescent="0.3">
      <c r="B77" s="2"/>
      <c r="C77" s="2"/>
      <c r="D77" s="2"/>
      <c r="F77" s="2"/>
      <c r="G77" s="2"/>
      <c r="H77" s="2"/>
      <c r="K77" s="2"/>
      <c r="L77" s="2"/>
    </row>
  </sheetData>
  <autoFilter ref="A1:AX36" xr:uid="{00000000-0009-0000-0000-00001C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6"/>
  <sheetViews>
    <sheetView workbookViewId="0">
      <selection activeCell="B6" sqref="B6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71</v>
      </c>
      <c r="H2" s="5" t="s">
        <v>111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41.14</v>
      </c>
      <c r="D4" s="5">
        <v>39.74</v>
      </c>
      <c r="E4" s="5">
        <v>200</v>
      </c>
      <c r="F4" s="5" t="s">
        <v>105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C4-0.2*18.5</f>
        <v>37.44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m1-OJ-A2-001</v>
      </c>
      <c r="AS4" s="5" t="str">
        <f t="shared" ref="AS4:AS9" si="2">IFERROR(RIGHT(AR4,LEN(AR4)-3),"")</f>
        <v>OJ-A2-001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41.23</v>
      </c>
      <c r="D5" s="6">
        <v>39.07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C5-0.2*18.5</f>
        <v>37.529999999999994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20</v>
      </c>
      <c r="C6" s="6">
        <v>41.23</v>
      </c>
      <c r="D6" s="6">
        <v>39.07</v>
      </c>
      <c r="E6" s="5">
        <v>200</v>
      </c>
      <c r="I6" s="5" t="s">
        <v>62</v>
      </c>
      <c r="J6" s="5">
        <v>0.3</v>
      </c>
      <c r="AD6" s="5">
        <f t="shared" si="4"/>
        <v>37.529999999999994</v>
      </c>
      <c r="AO6" s="5" t="str">
        <f t="shared" si="0"/>
        <v>1+0.00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가시설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41.32</v>
      </c>
      <c r="D7" s="6">
        <v>38.4</v>
      </c>
      <c r="E7" s="5">
        <v>200</v>
      </c>
      <c r="I7" s="5" t="s">
        <v>62</v>
      </c>
      <c r="J7" s="5">
        <v>0.3</v>
      </c>
      <c r="AB7" s="5">
        <v>206888.93426742256</v>
      </c>
      <c r="AC7" s="5">
        <v>609093.64698413445</v>
      </c>
      <c r="AD7" s="5">
        <f t="shared" si="4"/>
        <v>37.619999999999997</v>
      </c>
      <c r="AO7" s="5" t="str">
        <f t="shared" si="0"/>
        <v>2+0.00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41.41</v>
      </c>
      <c r="D8" s="6">
        <v>37.729999999999997</v>
      </c>
      <c r="E8" s="5">
        <v>200</v>
      </c>
      <c r="I8" s="5" t="s">
        <v>62</v>
      </c>
      <c r="J8" s="5">
        <v>0.3</v>
      </c>
      <c r="AB8" s="5">
        <v>206888.93426742256</v>
      </c>
      <c r="AC8" s="5">
        <v>609093.64698413445</v>
      </c>
      <c r="AD8" s="5">
        <f t="shared" si="4"/>
        <v>37.709999999999994</v>
      </c>
      <c r="AO8" s="5" t="str">
        <f t="shared" si="0"/>
        <v>3+0.00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70</v>
      </c>
      <c r="C9" s="6">
        <v>41.46</v>
      </c>
      <c r="D9" s="6">
        <v>37.39</v>
      </c>
      <c r="E9" s="5">
        <v>200</v>
      </c>
      <c r="F9" s="5" t="s">
        <v>876</v>
      </c>
      <c r="G9" s="5" t="s">
        <v>874</v>
      </c>
      <c r="I9" s="5" t="s">
        <v>62</v>
      </c>
      <c r="J9" s="5">
        <v>0.3</v>
      </c>
      <c r="AB9" s="5">
        <v>206883.23957253169</v>
      </c>
      <c r="AC9" s="5">
        <v>609112.81911104044</v>
      </c>
      <c r="AD9" s="5">
        <f t="shared" si="4"/>
        <v>37.76</v>
      </c>
      <c r="AO9" s="5" t="str">
        <f t="shared" si="0"/>
        <v>3+10.00</v>
      </c>
      <c r="AR9" s="5" t="str">
        <f t="shared" si="5"/>
        <v>m2-OJ-A-035</v>
      </c>
      <c r="AS9" s="5" t="str">
        <f t="shared" si="2"/>
        <v>OJ-A-035</v>
      </c>
      <c r="AT9" s="5" t="str">
        <f t="shared" si="3"/>
        <v>PC맨홀(2호)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442</v>
      </c>
      <c r="C12" s="6">
        <v>39.880000000000003</v>
      </c>
      <c r="D12" s="6">
        <v>450</v>
      </c>
      <c r="E12" s="5" t="s">
        <v>491</v>
      </c>
    </row>
    <row r="13" spans="1:49" ht="15" customHeight="1" x14ac:dyDescent="0.3">
      <c r="B13" s="5" t="s">
        <v>443</v>
      </c>
      <c r="C13" s="6">
        <v>40.130000000000003</v>
      </c>
      <c r="D13" s="6">
        <v>100</v>
      </c>
      <c r="E13" s="5" t="s">
        <v>355</v>
      </c>
      <c r="AB13" s="5">
        <v>206868.81614221606</v>
      </c>
      <c r="AC13" s="5">
        <v>609150.11021663423</v>
      </c>
    </row>
    <row r="14" spans="1:49" ht="15" customHeight="1" x14ac:dyDescent="0.3">
      <c r="B14" s="5" t="s">
        <v>444</v>
      </c>
      <c r="C14" s="6">
        <v>39.49</v>
      </c>
      <c r="D14" s="6">
        <v>150</v>
      </c>
      <c r="E14" s="5" t="s">
        <v>355</v>
      </c>
    </row>
    <row r="15" spans="1:49" ht="15" customHeight="1" x14ac:dyDescent="0.3">
      <c r="B15" s="5" t="s">
        <v>445</v>
      </c>
      <c r="C15" s="6">
        <v>40.1</v>
      </c>
      <c r="D15" s="6">
        <v>150</v>
      </c>
      <c r="E15" s="5" t="s">
        <v>355</v>
      </c>
      <c r="AB15" s="5">
        <v>206865.68040456859</v>
      </c>
      <c r="AC15" s="5">
        <v>609159.60585507541</v>
      </c>
    </row>
    <row r="16" spans="1:49" s="7" customFormat="1" ht="15" customHeight="1" x14ac:dyDescent="0.3">
      <c r="C16" s="8"/>
      <c r="D16" s="8"/>
      <c r="E16" s="5"/>
      <c r="I16" s="5"/>
      <c r="J16" s="5"/>
      <c r="AB16" s="7">
        <v>206861.21283914137</v>
      </c>
      <c r="AC16" s="7">
        <v>609168.55241079</v>
      </c>
    </row>
    <row r="17" spans="3:29" s="7" customFormat="1" ht="15" customHeight="1" x14ac:dyDescent="0.3">
      <c r="C17" s="8"/>
      <c r="D17" s="8"/>
      <c r="E17" s="5"/>
      <c r="I17" s="5"/>
      <c r="J17" s="5"/>
      <c r="AB17" s="7">
        <v>206856.74527371419</v>
      </c>
      <c r="AC17" s="7">
        <v>609177.49896650447</v>
      </c>
    </row>
    <row r="18" spans="3:29" s="7" customFormat="1" ht="15" customHeight="1" x14ac:dyDescent="0.3">
      <c r="C18" s="8"/>
      <c r="D18" s="8"/>
      <c r="E18" s="5"/>
      <c r="F18" s="5"/>
      <c r="I18" s="5"/>
      <c r="J18" s="5"/>
      <c r="AB18" s="7">
        <v>206853.26417969234</v>
      </c>
      <c r="AC18" s="7">
        <v>609186.87350566185</v>
      </c>
    </row>
    <row r="19" spans="3:29" s="7" customFormat="1" ht="15" customHeight="1" x14ac:dyDescent="0.3">
      <c r="E19" s="5"/>
      <c r="I19" s="5"/>
      <c r="J19" s="5"/>
      <c r="AB19" s="7">
        <v>206847.34631985531</v>
      </c>
      <c r="AC19" s="7">
        <v>609202.81022222911</v>
      </c>
    </row>
    <row r="20" spans="3:29" s="7" customFormat="1" ht="15" customHeight="1" x14ac:dyDescent="0.3">
      <c r="E20" s="5"/>
      <c r="I20" s="5"/>
      <c r="J20" s="5"/>
    </row>
    <row r="21" spans="3:29" s="7" customFormat="1" ht="15" customHeight="1" x14ac:dyDescent="0.3">
      <c r="C21" s="8"/>
      <c r="D21" s="8"/>
      <c r="E21" s="5"/>
      <c r="I21" s="5"/>
      <c r="J21" s="5"/>
      <c r="AB21" s="7">
        <v>206847.34631985531</v>
      </c>
      <c r="AC21" s="7">
        <v>609202.81022222911</v>
      </c>
    </row>
    <row r="22" spans="3:29" s="7" customFormat="1" ht="15" customHeight="1" x14ac:dyDescent="0.3">
      <c r="C22" s="8"/>
      <c r="D22" s="8"/>
      <c r="E22" s="5"/>
      <c r="I22" s="5"/>
      <c r="J22" s="5"/>
      <c r="AB22" s="7">
        <v>206845.12555963456</v>
      </c>
      <c r="AC22" s="7">
        <v>609204.82720612653</v>
      </c>
    </row>
    <row r="23" spans="3:29" s="7" customFormat="1" ht="15" customHeight="1" x14ac:dyDescent="0.3">
      <c r="C23" s="8"/>
      <c r="D23" s="8"/>
      <c r="E23" s="5"/>
      <c r="I23" s="5"/>
      <c r="J23" s="5"/>
      <c r="AB23" s="7">
        <v>206845.12555963456</v>
      </c>
      <c r="AC23" s="7">
        <v>609204.82720612653</v>
      </c>
    </row>
    <row r="24" spans="3:29" s="7" customFormat="1" ht="15" customHeight="1" x14ac:dyDescent="0.3">
      <c r="C24" s="4"/>
      <c r="D24" s="8"/>
      <c r="E24" s="5"/>
      <c r="F24" s="5"/>
      <c r="I24" s="5"/>
      <c r="J24" s="5"/>
      <c r="AB24" s="7">
        <v>206830.32049149665</v>
      </c>
      <c r="AC24" s="7">
        <v>609218.27376544231</v>
      </c>
    </row>
    <row r="25" spans="3:29" s="7" customFormat="1" ht="15" customHeight="1" x14ac:dyDescent="0.3">
      <c r="D25" s="8"/>
      <c r="E25" s="5"/>
      <c r="I25" s="5"/>
      <c r="J25" s="5"/>
      <c r="AB25" s="7">
        <v>206815.51542335874</v>
      </c>
      <c r="AC25" s="7">
        <v>609231.72032475797</v>
      </c>
    </row>
    <row r="26" spans="3:29" s="7" customFormat="1" ht="15" customHeight="1" x14ac:dyDescent="0.3">
      <c r="C26" s="8"/>
      <c r="D26" s="8"/>
      <c r="E26" s="5"/>
      <c r="I26" s="5"/>
      <c r="J26" s="5"/>
      <c r="AB26" s="7">
        <v>206815.51542335874</v>
      </c>
      <c r="AC26" s="7">
        <v>609231.72032475797</v>
      </c>
    </row>
    <row r="27" spans="3:29" s="7" customFormat="1" ht="15" customHeight="1" x14ac:dyDescent="0.3">
      <c r="C27" s="8"/>
      <c r="D27" s="8"/>
      <c r="E27" s="5"/>
      <c r="I27" s="5"/>
      <c r="J27" s="5"/>
      <c r="AB27" s="7">
        <v>206815.51542335874</v>
      </c>
      <c r="AC27" s="7">
        <v>609231.72032475797</v>
      </c>
    </row>
    <row r="28" spans="3:29" s="7" customFormat="1" ht="15" customHeight="1" x14ac:dyDescent="0.3">
      <c r="C28" s="8"/>
      <c r="D28" s="8"/>
      <c r="E28" s="5"/>
      <c r="F28" s="5"/>
      <c r="I28" s="5"/>
      <c r="J28" s="5"/>
      <c r="AB28" s="7">
        <v>206815.51542335874</v>
      </c>
      <c r="AC28" s="7">
        <v>609231.72032475797</v>
      </c>
    </row>
    <row r="29" spans="3:29" s="7" customFormat="1" ht="15" customHeight="1" x14ac:dyDescent="0.3">
      <c r="C29" s="8"/>
      <c r="D29" s="8"/>
      <c r="E29" s="5"/>
      <c r="I29" s="5"/>
      <c r="J29" s="5"/>
      <c r="AB29" s="7">
        <v>206815.51542335874</v>
      </c>
      <c r="AC29" s="7">
        <v>609231.72032475797</v>
      </c>
    </row>
    <row r="30" spans="3:29" s="7" customFormat="1" ht="15" customHeight="1" x14ac:dyDescent="0.3">
      <c r="C30" s="8"/>
      <c r="E30" s="5"/>
      <c r="I30" s="5"/>
      <c r="J30" s="5"/>
      <c r="AB30" s="7">
        <v>206802.93111544158</v>
      </c>
      <c r="AC30" s="7">
        <v>609243.14990017633</v>
      </c>
    </row>
    <row r="31" spans="3:29" s="7" customFormat="1" ht="15" customHeight="1" x14ac:dyDescent="0.3">
      <c r="D31" s="8"/>
      <c r="E31" s="5"/>
      <c r="I31" s="5"/>
      <c r="J31" s="5"/>
      <c r="AB31" s="7">
        <v>206800.77263897803</v>
      </c>
      <c r="AC31" s="7">
        <v>609245.23340188188</v>
      </c>
    </row>
    <row r="32" spans="3:29" ht="15" customHeight="1" x14ac:dyDescent="0.3">
      <c r="D32" s="6"/>
      <c r="AB32" s="5">
        <v>206786.38279588829</v>
      </c>
      <c r="AC32" s="5">
        <v>609259.1234132516</v>
      </c>
    </row>
    <row r="33" spans="3:29" ht="15" customHeight="1" x14ac:dyDescent="0.3">
      <c r="D33" s="6"/>
      <c r="AB33" s="5">
        <v>206786.38279588829</v>
      </c>
      <c r="AC33" s="5">
        <v>609259.1234132516</v>
      </c>
    </row>
    <row r="34" spans="3:29" ht="15" customHeight="1" x14ac:dyDescent="0.3">
      <c r="C34" s="6"/>
      <c r="D34" s="6"/>
      <c r="AB34" s="5">
        <v>206786.38279588829</v>
      </c>
      <c r="AC34" s="5">
        <v>609259.1234132516</v>
      </c>
    </row>
    <row r="35" spans="3:29" ht="15" customHeight="1" x14ac:dyDescent="0.3">
      <c r="C35" s="6"/>
      <c r="D35" s="6"/>
      <c r="AB35" s="5">
        <v>206786.38279588829</v>
      </c>
      <c r="AC35" s="5">
        <v>609259.1234132516</v>
      </c>
    </row>
    <row r="36" spans="3:29" ht="15" customHeight="1" x14ac:dyDescent="0.3">
      <c r="C36" s="6"/>
      <c r="D36" s="6"/>
      <c r="AB36" s="5">
        <v>206771.99295279855</v>
      </c>
      <c r="AC36" s="5">
        <v>609273.01342462143</v>
      </c>
    </row>
    <row r="37" spans="3:29" ht="15" customHeight="1" x14ac:dyDescent="0.3">
      <c r="C37" s="6"/>
      <c r="D37" s="6"/>
      <c r="AB37" s="5">
        <v>206759.76158617233</v>
      </c>
      <c r="AC37" s="5">
        <v>609284.81993428571</v>
      </c>
    </row>
    <row r="38" spans="3:29" ht="15" customHeight="1" x14ac:dyDescent="0.3">
      <c r="C38" s="6"/>
      <c r="D38" s="6"/>
      <c r="AB38" s="5">
        <v>206757.30104341792</v>
      </c>
      <c r="AC38" s="5">
        <v>609286.53624700604</v>
      </c>
    </row>
    <row r="39" spans="3:29" ht="15" customHeight="1" x14ac:dyDescent="0.3">
      <c r="C39" s="6"/>
      <c r="D39" s="6"/>
      <c r="AB39" s="5">
        <v>206743.35796780992</v>
      </c>
      <c r="AC39" s="5">
        <v>609296.26201908791</v>
      </c>
    </row>
    <row r="40" spans="3:29" ht="15" customHeight="1" x14ac:dyDescent="0.3">
      <c r="C40" s="6"/>
      <c r="D40" s="6"/>
      <c r="AB40" s="5">
        <v>206741.19707832983</v>
      </c>
      <c r="AC40" s="5">
        <v>609298.34301804402</v>
      </c>
    </row>
    <row r="41" spans="3:29" ht="15" customHeight="1" x14ac:dyDescent="0.3">
      <c r="C41" s="6"/>
      <c r="D41" s="6"/>
      <c r="AB41" s="5">
        <v>206726.79114846277</v>
      </c>
      <c r="AC41" s="5">
        <v>609312.21634441742</v>
      </c>
    </row>
    <row r="42" spans="3:29" ht="15" customHeight="1" x14ac:dyDescent="0.3">
      <c r="C42" s="6"/>
      <c r="D42" s="6"/>
      <c r="AB42" s="5">
        <v>206726.79114846277</v>
      </c>
      <c r="AC42" s="5">
        <v>609312.21634441742</v>
      </c>
    </row>
    <row r="43" spans="3:29" ht="15" customHeight="1" x14ac:dyDescent="0.3">
      <c r="C43" s="6"/>
      <c r="D43" s="6"/>
      <c r="AB43" s="5">
        <v>206726.79114846277</v>
      </c>
      <c r="AC43" s="5">
        <v>609312.21634441742</v>
      </c>
    </row>
    <row r="44" spans="3:29" ht="15" customHeight="1" x14ac:dyDescent="0.3">
      <c r="C44" s="6"/>
      <c r="D44" s="6"/>
      <c r="AB44" s="5">
        <v>206712.38521859574</v>
      </c>
      <c r="AC44" s="5">
        <v>609326.08967079094</v>
      </c>
    </row>
    <row r="45" spans="3:29" ht="15" customHeight="1" x14ac:dyDescent="0.3">
      <c r="C45" s="6"/>
      <c r="D45" s="6"/>
      <c r="AB45" s="5">
        <v>206712.38521859574</v>
      </c>
      <c r="AC45" s="5">
        <v>609326.08967079094</v>
      </c>
    </row>
    <row r="46" spans="3:29" ht="15" customHeight="1" x14ac:dyDescent="0.3">
      <c r="C46" s="6"/>
      <c r="D46" s="6"/>
      <c r="AB46" s="5">
        <v>206697.97928872867</v>
      </c>
      <c r="AC46" s="5">
        <v>609339.96299716446</v>
      </c>
    </row>
    <row r="47" spans="3:29" ht="15" customHeight="1" x14ac:dyDescent="0.3">
      <c r="C47" s="6"/>
      <c r="D47" s="6"/>
      <c r="AB47" s="5">
        <v>206689.3357308085</v>
      </c>
      <c r="AC47" s="5">
        <v>609348.28699298855</v>
      </c>
    </row>
    <row r="48" spans="3:29" ht="15" customHeight="1" x14ac:dyDescent="0.3">
      <c r="C48" s="6"/>
      <c r="D48" s="6"/>
      <c r="AB48" s="5">
        <v>206683.62351045967</v>
      </c>
      <c r="AC48" s="5">
        <v>609353.88793386368</v>
      </c>
    </row>
    <row r="49" spans="2:29" ht="15" customHeight="1" x14ac:dyDescent="0.3">
      <c r="C49" s="6"/>
      <c r="D49" s="6"/>
      <c r="AB49" s="5">
        <v>206669.34295958767</v>
      </c>
      <c r="AC49" s="5">
        <v>609367.89028605155</v>
      </c>
    </row>
    <row r="50" spans="2:29" ht="15" customHeight="1" x14ac:dyDescent="0.3">
      <c r="C50" s="6"/>
      <c r="D50" s="6"/>
      <c r="AB50" s="5">
        <v>206655.06240871569</v>
      </c>
      <c r="AC50" s="5">
        <v>609381.89263823943</v>
      </c>
    </row>
    <row r="51" spans="2:29" ht="15" customHeight="1" x14ac:dyDescent="0.3">
      <c r="C51" s="6"/>
      <c r="D51" s="6"/>
      <c r="AB51" s="5">
        <v>206640.78185784371</v>
      </c>
      <c r="AC51" s="5">
        <v>609395.8949904273</v>
      </c>
    </row>
    <row r="52" spans="2:29" ht="15" customHeight="1" x14ac:dyDescent="0.3">
      <c r="C52" s="6"/>
      <c r="D52" s="6"/>
      <c r="AB52" s="5">
        <v>206640.78185784371</v>
      </c>
      <c r="AC52" s="5">
        <v>609395.8949904273</v>
      </c>
    </row>
    <row r="53" spans="2:29" ht="15" customHeight="1" x14ac:dyDescent="0.3">
      <c r="C53" s="6"/>
      <c r="D53" s="6"/>
      <c r="AB53" s="5">
        <v>206640.78185784371</v>
      </c>
      <c r="AC53" s="5">
        <v>609395.8949904273</v>
      </c>
    </row>
    <row r="54" spans="2:29" ht="15" customHeight="1" x14ac:dyDescent="0.3">
      <c r="AB54" s="5">
        <v>206635.78366503856</v>
      </c>
      <c r="AC54" s="5">
        <v>609400.79581369297</v>
      </c>
    </row>
    <row r="56" spans="2:29" ht="15" customHeight="1" x14ac:dyDescent="0.3">
      <c r="B56" s="2"/>
      <c r="C56" s="2"/>
      <c r="D56" s="2"/>
      <c r="F56" s="2"/>
      <c r="G56" s="2"/>
      <c r="H56" s="2"/>
      <c r="K56" s="2"/>
      <c r="L56" s="2"/>
    </row>
  </sheetData>
  <autoFilter ref="A1:AX9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W77"/>
  <sheetViews>
    <sheetView workbookViewId="0">
      <selection activeCell="L28" sqref="L2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12.8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58</v>
      </c>
      <c r="H2" s="5" t="s">
        <v>302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41.97</v>
      </c>
      <c r="D4" s="5">
        <v>40.770000000000003</v>
      </c>
      <c r="E4" s="5">
        <v>200</v>
      </c>
      <c r="F4" s="5" t="s">
        <v>257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38.97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m1-OJ-A29-001</v>
      </c>
      <c r="AS4" s="5" t="str">
        <f t="shared" ref="AS4:AS9" si="2">IFERROR(RIGHT(AR4,LEN(AR4)-3),"")</f>
        <v>OJ-A29-001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41.95</v>
      </c>
      <c r="D5" s="6">
        <v>40.299999999999997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C5-0.2*15</f>
        <v>38.950000000000003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41.93</v>
      </c>
      <c r="D6" s="6">
        <v>39.840000000000003</v>
      </c>
      <c r="E6" s="5">
        <v>200</v>
      </c>
      <c r="I6" s="5" t="s">
        <v>0</v>
      </c>
      <c r="J6" s="5">
        <v>0.3</v>
      </c>
      <c r="AD6" s="5">
        <f t="shared" si="4"/>
        <v>38.93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41.93</v>
      </c>
      <c r="D7" s="6">
        <v>39.840000000000003</v>
      </c>
      <c r="E7" s="5">
        <v>200</v>
      </c>
      <c r="I7" s="5" t="s">
        <v>70</v>
      </c>
      <c r="J7" s="5">
        <v>0.3</v>
      </c>
      <c r="AD7" s="5">
        <f t="shared" si="4"/>
        <v>38.93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1236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45</v>
      </c>
      <c r="C8" s="6">
        <v>41.93</v>
      </c>
      <c r="D8" s="6">
        <v>39.72</v>
      </c>
      <c r="E8" s="5">
        <v>200</v>
      </c>
      <c r="F8" s="5" t="s">
        <v>258</v>
      </c>
      <c r="I8" s="5" t="s">
        <v>70</v>
      </c>
      <c r="J8" s="5">
        <v>0.3</v>
      </c>
      <c r="AD8" s="5">
        <f t="shared" si="4"/>
        <v>38.93</v>
      </c>
      <c r="AO8" s="5" t="str">
        <f t="shared" si="0"/>
        <v>2+5.00</v>
      </c>
      <c r="AR8" s="5" t="str">
        <f t="shared" si="5"/>
        <v>m1-OJ-A29-002</v>
      </c>
      <c r="AS8" s="5" t="str">
        <f t="shared" si="2"/>
        <v>OJ-A29-002</v>
      </c>
      <c r="AT8" s="5" t="str">
        <f t="shared" si="3"/>
        <v>PC맨홀(1호)</v>
      </c>
      <c r="AU8" s="5" t="str">
        <f t="shared" si="6"/>
        <v>가시설</v>
      </c>
      <c r="AV8" s="27" t="s">
        <v>1236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57</v>
      </c>
      <c r="C9" s="6">
        <v>41.63</v>
      </c>
      <c r="D9" s="6">
        <v>39.44</v>
      </c>
      <c r="E9" s="5">
        <v>200</v>
      </c>
      <c r="F9" s="5" t="s">
        <v>886</v>
      </c>
      <c r="G9" s="5" t="s">
        <v>874</v>
      </c>
      <c r="I9" s="5" t="s">
        <v>70</v>
      </c>
      <c r="J9" s="5">
        <v>0.3</v>
      </c>
      <c r="AD9" s="5">
        <f t="shared" si="4"/>
        <v>38.630000000000003</v>
      </c>
      <c r="AO9" s="5" t="str">
        <f t="shared" si="0"/>
        <v>2+17.00</v>
      </c>
      <c r="AR9" s="5" t="str">
        <f t="shared" si="5"/>
        <v>m2-OJ-A28-009</v>
      </c>
      <c r="AS9" s="5" t="str">
        <f t="shared" si="2"/>
        <v>OJ-A28-009</v>
      </c>
      <c r="AT9" s="5" t="str">
        <f t="shared" si="3"/>
        <v>PC맨홀(2호)</v>
      </c>
      <c r="AU9" s="5" t="str">
        <f t="shared" si="6"/>
        <v>가시설</v>
      </c>
      <c r="AV9" s="27" t="s">
        <v>1236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696</v>
      </c>
      <c r="C12" s="6">
        <v>40.9</v>
      </c>
      <c r="D12" s="6">
        <v>60</v>
      </c>
      <c r="E12" s="17" t="s">
        <v>344</v>
      </c>
    </row>
    <row r="13" spans="1:49" ht="15" customHeight="1" x14ac:dyDescent="0.3">
      <c r="B13" s="5" t="s">
        <v>697</v>
      </c>
      <c r="C13" s="6">
        <v>40.89</v>
      </c>
      <c r="D13" s="6">
        <v>60</v>
      </c>
      <c r="E13" s="17" t="s">
        <v>344</v>
      </c>
    </row>
    <row r="14" spans="1:49" ht="15" customHeight="1" x14ac:dyDescent="0.3">
      <c r="B14" s="5" t="s">
        <v>698</v>
      </c>
      <c r="C14" s="6">
        <v>40.770000000000003</v>
      </c>
      <c r="D14" s="6">
        <v>600</v>
      </c>
      <c r="E14" s="17" t="s">
        <v>491</v>
      </c>
    </row>
    <row r="15" spans="1:49" ht="15" customHeight="1" x14ac:dyDescent="0.3">
      <c r="B15" s="5" t="s">
        <v>699</v>
      </c>
      <c r="C15" s="6">
        <v>40.1</v>
      </c>
      <c r="D15" s="6">
        <v>150</v>
      </c>
      <c r="E15" s="17" t="s">
        <v>355</v>
      </c>
    </row>
    <row r="16" spans="1:49" ht="15" customHeight="1" x14ac:dyDescent="0.3">
      <c r="B16" s="5" t="s">
        <v>700</v>
      </c>
      <c r="C16" s="5">
        <v>40.659999999999997</v>
      </c>
      <c r="D16" s="5">
        <v>100</v>
      </c>
      <c r="E16" s="17" t="s">
        <v>356</v>
      </c>
    </row>
    <row r="17" spans="2:29" ht="15" customHeight="1" x14ac:dyDescent="0.3">
      <c r="B17" s="2"/>
      <c r="C17" s="2"/>
      <c r="D17" s="2"/>
      <c r="G17" s="2"/>
      <c r="H17" s="2"/>
      <c r="K17" s="2"/>
      <c r="L17" s="2"/>
    </row>
    <row r="18" spans="2:29" ht="15" customHeight="1" x14ac:dyDescent="0.3">
      <c r="C18" s="6"/>
      <c r="D18" s="6"/>
    </row>
    <row r="19" spans="2:29" ht="15" customHeight="1" x14ac:dyDescent="0.3">
      <c r="C19" s="6"/>
      <c r="D19" s="6"/>
    </row>
    <row r="20" spans="2:29" ht="15" customHeight="1" x14ac:dyDescent="0.3">
      <c r="C20" s="6"/>
      <c r="D20" s="6"/>
    </row>
    <row r="21" spans="2:29" ht="15" customHeight="1" x14ac:dyDescent="0.3">
      <c r="C21" s="6"/>
      <c r="D21" s="6"/>
    </row>
    <row r="22" spans="2:29" ht="15" customHeight="1" x14ac:dyDescent="0.3">
      <c r="C22" s="6"/>
      <c r="D22" s="6"/>
    </row>
    <row r="23" spans="2:29" ht="15" customHeight="1" x14ac:dyDescent="0.3">
      <c r="C23" s="6"/>
      <c r="D23" s="6"/>
    </row>
    <row r="24" spans="2:29" ht="15" customHeight="1" x14ac:dyDescent="0.3">
      <c r="C24" s="6"/>
      <c r="D24" s="6"/>
    </row>
    <row r="25" spans="2:29" ht="15" customHeight="1" x14ac:dyDescent="0.3">
      <c r="C25" s="6"/>
      <c r="D25" s="6"/>
    </row>
    <row r="26" spans="2:29" ht="15" customHeight="1" x14ac:dyDescent="0.3">
      <c r="C26" s="6"/>
      <c r="D26" s="6"/>
    </row>
    <row r="27" spans="2:29" ht="15" customHeight="1" x14ac:dyDescent="0.3">
      <c r="C27" s="6"/>
      <c r="D27" s="6"/>
    </row>
    <row r="28" spans="2:29" ht="15" customHeight="1" x14ac:dyDescent="0.3">
      <c r="C28" s="6"/>
      <c r="D28" s="6"/>
    </row>
    <row r="29" spans="2:29" ht="15" customHeight="1" x14ac:dyDescent="0.3">
      <c r="C29" s="6"/>
      <c r="D29" s="6"/>
    </row>
    <row r="30" spans="2:29" ht="15" customHeight="1" x14ac:dyDescent="0.3">
      <c r="C30" s="6"/>
      <c r="D30" s="6"/>
    </row>
    <row r="31" spans="2:29" ht="15" customHeight="1" x14ac:dyDescent="0.3">
      <c r="C31" s="6"/>
      <c r="D31" s="6"/>
      <c r="AB31" s="5">
        <v>206871.95187986357</v>
      </c>
      <c r="AC31" s="5">
        <v>609140.61457819305</v>
      </c>
    </row>
    <row r="32" spans="2:29" ht="15" customHeight="1" x14ac:dyDescent="0.3">
      <c r="C32" s="6"/>
      <c r="D32" s="6"/>
    </row>
    <row r="33" spans="1:39" ht="15" customHeight="1" x14ac:dyDescent="0.3">
      <c r="C33" s="6"/>
      <c r="D33" s="6"/>
      <c r="AB33" s="5">
        <v>206868.81614221606</v>
      </c>
      <c r="AC33" s="5">
        <v>609150.11021663423</v>
      </c>
    </row>
    <row r="34" spans="1:39" ht="15" customHeight="1" x14ac:dyDescent="0.3">
      <c r="C34" s="6"/>
      <c r="D34" s="6"/>
    </row>
    <row r="35" spans="1:39" ht="15" customHeight="1" x14ac:dyDescent="0.3">
      <c r="C35" s="6"/>
      <c r="D35" s="6"/>
      <c r="AB35" s="5">
        <v>206865.68040456859</v>
      </c>
      <c r="AC35" s="5">
        <v>609159.60585507541</v>
      </c>
      <c r="AM35" s="7"/>
    </row>
    <row r="36" spans="1:39" s="7" customFormat="1" ht="15" customHeight="1" x14ac:dyDescent="0.3">
      <c r="C36" s="8"/>
      <c r="D36" s="8"/>
      <c r="E36" s="5"/>
      <c r="I36" s="5"/>
      <c r="J36" s="5"/>
      <c r="AB36" s="7">
        <v>206861.21283914137</v>
      </c>
      <c r="AC36" s="7">
        <v>609168.55241079</v>
      </c>
    </row>
    <row r="37" spans="1:39" s="7" customFormat="1" ht="15" customHeight="1" x14ac:dyDescent="0.3">
      <c r="C37" s="8"/>
      <c r="D37" s="8"/>
      <c r="E37" s="5"/>
      <c r="I37" s="5"/>
      <c r="J37" s="5"/>
      <c r="AB37" s="7">
        <v>206856.74527371419</v>
      </c>
      <c r="AC37" s="7">
        <v>609177.49896650447</v>
      </c>
    </row>
    <row r="38" spans="1:39" s="7" customFormat="1" ht="15" customHeight="1" x14ac:dyDescent="0.3">
      <c r="A38" s="5"/>
      <c r="C38" s="8"/>
      <c r="D38" s="8"/>
      <c r="E38" s="5"/>
      <c r="F38" s="5"/>
      <c r="I38" s="5"/>
      <c r="J38" s="5"/>
      <c r="AB38" s="7">
        <v>206853.26417969234</v>
      </c>
      <c r="AC38" s="7">
        <v>609186.87350566185</v>
      </c>
    </row>
    <row r="39" spans="1:39" s="7" customFormat="1" ht="15" customHeight="1" x14ac:dyDescent="0.3">
      <c r="A39" s="5"/>
      <c r="E39" s="5"/>
      <c r="F39" s="5"/>
      <c r="I39" s="5"/>
      <c r="J39" s="5"/>
      <c r="AB39" s="7">
        <v>206847.34631985531</v>
      </c>
      <c r="AC39" s="7">
        <v>609202.81022222911</v>
      </c>
    </row>
    <row r="40" spans="1:39" s="7" customFormat="1" ht="15" customHeight="1" x14ac:dyDescent="0.3">
      <c r="E40" s="5"/>
      <c r="F40" s="5"/>
      <c r="I40" s="5"/>
      <c r="J40" s="5"/>
    </row>
    <row r="41" spans="1:39" s="7" customFormat="1" ht="15" customHeight="1" x14ac:dyDescent="0.3">
      <c r="A41" s="5"/>
      <c r="C41" s="8"/>
      <c r="D41" s="8"/>
      <c r="E41" s="5"/>
      <c r="F41" s="5"/>
      <c r="I41" s="5"/>
      <c r="J41" s="5"/>
      <c r="AB41" s="7">
        <v>206847.34631985531</v>
      </c>
      <c r="AC41" s="7">
        <v>609202.81022222911</v>
      </c>
    </row>
    <row r="42" spans="1:39" s="7" customFormat="1" ht="15" customHeight="1" x14ac:dyDescent="0.3">
      <c r="C42" s="8"/>
      <c r="D42" s="8"/>
      <c r="E42" s="5"/>
      <c r="I42" s="5"/>
      <c r="J42" s="5"/>
      <c r="AB42" s="7">
        <v>206845.12555963456</v>
      </c>
      <c r="AC42" s="7">
        <v>609204.82720612653</v>
      </c>
    </row>
    <row r="43" spans="1:39" s="7" customFormat="1" ht="15" customHeight="1" x14ac:dyDescent="0.3">
      <c r="A43" s="5"/>
      <c r="C43" s="8"/>
      <c r="D43" s="8"/>
      <c r="E43" s="5"/>
      <c r="F43" s="5"/>
      <c r="I43" s="5"/>
      <c r="J43" s="5"/>
      <c r="AB43" s="7">
        <v>206845.12555963456</v>
      </c>
      <c r="AC43" s="7">
        <v>609204.82720612653</v>
      </c>
    </row>
    <row r="44" spans="1:39" s="7" customFormat="1" ht="15" customHeight="1" x14ac:dyDescent="0.3">
      <c r="C44" s="4"/>
      <c r="D44" s="8"/>
      <c r="E44" s="5"/>
      <c r="F44" s="5"/>
      <c r="I44" s="5"/>
      <c r="J44" s="5"/>
      <c r="AB44" s="7">
        <v>206830.32049149665</v>
      </c>
      <c r="AC44" s="7">
        <v>609218.27376544231</v>
      </c>
    </row>
    <row r="45" spans="1:39" s="7" customFormat="1" ht="15" customHeight="1" x14ac:dyDescent="0.3">
      <c r="A45" s="5"/>
      <c r="D45" s="8"/>
      <c r="E45" s="5"/>
      <c r="F45" s="5"/>
      <c r="I45" s="5"/>
      <c r="J45" s="5"/>
      <c r="AB45" s="7">
        <v>206815.51542335874</v>
      </c>
      <c r="AC45" s="7">
        <v>609231.72032475797</v>
      </c>
    </row>
    <row r="46" spans="1:39" s="7" customFormat="1" ht="15" customHeight="1" x14ac:dyDescent="0.3">
      <c r="A46" s="5"/>
      <c r="D46" s="8"/>
      <c r="E46" s="5"/>
      <c r="F46" s="5"/>
      <c r="I46" s="5"/>
      <c r="J46" s="5"/>
    </row>
    <row r="47" spans="1:39" s="7" customFormat="1" ht="15" customHeight="1" x14ac:dyDescent="0.3">
      <c r="A47" s="5"/>
      <c r="C47" s="8"/>
      <c r="D47" s="8"/>
      <c r="E47" s="5"/>
      <c r="F47" s="5"/>
      <c r="I47" s="5"/>
      <c r="J47" s="5"/>
      <c r="AB47" s="7">
        <v>206815.51542335874</v>
      </c>
      <c r="AC47" s="7">
        <v>609231.72032475797</v>
      </c>
    </row>
    <row r="48" spans="1:39" s="7" customFormat="1" ht="15" customHeight="1" x14ac:dyDescent="0.3">
      <c r="A48" s="5"/>
      <c r="C48" s="8"/>
      <c r="D48" s="8"/>
      <c r="E48" s="5"/>
      <c r="F48" s="5"/>
      <c r="I48" s="5"/>
      <c r="J48" s="5"/>
    </row>
    <row r="49" spans="1:39" s="7" customFormat="1" ht="15" customHeight="1" x14ac:dyDescent="0.3">
      <c r="A49" s="5"/>
      <c r="C49" s="8"/>
      <c r="D49" s="8"/>
      <c r="E49" s="5"/>
      <c r="F49" s="5"/>
      <c r="I49" s="5"/>
      <c r="J49" s="5"/>
    </row>
    <row r="50" spans="1:39" s="7" customFormat="1" ht="15" customHeight="1" x14ac:dyDescent="0.3">
      <c r="C50" s="8"/>
      <c r="D50" s="8"/>
      <c r="E50" s="5"/>
      <c r="I50" s="5"/>
      <c r="J50" s="5"/>
      <c r="AB50" s="7">
        <v>206815.51542335874</v>
      </c>
      <c r="AC50" s="7">
        <v>609231.72032475797</v>
      </c>
    </row>
    <row r="51" spans="1:39" s="7" customFormat="1" ht="15" customHeight="1" x14ac:dyDescent="0.3">
      <c r="C51" s="8"/>
      <c r="E51" s="5"/>
      <c r="I51" s="5"/>
      <c r="J51" s="5"/>
      <c r="AB51" s="7">
        <v>206802.93111544158</v>
      </c>
      <c r="AC51" s="7">
        <v>609243.14990017633</v>
      </c>
    </row>
    <row r="52" spans="1:39" s="7" customFormat="1" ht="15" customHeight="1" x14ac:dyDescent="0.3">
      <c r="D52" s="8"/>
      <c r="E52" s="5"/>
      <c r="I52" s="5"/>
      <c r="J52" s="5"/>
      <c r="AB52" s="7">
        <v>206800.77263897803</v>
      </c>
      <c r="AC52" s="7">
        <v>609245.23340188188</v>
      </c>
      <c r="AM52" s="5"/>
    </row>
    <row r="53" spans="1:39" ht="15" customHeight="1" x14ac:dyDescent="0.3">
      <c r="D53" s="6"/>
      <c r="AB53" s="5">
        <v>206786.38279588829</v>
      </c>
      <c r="AC53" s="5">
        <v>609259.1234132516</v>
      </c>
    </row>
    <row r="54" spans="1:39" ht="15" customHeight="1" x14ac:dyDescent="0.3">
      <c r="D54" s="6"/>
      <c r="AB54" s="5">
        <v>206786.38279588829</v>
      </c>
      <c r="AC54" s="5">
        <v>609259.1234132516</v>
      </c>
    </row>
    <row r="55" spans="1:39" ht="15" customHeight="1" x14ac:dyDescent="0.3">
      <c r="C55" s="6"/>
      <c r="D55" s="6"/>
      <c r="AB55" s="5">
        <v>206786.38279588829</v>
      </c>
      <c r="AC55" s="5">
        <v>609259.1234132516</v>
      </c>
    </row>
    <row r="56" spans="1:39" ht="15" customHeight="1" x14ac:dyDescent="0.3">
      <c r="C56" s="6"/>
      <c r="D56" s="6"/>
      <c r="AB56" s="5">
        <v>206786.38279588829</v>
      </c>
      <c r="AC56" s="5">
        <v>609259.1234132516</v>
      </c>
    </row>
    <row r="57" spans="1:39" ht="15" customHeight="1" x14ac:dyDescent="0.3">
      <c r="C57" s="6"/>
      <c r="D57" s="6"/>
      <c r="AB57" s="5">
        <v>206771.99295279855</v>
      </c>
      <c r="AC57" s="5">
        <v>609273.01342462143</v>
      </c>
    </row>
    <row r="58" spans="1:39" ht="15" customHeight="1" x14ac:dyDescent="0.3">
      <c r="C58" s="6"/>
      <c r="D58" s="6"/>
      <c r="AB58" s="5">
        <v>206759.76158617233</v>
      </c>
      <c r="AC58" s="5">
        <v>609284.81993428571</v>
      </c>
    </row>
    <row r="59" spans="1:39" ht="15" customHeight="1" x14ac:dyDescent="0.3">
      <c r="C59" s="6"/>
      <c r="D59" s="6"/>
      <c r="AB59" s="5">
        <v>206757.30104341792</v>
      </c>
      <c r="AC59" s="5">
        <v>609286.53624700604</v>
      </c>
    </row>
    <row r="60" spans="1:39" ht="15" customHeight="1" x14ac:dyDescent="0.3">
      <c r="C60" s="6"/>
      <c r="D60" s="6"/>
      <c r="AB60" s="5">
        <v>206743.35796780992</v>
      </c>
      <c r="AC60" s="5">
        <v>609296.26201908791</v>
      </c>
    </row>
    <row r="61" spans="1:39" ht="15" customHeight="1" x14ac:dyDescent="0.3">
      <c r="C61" s="6"/>
      <c r="D61" s="6"/>
      <c r="AB61" s="5">
        <v>206741.19707832983</v>
      </c>
      <c r="AC61" s="5">
        <v>609298.34301804402</v>
      </c>
    </row>
    <row r="62" spans="1:39" ht="15" customHeight="1" x14ac:dyDescent="0.3">
      <c r="C62" s="6"/>
      <c r="D62" s="6"/>
      <c r="AB62" s="5">
        <v>206726.79114846277</v>
      </c>
      <c r="AC62" s="5">
        <v>609312.21634441742</v>
      </c>
    </row>
    <row r="63" spans="1:39" ht="15" customHeight="1" x14ac:dyDescent="0.3">
      <c r="C63" s="6"/>
      <c r="D63" s="6"/>
      <c r="AB63" s="5">
        <v>206726.79114846277</v>
      </c>
      <c r="AC63" s="5">
        <v>609312.21634441742</v>
      </c>
    </row>
    <row r="64" spans="1:39" ht="15" customHeight="1" x14ac:dyDescent="0.3">
      <c r="C64" s="6"/>
      <c r="D64" s="6"/>
      <c r="AB64" s="5">
        <v>206726.79114846277</v>
      </c>
      <c r="AC64" s="5">
        <v>609312.21634441742</v>
      </c>
    </row>
    <row r="65" spans="2:29" ht="15" customHeight="1" x14ac:dyDescent="0.3">
      <c r="C65" s="6"/>
      <c r="D65" s="6"/>
      <c r="AB65" s="5">
        <v>206712.38521859574</v>
      </c>
      <c r="AC65" s="5">
        <v>609326.08967079094</v>
      </c>
    </row>
    <row r="66" spans="2:29" ht="15" customHeight="1" x14ac:dyDescent="0.3">
      <c r="C66" s="6"/>
      <c r="D66" s="6"/>
      <c r="AB66" s="5">
        <v>206712.38521859574</v>
      </c>
      <c r="AC66" s="5">
        <v>609326.08967079094</v>
      </c>
    </row>
    <row r="67" spans="2:29" ht="15" customHeight="1" x14ac:dyDescent="0.3">
      <c r="C67" s="6"/>
      <c r="D67" s="6"/>
      <c r="AB67" s="5">
        <v>206697.97928872867</v>
      </c>
      <c r="AC67" s="5">
        <v>609339.96299716446</v>
      </c>
    </row>
    <row r="68" spans="2:29" ht="15" customHeight="1" x14ac:dyDescent="0.3">
      <c r="C68" s="6"/>
      <c r="D68" s="6"/>
      <c r="AB68" s="5">
        <v>206689.3357308085</v>
      </c>
      <c r="AC68" s="5">
        <v>609348.28699298855</v>
      </c>
    </row>
    <row r="69" spans="2:29" ht="15" customHeight="1" x14ac:dyDescent="0.3">
      <c r="C69" s="6"/>
      <c r="D69" s="6"/>
      <c r="AB69" s="5">
        <v>206683.62351045967</v>
      </c>
      <c r="AC69" s="5">
        <v>609353.88793386368</v>
      </c>
    </row>
    <row r="70" spans="2:29" ht="15" customHeight="1" x14ac:dyDescent="0.3">
      <c r="C70" s="6"/>
      <c r="D70" s="6"/>
      <c r="AB70" s="5">
        <v>206669.34295958767</v>
      </c>
      <c r="AC70" s="5">
        <v>609367.89028605155</v>
      </c>
    </row>
    <row r="71" spans="2:29" ht="15" customHeight="1" x14ac:dyDescent="0.3">
      <c r="C71" s="6"/>
      <c r="D71" s="6"/>
      <c r="AB71" s="5">
        <v>206655.06240871569</v>
      </c>
      <c r="AC71" s="5">
        <v>609381.89263823943</v>
      </c>
    </row>
    <row r="72" spans="2:29" ht="15" customHeight="1" x14ac:dyDescent="0.3">
      <c r="C72" s="6"/>
      <c r="D72" s="6"/>
      <c r="AB72" s="5">
        <v>206640.78185784371</v>
      </c>
      <c r="AC72" s="5">
        <v>609395.8949904273</v>
      </c>
    </row>
    <row r="73" spans="2:29" ht="15" customHeight="1" x14ac:dyDescent="0.3">
      <c r="C73" s="6"/>
      <c r="D73" s="6"/>
      <c r="AB73" s="5">
        <v>206640.78185784371</v>
      </c>
      <c r="AC73" s="5">
        <v>609395.8949904273</v>
      </c>
    </row>
    <row r="74" spans="2:29" ht="15" customHeight="1" x14ac:dyDescent="0.3">
      <c r="C74" s="6"/>
      <c r="D74" s="6"/>
      <c r="AB74" s="5">
        <v>206640.78185784371</v>
      </c>
      <c r="AC74" s="5">
        <v>609395.8949904273</v>
      </c>
    </row>
    <row r="75" spans="2:29" ht="15" customHeight="1" x14ac:dyDescent="0.3">
      <c r="AB75" s="5">
        <v>206635.78366503856</v>
      </c>
      <c r="AC75" s="5">
        <v>609400.79581369297</v>
      </c>
    </row>
    <row r="77" spans="2:29" ht="15" customHeight="1" x14ac:dyDescent="0.3">
      <c r="B77" s="2"/>
      <c r="C77" s="2"/>
      <c r="D77" s="2"/>
      <c r="F77" s="2"/>
      <c r="G77" s="2"/>
      <c r="H77" s="2"/>
      <c r="K77" s="2"/>
      <c r="L77" s="2"/>
    </row>
  </sheetData>
  <autoFilter ref="A1:AX9" xr:uid="{00000000-0009-0000-0000-00001D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W78"/>
  <sheetViews>
    <sheetView workbookViewId="0">
      <selection activeCell="AT4" sqref="AT4:AW11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181</v>
      </c>
      <c r="H2" s="5" t="s">
        <v>304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41.81</v>
      </c>
      <c r="D4" s="5">
        <v>40.61</v>
      </c>
      <c r="E4" s="5">
        <v>200</v>
      </c>
      <c r="F4" s="5" t="s">
        <v>254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40.31</v>
      </c>
      <c r="AO4" s="5" t="str">
        <f t="shared" ref="AO4:AO15" si="0">INT(B4/20)&amp;"+"&amp;FIXED(B4-INT(B4/20)*20,2)</f>
        <v>0+0.00</v>
      </c>
      <c r="AR4" s="5" t="str">
        <f t="shared" ref="AR4" si="1">IF(F4=F5,"",F4)</f>
        <v>m1-OJ-A30-001</v>
      </c>
      <c r="AS4" s="5" t="str">
        <f t="shared" ref="AS4:AS15" si="2">IFERROR(RIGHT(AR4,LEN(AR4)-3),"")</f>
        <v>OJ-A30-001</v>
      </c>
      <c r="AT4" s="5" t="str">
        <f t="shared" ref="AT4:AT15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41.78</v>
      </c>
      <c r="D5" s="6">
        <v>40.29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5" si="4">C5-0.2*7.5</f>
        <v>40.28</v>
      </c>
      <c r="AO5" s="5" t="str">
        <f t="shared" si="0"/>
        <v>1+0.00</v>
      </c>
      <c r="AR5" s="5" t="str">
        <f t="shared" ref="AR5:AR15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5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5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41.74</v>
      </c>
      <c r="D6" s="6">
        <v>39.97</v>
      </c>
      <c r="E6" s="5">
        <v>200</v>
      </c>
      <c r="I6" s="5" t="s">
        <v>0</v>
      </c>
      <c r="J6" s="5">
        <v>0.3</v>
      </c>
      <c r="AD6" s="5">
        <f t="shared" si="4"/>
        <v>40.24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60</v>
      </c>
      <c r="C7" s="6">
        <v>41.71</v>
      </c>
      <c r="D7" s="6">
        <v>39.65</v>
      </c>
      <c r="E7" s="5">
        <v>200</v>
      </c>
      <c r="I7" s="5" t="s">
        <v>0</v>
      </c>
      <c r="J7" s="5">
        <v>0.3</v>
      </c>
      <c r="AD7" s="5">
        <f t="shared" si="4"/>
        <v>40.21</v>
      </c>
      <c r="AO7" s="5" t="str">
        <f t="shared" si="0"/>
        <v>3+0.00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60</v>
      </c>
      <c r="C8" s="6">
        <v>41.71</v>
      </c>
      <c r="D8" s="6">
        <v>39.65</v>
      </c>
      <c r="E8" s="5">
        <v>200</v>
      </c>
      <c r="F8" s="5" t="s">
        <v>255</v>
      </c>
      <c r="I8" s="5" t="s">
        <v>70</v>
      </c>
      <c r="J8" s="5">
        <v>0.3</v>
      </c>
      <c r="AD8" s="5">
        <f t="shared" si="4"/>
        <v>40.21</v>
      </c>
      <c r="AO8" s="5" t="str">
        <f t="shared" si="0"/>
        <v>3+0.00</v>
      </c>
      <c r="AR8" s="5" t="str">
        <f t="shared" si="5"/>
        <v>m1-OJ-A30-002</v>
      </c>
      <c r="AS8" s="5" t="str">
        <f t="shared" si="2"/>
        <v>OJ-A30-002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80</v>
      </c>
      <c r="C9" s="6">
        <v>41.69</v>
      </c>
      <c r="D9" s="6">
        <v>39.5</v>
      </c>
      <c r="E9" s="5">
        <v>200</v>
      </c>
      <c r="I9" s="5" t="s">
        <v>70</v>
      </c>
      <c r="J9" s="5">
        <v>0.3</v>
      </c>
      <c r="AD9" s="5">
        <f t="shared" si="4"/>
        <v>40.19</v>
      </c>
      <c r="AO9" s="5" t="str">
        <f t="shared" si="0"/>
        <v>4+0.00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100</v>
      </c>
      <c r="C10" s="6">
        <v>41.66</v>
      </c>
      <c r="D10" s="6">
        <v>39.35</v>
      </c>
      <c r="E10" s="5">
        <v>200</v>
      </c>
      <c r="I10" s="5" t="s">
        <v>70</v>
      </c>
      <c r="J10" s="5">
        <v>0.3</v>
      </c>
      <c r="AD10" s="5">
        <f t="shared" si="4"/>
        <v>40.159999999999997</v>
      </c>
      <c r="AO10" s="5" t="str">
        <f t="shared" si="0"/>
        <v>5+0.00</v>
      </c>
      <c r="AR10" s="5">
        <f t="shared" si="5"/>
        <v>0</v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120</v>
      </c>
      <c r="C11" s="6">
        <v>41.64</v>
      </c>
      <c r="D11" s="6">
        <v>39.200000000000003</v>
      </c>
      <c r="E11" s="5">
        <v>200</v>
      </c>
      <c r="F11" s="5" t="s">
        <v>256</v>
      </c>
      <c r="I11" s="5" t="s">
        <v>60</v>
      </c>
      <c r="J11" s="5">
        <v>0.3</v>
      </c>
      <c r="AD11" s="5">
        <f t="shared" si="4"/>
        <v>40.14</v>
      </c>
      <c r="AO11" s="5" t="str">
        <f t="shared" si="0"/>
        <v>6+0.00</v>
      </c>
      <c r="AR11" s="5" t="str">
        <f t="shared" si="5"/>
        <v>m1-OJ-A30-003</v>
      </c>
      <c r="AS11" s="5" t="str">
        <f t="shared" si="2"/>
        <v>OJ-A30-003</v>
      </c>
      <c r="AT11" s="5" t="str">
        <f t="shared" si="3"/>
        <v>PC맨홀(1호)</v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B12" s="5">
        <v>140</v>
      </c>
      <c r="C12" s="6">
        <v>41.53</v>
      </c>
      <c r="D12" s="6">
        <v>39.06</v>
      </c>
      <c r="E12" s="5">
        <v>200</v>
      </c>
      <c r="I12" s="5" t="s">
        <v>60</v>
      </c>
      <c r="J12" s="5">
        <v>0.3</v>
      </c>
      <c r="AD12" s="5">
        <f t="shared" si="4"/>
        <v>40.03</v>
      </c>
      <c r="AO12" s="5" t="str">
        <f t="shared" si="0"/>
        <v>7+0.00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160</v>
      </c>
      <c r="C13" s="6">
        <v>41.42</v>
      </c>
      <c r="D13" s="6">
        <v>38.92</v>
      </c>
      <c r="E13" s="5">
        <v>200</v>
      </c>
      <c r="I13" s="5" t="s">
        <v>60</v>
      </c>
      <c r="J13" s="5">
        <v>0.3</v>
      </c>
      <c r="AD13" s="5">
        <f t="shared" si="4"/>
        <v>39.92</v>
      </c>
      <c r="AO13" s="5" t="str">
        <f t="shared" si="0"/>
        <v>8+0.00</v>
      </c>
      <c r="AR13" s="5" t="str">
        <f t="shared" si="5"/>
        <v/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B14" s="5">
        <v>180</v>
      </c>
      <c r="C14" s="6">
        <v>41.31</v>
      </c>
      <c r="D14" s="6">
        <v>38.78</v>
      </c>
      <c r="E14" s="5">
        <v>200</v>
      </c>
      <c r="I14" s="5" t="s">
        <v>60</v>
      </c>
      <c r="J14" s="5">
        <v>0.3</v>
      </c>
      <c r="AD14" s="5">
        <f t="shared" si="4"/>
        <v>39.81</v>
      </c>
      <c r="AO14" s="5" t="str">
        <f t="shared" si="0"/>
        <v>9+0.00</v>
      </c>
      <c r="AR14" s="5">
        <f t="shared" si="5"/>
        <v>0</v>
      </c>
      <c r="AS14" s="5" t="str">
        <f t="shared" si="2"/>
        <v/>
      </c>
      <c r="AT14" s="5" t="str">
        <f t="shared" si="3"/>
        <v/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A15" s="5" t="s">
        <v>55</v>
      </c>
      <c r="B15" s="5">
        <v>180</v>
      </c>
      <c r="C15" s="6">
        <v>41.31</v>
      </c>
      <c r="D15" s="6">
        <v>38.78</v>
      </c>
      <c r="E15" s="5">
        <v>200</v>
      </c>
      <c r="F15" s="5" t="s">
        <v>303</v>
      </c>
      <c r="I15" s="5" t="s">
        <v>60</v>
      </c>
      <c r="J15" s="5">
        <v>0.3</v>
      </c>
      <c r="AD15" s="5">
        <f t="shared" si="4"/>
        <v>39.81</v>
      </c>
      <c r="AO15" s="5" t="str">
        <f t="shared" si="0"/>
        <v>9+0.00</v>
      </c>
      <c r="AR15" s="5" t="str">
        <f t="shared" si="5"/>
        <v>m1-OJ-A28-006</v>
      </c>
      <c r="AS15" s="5" t="str">
        <f t="shared" si="2"/>
        <v>OJ-A28-006</v>
      </c>
      <c r="AT15" s="5" t="str">
        <f t="shared" si="3"/>
        <v>PC맨홀(1호)</v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7" spans="2:29" ht="15" customHeight="1" x14ac:dyDescent="0.3">
      <c r="B17" s="2" t="s">
        <v>46</v>
      </c>
      <c r="C17" s="2" t="s">
        <v>21</v>
      </c>
      <c r="D17" s="2" t="s">
        <v>22</v>
      </c>
      <c r="E17" s="2" t="s">
        <v>47</v>
      </c>
      <c r="F17" s="2" t="s">
        <v>48</v>
      </c>
      <c r="G17" s="2" t="s">
        <v>49</v>
      </c>
      <c r="H17" s="2" t="s">
        <v>50</v>
      </c>
      <c r="K17" s="2" t="s">
        <v>46</v>
      </c>
      <c r="L17" s="2" t="s">
        <v>47</v>
      </c>
    </row>
    <row r="18" spans="2:29" ht="15" customHeight="1" x14ac:dyDescent="0.3">
      <c r="B18" s="2" t="s">
        <v>701</v>
      </c>
      <c r="C18" s="2">
        <v>40.07</v>
      </c>
      <c r="D18" s="2">
        <v>600</v>
      </c>
      <c r="E18" s="17" t="s">
        <v>491</v>
      </c>
      <c r="G18" s="2"/>
      <c r="H18" s="2"/>
      <c r="K18" s="2"/>
      <c r="L18" s="2"/>
    </row>
    <row r="19" spans="2:29" ht="15" customHeight="1" x14ac:dyDescent="0.3">
      <c r="B19" s="5" t="s">
        <v>702</v>
      </c>
      <c r="C19" s="6">
        <v>39.96</v>
      </c>
      <c r="D19" s="6">
        <v>150</v>
      </c>
      <c r="E19" s="17" t="s">
        <v>355</v>
      </c>
    </row>
    <row r="20" spans="2:29" ht="15" customHeight="1" x14ac:dyDescent="0.3">
      <c r="B20" s="5" t="s">
        <v>703</v>
      </c>
      <c r="C20" s="6">
        <v>40.71</v>
      </c>
      <c r="D20" s="6">
        <v>60</v>
      </c>
      <c r="E20" s="17" t="s">
        <v>344</v>
      </c>
    </row>
    <row r="21" spans="2:29" ht="15" customHeight="1" x14ac:dyDescent="0.3">
      <c r="B21" s="5" t="s">
        <v>704</v>
      </c>
      <c r="C21" s="6">
        <v>40.69</v>
      </c>
      <c r="D21" s="6">
        <v>60</v>
      </c>
      <c r="E21" s="17" t="s">
        <v>344</v>
      </c>
    </row>
    <row r="22" spans="2:29" ht="15" customHeight="1" x14ac:dyDescent="0.3">
      <c r="B22" s="5" t="s">
        <v>705</v>
      </c>
      <c r="C22" s="6">
        <v>40.56</v>
      </c>
      <c r="D22" s="6">
        <v>160</v>
      </c>
      <c r="E22" s="17" t="s">
        <v>344</v>
      </c>
    </row>
    <row r="23" spans="2:29" ht="15" customHeight="1" x14ac:dyDescent="0.3">
      <c r="B23" s="5" t="s">
        <v>474</v>
      </c>
      <c r="C23" s="6">
        <v>40.630000000000003</v>
      </c>
      <c r="D23" s="6">
        <v>80</v>
      </c>
      <c r="E23" s="17" t="s">
        <v>356</v>
      </c>
    </row>
    <row r="24" spans="2:29" ht="15" customHeight="1" x14ac:dyDescent="0.3">
      <c r="B24" s="5" t="s">
        <v>706</v>
      </c>
      <c r="C24" s="6">
        <v>40.630000000000003</v>
      </c>
      <c r="D24" s="6">
        <v>60</v>
      </c>
      <c r="E24" s="17" t="s">
        <v>344</v>
      </c>
    </row>
    <row r="25" spans="2:29" ht="15" customHeight="1" x14ac:dyDescent="0.3">
      <c r="B25" s="5" t="s">
        <v>707</v>
      </c>
      <c r="C25" s="6">
        <v>40.619999999999997</v>
      </c>
      <c r="D25" s="6">
        <v>60</v>
      </c>
      <c r="E25" s="17" t="s">
        <v>344</v>
      </c>
    </row>
    <row r="26" spans="2:29" ht="15" customHeight="1" x14ac:dyDescent="0.3">
      <c r="B26" s="5" t="s">
        <v>708</v>
      </c>
      <c r="C26" s="6">
        <v>40.21</v>
      </c>
      <c r="D26" s="6">
        <v>500</v>
      </c>
      <c r="E26" s="17" t="s">
        <v>491</v>
      </c>
    </row>
    <row r="27" spans="2:29" ht="15" customHeight="1" x14ac:dyDescent="0.3">
      <c r="B27" s="5" t="s">
        <v>709</v>
      </c>
      <c r="C27" s="6">
        <v>39.78</v>
      </c>
      <c r="D27" s="6">
        <v>150</v>
      </c>
      <c r="E27" s="17" t="s">
        <v>355</v>
      </c>
    </row>
    <row r="28" spans="2:29" ht="15" customHeight="1" x14ac:dyDescent="0.3">
      <c r="B28" s="5" t="s">
        <v>710</v>
      </c>
      <c r="C28" s="6">
        <v>40.42</v>
      </c>
      <c r="D28" s="6">
        <v>60</v>
      </c>
      <c r="E28" s="17" t="s">
        <v>344</v>
      </c>
    </row>
    <row r="29" spans="2:29" ht="15" customHeight="1" x14ac:dyDescent="0.3">
      <c r="B29" s="5" t="s">
        <v>711</v>
      </c>
      <c r="C29" s="6">
        <v>40.36</v>
      </c>
      <c r="D29" s="6">
        <v>60</v>
      </c>
      <c r="E29" s="17" t="s">
        <v>344</v>
      </c>
    </row>
    <row r="30" spans="2:29" ht="15" customHeight="1" x14ac:dyDescent="0.3">
      <c r="B30" s="5" t="s">
        <v>712</v>
      </c>
      <c r="C30" s="6">
        <v>40.35</v>
      </c>
      <c r="D30" s="6">
        <v>60</v>
      </c>
      <c r="E30" s="17" t="s">
        <v>344</v>
      </c>
    </row>
    <row r="31" spans="2:29" ht="15" customHeight="1" x14ac:dyDescent="0.3">
      <c r="C31" s="6"/>
      <c r="D31" s="6"/>
    </row>
    <row r="32" spans="2:29" ht="15" customHeight="1" x14ac:dyDescent="0.3">
      <c r="C32" s="6"/>
      <c r="D32" s="6"/>
      <c r="AB32" s="5">
        <v>206871.95187986357</v>
      </c>
      <c r="AC32" s="5">
        <v>609140.61457819305</v>
      </c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  <c r="AB34" s="5">
        <v>206868.81614221606</v>
      </c>
      <c r="AC34" s="5">
        <v>609150.11021663423</v>
      </c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B36" s="5">
        <v>206865.68040456859</v>
      </c>
      <c r="AC36" s="5">
        <v>609159.60585507541</v>
      </c>
      <c r="AM36" s="7"/>
    </row>
    <row r="37" spans="1:39" s="7" customFormat="1" ht="15" customHeight="1" x14ac:dyDescent="0.3">
      <c r="C37" s="8"/>
      <c r="D37" s="8"/>
      <c r="E37" s="5"/>
      <c r="I37" s="5"/>
      <c r="J37" s="5"/>
      <c r="AB37" s="7">
        <v>206861.21283914137</v>
      </c>
      <c r="AC37" s="7">
        <v>609168.55241079</v>
      </c>
    </row>
    <row r="38" spans="1:39" s="7" customFormat="1" ht="15" customHeight="1" x14ac:dyDescent="0.3">
      <c r="C38" s="8"/>
      <c r="D38" s="8"/>
      <c r="E38" s="5"/>
      <c r="I38" s="5"/>
      <c r="J38" s="5"/>
      <c r="AB38" s="7">
        <v>206856.74527371419</v>
      </c>
      <c r="AC38" s="7">
        <v>609177.49896650447</v>
      </c>
    </row>
    <row r="39" spans="1:39" s="7" customFormat="1" ht="15" customHeight="1" x14ac:dyDescent="0.3">
      <c r="A39" s="5"/>
      <c r="C39" s="8"/>
      <c r="D39" s="8"/>
      <c r="E39" s="5"/>
      <c r="F39" s="5"/>
      <c r="I39" s="5"/>
      <c r="J39" s="5"/>
      <c r="AB39" s="7">
        <v>206853.26417969234</v>
      </c>
      <c r="AC39" s="7">
        <v>609186.87350566185</v>
      </c>
    </row>
    <row r="40" spans="1:39" s="7" customFormat="1" ht="15" customHeight="1" x14ac:dyDescent="0.3">
      <c r="A40" s="5"/>
      <c r="E40" s="5"/>
      <c r="F40" s="5"/>
      <c r="I40" s="5"/>
      <c r="J40" s="5"/>
      <c r="AB40" s="7">
        <v>206847.34631985531</v>
      </c>
      <c r="AC40" s="7">
        <v>609202.81022222911</v>
      </c>
    </row>
    <row r="41" spans="1:39" s="7" customFormat="1" ht="15" customHeight="1" x14ac:dyDescent="0.3">
      <c r="E41" s="5"/>
      <c r="F41" s="5"/>
      <c r="I41" s="5"/>
      <c r="J41" s="5"/>
    </row>
    <row r="42" spans="1:39" s="7" customFormat="1" ht="15" customHeight="1" x14ac:dyDescent="0.3">
      <c r="A42" s="5"/>
      <c r="C42" s="8"/>
      <c r="D42" s="8"/>
      <c r="E42" s="5"/>
      <c r="F42" s="5"/>
      <c r="I42" s="5"/>
      <c r="J42" s="5"/>
      <c r="AB42" s="7">
        <v>206847.34631985531</v>
      </c>
      <c r="AC42" s="7">
        <v>609202.81022222911</v>
      </c>
    </row>
    <row r="43" spans="1:39" s="7" customFormat="1" ht="15" customHeight="1" x14ac:dyDescent="0.3">
      <c r="C43" s="8"/>
      <c r="D43" s="8"/>
      <c r="E43" s="5"/>
      <c r="I43" s="5"/>
      <c r="J43" s="5"/>
      <c r="AB43" s="7">
        <v>206845.12555963456</v>
      </c>
      <c r="AC43" s="7">
        <v>609204.82720612653</v>
      </c>
    </row>
    <row r="44" spans="1:39" s="7" customFormat="1" ht="15" customHeight="1" x14ac:dyDescent="0.3">
      <c r="A44" s="5"/>
      <c r="C44" s="8"/>
      <c r="D44" s="8"/>
      <c r="E44" s="5"/>
      <c r="F44" s="5"/>
      <c r="I44" s="5"/>
      <c r="J44" s="5"/>
      <c r="AB44" s="7">
        <v>206845.12555963456</v>
      </c>
      <c r="AC44" s="7">
        <v>609204.82720612653</v>
      </c>
    </row>
    <row r="45" spans="1:39" s="7" customFormat="1" ht="15" customHeight="1" x14ac:dyDescent="0.3">
      <c r="C45" s="4"/>
      <c r="D45" s="8"/>
      <c r="E45" s="5"/>
      <c r="F45" s="5"/>
      <c r="I45" s="5"/>
      <c r="J45" s="5"/>
      <c r="AB45" s="7">
        <v>206830.32049149665</v>
      </c>
      <c r="AC45" s="7">
        <v>609218.27376544231</v>
      </c>
    </row>
    <row r="46" spans="1:39" s="7" customFormat="1" ht="15" customHeight="1" x14ac:dyDescent="0.3">
      <c r="A46" s="5"/>
      <c r="D46" s="8"/>
      <c r="E46" s="5"/>
      <c r="F46" s="5"/>
      <c r="I46" s="5"/>
      <c r="J46" s="5"/>
      <c r="AB46" s="7">
        <v>206815.51542335874</v>
      </c>
      <c r="AC46" s="7">
        <v>609231.72032475797</v>
      </c>
    </row>
    <row r="47" spans="1:39" s="7" customFormat="1" ht="15" customHeight="1" x14ac:dyDescent="0.3">
      <c r="A47" s="5"/>
      <c r="D47" s="8"/>
      <c r="E47" s="5"/>
      <c r="F47" s="5"/>
      <c r="I47" s="5"/>
      <c r="J47" s="5"/>
    </row>
    <row r="48" spans="1:39" s="7" customFormat="1" ht="15" customHeight="1" x14ac:dyDescent="0.3">
      <c r="A48" s="5"/>
      <c r="C48" s="8"/>
      <c r="D48" s="8"/>
      <c r="E48" s="5"/>
      <c r="F48" s="5"/>
      <c r="I48" s="5"/>
      <c r="J48" s="5"/>
      <c r="AB48" s="7">
        <v>206815.51542335874</v>
      </c>
      <c r="AC48" s="7">
        <v>609231.72032475797</v>
      </c>
    </row>
    <row r="49" spans="1:39" s="7" customFormat="1" ht="15" customHeight="1" x14ac:dyDescent="0.3">
      <c r="A49" s="5"/>
      <c r="C49" s="8"/>
      <c r="D49" s="8"/>
      <c r="E49" s="5"/>
      <c r="F49" s="5"/>
      <c r="I49" s="5"/>
      <c r="J49" s="5"/>
    </row>
    <row r="50" spans="1:39" s="7" customFormat="1" ht="15" customHeight="1" x14ac:dyDescent="0.3">
      <c r="A50" s="5"/>
      <c r="C50" s="8"/>
      <c r="D50" s="8"/>
      <c r="E50" s="5"/>
      <c r="F50" s="5"/>
      <c r="I50" s="5"/>
      <c r="J50" s="5"/>
    </row>
    <row r="51" spans="1:39" s="7" customFormat="1" ht="15" customHeight="1" x14ac:dyDescent="0.3">
      <c r="C51" s="8"/>
      <c r="D51" s="8"/>
      <c r="E51" s="5"/>
      <c r="I51" s="5"/>
      <c r="J51" s="5"/>
      <c r="AB51" s="7">
        <v>206815.51542335874</v>
      </c>
      <c r="AC51" s="7">
        <v>609231.72032475797</v>
      </c>
    </row>
    <row r="52" spans="1:39" s="7" customFormat="1" ht="15" customHeight="1" x14ac:dyDescent="0.3">
      <c r="C52" s="8"/>
      <c r="E52" s="5"/>
      <c r="I52" s="5"/>
      <c r="J52" s="5"/>
      <c r="AB52" s="7">
        <v>206802.93111544158</v>
      </c>
      <c r="AC52" s="7">
        <v>609243.14990017633</v>
      </c>
      <c r="AM52" s="5"/>
    </row>
    <row r="53" spans="1:39" s="7" customFormat="1" ht="15" customHeight="1" x14ac:dyDescent="0.3">
      <c r="D53" s="8"/>
      <c r="E53" s="5"/>
      <c r="I53" s="5"/>
      <c r="J53" s="5"/>
      <c r="AB53" s="7">
        <v>206800.77263897803</v>
      </c>
      <c r="AC53" s="7">
        <v>609245.23340188188</v>
      </c>
      <c r="AM53" s="5"/>
    </row>
    <row r="54" spans="1:39" ht="15" customHeight="1" x14ac:dyDescent="0.3">
      <c r="D54" s="6"/>
      <c r="AB54" s="5">
        <v>206786.38279588829</v>
      </c>
      <c r="AC54" s="5">
        <v>609259.1234132516</v>
      </c>
    </row>
    <row r="55" spans="1:39" ht="15" customHeight="1" x14ac:dyDescent="0.3">
      <c r="D55" s="6"/>
      <c r="AB55" s="5">
        <v>206786.38279588829</v>
      </c>
      <c r="AC55" s="5">
        <v>609259.1234132516</v>
      </c>
    </row>
    <row r="56" spans="1:39" ht="15" customHeight="1" x14ac:dyDescent="0.3">
      <c r="C56" s="6"/>
      <c r="D56" s="6"/>
      <c r="AB56" s="5">
        <v>206786.38279588829</v>
      </c>
      <c r="AC56" s="5">
        <v>609259.1234132516</v>
      </c>
    </row>
    <row r="57" spans="1:39" ht="15" customHeight="1" x14ac:dyDescent="0.3">
      <c r="C57" s="6"/>
      <c r="D57" s="6"/>
      <c r="AB57" s="5">
        <v>206786.38279588829</v>
      </c>
      <c r="AC57" s="5">
        <v>609259.1234132516</v>
      </c>
    </row>
    <row r="58" spans="1:39" ht="15" customHeight="1" x14ac:dyDescent="0.3">
      <c r="C58" s="6"/>
      <c r="D58" s="6"/>
      <c r="AB58" s="5">
        <v>206771.99295279855</v>
      </c>
      <c r="AC58" s="5">
        <v>609273.01342462143</v>
      </c>
    </row>
    <row r="59" spans="1:39" ht="15" customHeight="1" x14ac:dyDescent="0.3">
      <c r="C59" s="6"/>
      <c r="D59" s="6"/>
      <c r="AB59" s="5">
        <v>206759.76158617233</v>
      </c>
      <c r="AC59" s="5">
        <v>609284.81993428571</v>
      </c>
    </row>
    <row r="60" spans="1:39" ht="15" customHeight="1" x14ac:dyDescent="0.3">
      <c r="C60" s="6"/>
      <c r="D60" s="6"/>
      <c r="AB60" s="5">
        <v>206757.30104341792</v>
      </c>
      <c r="AC60" s="5">
        <v>609286.53624700604</v>
      </c>
    </row>
    <row r="61" spans="1:39" ht="15" customHeight="1" x14ac:dyDescent="0.3">
      <c r="C61" s="6"/>
      <c r="D61" s="6"/>
      <c r="AB61" s="5">
        <v>206743.35796780992</v>
      </c>
      <c r="AC61" s="5">
        <v>609296.26201908791</v>
      </c>
    </row>
    <row r="62" spans="1:39" ht="15" customHeight="1" x14ac:dyDescent="0.3">
      <c r="C62" s="6"/>
      <c r="D62" s="6"/>
      <c r="AB62" s="5">
        <v>206741.19707832983</v>
      </c>
      <c r="AC62" s="5">
        <v>609298.34301804402</v>
      </c>
    </row>
    <row r="63" spans="1:39" ht="15" customHeight="1" x14ac:dyDescent="0.3">
      <c r="C63" s="6"/>
      <c r="D63" s="6"/>
      <c r="AB63" s="5">
        <v>206726.79114846277</v>
      </c>
      <c r="AC63" s="5">
        <v>609312.21634441742</v>
      </c>
    </row>
    <row r="64" spans="1:39" ht="15" customHeight="1" x14ac:dyDescent="0.3">
      <c r="C64" s="6"/>
      <c r="D64" s="6"/>
      <c r="AB64" s="5">
        <v>206726.79114846277</v>
      </c>
      <c r="AC64" s="5">
        <v>609312.21634441742</v>
      </c>
    </row>
    <row r="65" spans="2:29" ht="15" customHeight="1" x14ac:dyDescent="0.3">
      <c r="C65" s="6"/>
      <c r="D65" s="6"/>
      <c r="AB65" s="5">
        <v>206726.79114846277</v>
      </c>
      <c r="AC65" s="5">
        <v>609312.21634441742</v>
      </c>
    </row>
    <row r="66" spans="2:29" ht="15" customHeight="1" x14ac:dyDescent="0.3">
      <c r="C66" s="6"/>
      <c r="D66" s="6"/>
      <c r="AB66" s="5">
        <v>206712.38521859574</v>
      </c>
      <c r="AC66" s="5">
        <v>609326.08967079094</v>
      </c>
    </row>
    <row r="67" spans="2:29" ht="15" customHeight="1" x14ac:dyDescent="0.3">
      <c r="C67" s="6"/>
      <c r="D67" s="6"/>
      <c r="AB67" s="5">
        <v>206712.38521859574</v>
      </c>
      <c r="AC67" s="5">
        <v>609326.08967079094</v>
      </c>
    </row>
    <row r="68" spans="2:29" ht="15" customHeight="1" x14ac:dyDescent="0.3">
      <c r="C68" s="6"/>
      <c r="D68" s="6"/>
      <c r="AB68" s="5">
        <v>206697.97928872867</v>
      </c>
      <c r="AC68" s="5">
        <v>609339.96299716446</v>
      </c>
    </row>
    <row r="69" spans="2:29" ht="15" customHeight="1" x14ac:dyDescent="0.3">
      <c r="C69" s="6"/>
      <c r="D69" s="6"/>
      <c r="AB69" s="5">
        <v>206689.3357308085</v>
      </c>
      <c r="AC69" s="5">
        <v>609348.28699298855</v>
      </c>
    </row>
    <row r="70" spans="2:29" ht="15" customHeight="1" x14ac:dyDescent="0.3">
      <c r="C70" s="6"/>
      <c r="D70" s="6"/>
      <c r="AB70" s="5">
        <v>206683.62351045967</v>
      </c>
      <c r="AC70" s="5">
        <v>609353.88793386368</v>
      </c>
    </row>
    <row r="71" spans="2:29" ht="15" customHeight="1" x14ac:dyDescent="0.3">
      <c r="C71" s="6"/>
      <c r="D71" s="6"/>
      <c r="AB71" s="5">
        <v>206669.34295958767</v>
      </c>
      <c r="AC71" s="5">
        <v>609367.89028605155</v>
      </c>
    </row>
    <row r="72" spans="2:29" ht="15" customHeight="1" x14ac:dyDescent="0.3">
      <c r="C72" s="6"/>
      <c r="D72" s="6"/>
      <c r="AB72" s="5">
        <v>206655.06240871569</v>
      </c>
      <c r="AC72" s="5">
        <v>609381.89263823943</v>
      </c>
    </row>
    <row r="73" spans="2:29" ht="15" customHeight="1" x14ac:dyDescent="0.3">
      <c r="C73" s="6"/>
      <c r="D73" s="6"/>
      <c r="AB73" s="5">
        <v>206640.78185784371</v>
      </c>
      <c r="AC73" s="5">
        <v>609395.8949904273</v>
      </c>
    </row>
    <row r="74" spans="2:29" ht="15" customHeight="1" x14ac:dyDescent="0.3">
      <c r="C74" s="6"/>
      <c r="D74" s="6"/>
      <c r="AB74" s="5">
        <v>206640.78185784371</v>
      </c>
      <c r="AC74" s="5">
        <v>609395.8949904273</v>
      </c>
    </row>
    <row r="75" spans="2:29" ht="15" customHeight="1" x14ac:dyDescent="0.3">
      <c r="C75" s="6"/>
      <c r="D75" s="6"/>
      <c r="AB75" s="5">
        <v>206640.78185784371</v>
      </c>
      <c r="AC75" s="5">
        <v>609395.8949904273</v>
      </c>
    </row>
    <row r="76" spans="2:29" ht="15" customHeight="1" x14ac:dyDescent="0.3">
      <c r="AB76" s="5">
        <v>206635.78366503856</v>
      </c>
      <c r="AC76" s="5">
        <v>609400.79581369297</v>
      </c>
    </row>
    <row r="78" spans="2:29" ht="15" customHeight="1" x14ac:dyDescent="0.3">
      <c r="B78" s="2"/>
      <c r="C78" s="2"/>
      <c r="D78" s="2"/>
      <c r="F78" s="2"/>
      <c r="G78" s="2"/>
      <c r="H78" s="2"/>
      <c r="K78" s="2"/>
      <c r="L78" s="2"/>
    </row>
  </sheetData>
  <autoFilter ref="A1:AX15" xr:uid="{00000000-0009-0000-0000-00001E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W79"/>
  <sheetViews>
    <sheetView workbookViewId="0">
      <selection activeCell="AT4" sqref="AT4:AW26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369</v>
      </c>
      <c r="H2" s="5" t="s">
        <v>305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42.61</v>
      </c>
      <c r="D4" s="5">
        <v>41.41</v>
      </c>
      <c r="E4" s="5">
        <v>200</v>
      </c>
      <c r="F4" s="5" t="s">
        <v>247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41.11</v>
      </c>
      <c r="AO4" s="5" t="str">
        <f t="shared" ref="AO4:AO30" si="0">INT(B4/20)&amp;"+"&amp;FIXED(B4-INT(B4/20)*20,2)</f>
        <v>0+0.00</v>
      </c>
      <c r="AR4" s="5" t="str">
        <f t="shared" ref="AR4" si="1">IF(F4=F5,"",F4)</f>
        <v>m1-OJ-A31-001</v>
      </c>
      <c r="AS4" s="5" t="str">
        <f t="shared" ref="AS4:AS30" si="2">IFERROR(RIGHT(AR4,LEN(AR4)-3),"")</f>
        <v>OJ-A31-001</v>
      </c>
      <c r="AT4" s="5" t="str">
        <f t="shared" ref="AT4:AT30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42.49</v>
      </c>
      <c r="D5" s="6">
        <v>41.06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30" si="4">C5-0.2*7.5</f>
        <v>40.99</v>
      </c>
      <c r="AO5" s="5" t="str">
        <f t="shared" si="0"/>
        <v>1+0.00</v>
      </c>
      <c r="AR5" s="5" t="str">
        <f t="shared" ref="AR5:AR30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30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30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42.36</v>
      </c>
      <c r="D6" s="6">
        <v>40.71</v>
      </c>
      <c r="E6" s="5">
        <v>200</v>
      </c>
      <c r="I6" s="5" t="s">
        <v>0</v>
      </c>
      <c r="J6" s="5">
        <v>0.3</v>
      </c>
      <c r="AD6" s="5">
        <f t="shared" si="4"/>
        <v>40.86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45</v>
      </c>
      <c r="C7" s="6">
        <v>42.33</v>
      </c>
      <c r="D7" s="6">
        <v>40.619999999999997</v>
      </c>
      <c r="E7" s="5">
        <v>200</v>
      </c>
      <c r="F7" s="5" t="s">
        <v>248</v>
      </c>
      <c r="I7" s="5" t="s">
        <v>0</v>
      </c>
      <c r="J7" s="5">
        <v>0.3</v>
      </c>
      <c r="AD7" s="5">
        <f t="shared" si="4"/>
        <v>40.83</v>
      </c>
      <c r="AO7" s="5" t="str">
        <f t="shared" si="0"/>
        <v>2+5.00</v>
      </c>
      <c r="AR7" s="5" t="str">
        <f t="shared" si="5"/>
        <v>m1-OJ-A31-002</v>
      </c>
      <c r="AS7" s="5" t="str">
        <f t="shared" si="2"/>
        <v>OJ-A31-002</v>
      </c>
      <c r="AT7" s="5" t="str">
        <f t="shared" si="3"/>
        <v>PC맨홀(1호)</v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42.26</v>
      </c>
      <c r="D8" s="6">
        <v>40.29</v>
      </c>
      <c r="E8" s="5">
        <v>200</v>
      </c>
      <c r="I8" s="5" t="s">
        <v>0</v>
      </c>
      <c r="J8" s="5">
        <v>0.3</v>
      </c>
      <c r="AD8" s="5">
        <f t="shared" si="4"/>
        <v>40.76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42.26</v>
      </c>
      <c r="D9" s="6">
        <v>40.29</v>
      </c>
      <c r="E9" s="5">
        <v>200</v>
      </c>
      <c r="I9" s="5" t="s">
        <v>70</v>
      </c>
      <c r="J9" s="5">
        <v>0.3</v>
      </c>
      <c r="AD9" s="5">
        <f t="shared" si="4"/>
        <v>40.76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42.17</v>
      </c>
      <c r="D10" s="6">
        <v>39.85</v>
      </c>
      <c r="E10" s="5">
        <v>200</v>
      </c>
      <c r="I10" s="5" t="s">
        <v>70</v>
      </c>
      <c r="J10" s="5">
        <v>0.3</v>
      </c>
      <c r="AD10" s="5">
        <f t="shared" si="4"/>
        <v>40.67</v>
      </c>
      <c r="AO10" s="5" t="str">
        <f t="shared" si="0"/>
        <v>4+0.00</v>
      </c>
      <c r="AR10" s="5">
        <f t="shared" si="5"/>
        <v>0</v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90</v>
      </c>
      <c r="C11" s="6">
        <v>42.13</v>
      </c>
      <c r="D11" s="6">
        <v>39.630000000000003</v>
      </c>
      <c r="E11" s="5">
        <v>200</v>
      </c>
      <c r="F11" s="5" t="s">
        <v>249</v>
      </c>
      <c r="I11" s="5" t="s">
        <v>70</v>
      </c>
      <c r="J11" s="5">
        <v>0.3</v>
      </c>
      <c r="AD11" s="5">
        <f t="shared" si="4"/>
        <v>40.630000000000003</v>
      </c>
      <c r="AO11" s="5" t="str">
        <f t="shared" si="0"/>
        <v>4+10.00</v>
      </c>
      <c r="AR11" s="5" t="str">
        <f t="shared" si="5"/>
        <v>m1-OJ-A31-003</v>
      </c>
      <c r="AS11" s="5" t="str">
        <f t="shared" si="2"/>
        <v>OJ-A31-003</v>
      </c>
      <c r="AT11" s="5" t="str">
        <f t="shared" si="3"/>
        <v>PC맨홀(1호)</v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B12" s="5">
        <v>100</v>
      </c>
      <c r="C12" s="6">
        <v>42.02</v>
      </c>
      <c r="D12" s="6">
        <v>39.590000000000003</v>
      </c>
      <c r="E12" s="5">
        <v>200</v>
      </c>
      <c r="I12" s="5" t="s">
        <v>60</v>
      </c>
      <c r="J12" s="5">
        <v>0.3</v>
      </c>
      <c r="AD12" s="5">
        <f t="shared" si="4"/>
        <v>40.520000000000003</v>
      </c>
      <c r="AO12" s="5" t="str">
        <f t="shared" si="0"/>
        <v>5+0.00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120</v>
      </c>
      <c r="C13" s="6">
        <v>41.81</v>
      </c>
      <c r="D13" s="6">
        <v>39.51</v>
      </c>
      <c r="E13" s="5">
        <v>200</v>
      </c>
      <c r="I13" s="5" t="s">
        <v>60</v>
      </c>
      <c r="J13" s="5">
        <v>0.3</v>
      </c>
      <c r="AD13" s="5">
        <f t="shared" si="4"/>
        <v>40.31</v>
      </c>
      <c r="AO13" s="5" t="str">
        <f t="shared" si="0"/>
        <v>6+0.00</v>
      </c>
      <c r="AR13" s="5">
        <f t="shared" si="5"/>
        <v>0</v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A14" s="5" t="s">
        <v>55</v>
      </c>
      <c r="B14" s="5">
        <v>138</v>
      </c>
      <c r="C14" s="6">
        <v>41.62</v>
      </c>
      <c r="D14" s="6">
        <v>39.43</v>
      </c>
      <c r="E14" s="5">
        <v>200</v>
      </c>
      <c r="F14" s="5" t="s">
        <v>250</v>
      </c>
      <c r="I14" s="5" t="s">
        <v>60</v>
      </c>
      <c r="J14" s="5">
        <v>0.3</v>
      </c>
      <c r="AD14" s="5">
        <f t="shared" si="4"/>
        <v>40.119999999999997</v>
      </c>
      <c r="AO14" s="5" t="str">
        <f t="shared" si="0"/>
        <v>6+18.00</v>
      </c>
      <c r="AR14" s="5" t="str">
        <f t="shared" si="5"/>
        <v>m1-OJ-A31-004</v>
      </c>
      <c r="AS14" s="5" t="str">
        <f t="shared" si="2"/>
        <v>OJ-A31-004</v>
      </c>
      <c r="AT14" s="5" t="str">
        <f t="shared" si="3"/>
        <v>PC맨홀(1호)</v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B15" s="5">
        <v>140</v>
      </c>
      <c r="C15" s="6">
        <v>41.63</v>
      </c>
      <c r="D15" s="6">
        <v>39.42</v>
      </c>
      <c r="E15" s="5">
        <v>200</v>
      </c>
      <c r="I15" s="5" t="s">
        <v>60</v>
      </c>
      <c r="J15" s="5">
        <v>0.3</v>
      </c>
      <c r="AD15" s="5">
        <f t="shared" si="4"/>
        <v>40.130000000000003</v>
      </c>
      <c r="AO15" s="5" t="str">
        <f t="shared" si="0"/>
        <v>7+0.00</v>
      </c>
      <c r="AR15" s="5" t="str">
        <f t="shared" si="5"/>
        <v/>
      </c>
      <c r="AS15" s="5" t="str">
        <f t="shared" si="2"/>
        <v/>
      </c>
      <c r="AT15" s="5" t="str">
        <f t="shared" si="3"/>
        <v/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6" spans="1:49" ht="15" customHeight="1" x14ac:dyDescent="0.3">
      <c r="B16" s="5">
        <v>160</v>
      </c>
      <c r="C16" s="6">
        <v>41.71</v>
      </c>
      <c r="D16" s="6">
        <v>39.35</v>
      </c>
      <c r="E16" s="5">
        <v>200</v>
      </c>
      <c r="I16" s="5" t="s">
        <v>60</v>
      </c>
      <c r="J16" s="5">
        <v>0.3</v>
      </c>
      <c r="AD16" s="5">
        <f t="shared" si="4"/>
        <v>40.21</v>
      </c>
      <c r="AO16" s="5" t="str">
        <f t="shared" si="0"/>
        <v>8+0.00</v>
      </c>
      <c r="AR16" s="5" t="str">
        <f t="shared" si="5"/>
        <v/>
      </c>
      <c r="AS16" s="5" t="str">
        <f t="shared" si="2"/>
        <v/>
      </c>
      <c r="AT16" s="5" t="str">
        <f t="shared" si="3"/>
        <v/>
      </c>
      <c r="AU16" s="5" t="str">
        <f t="shared" si="6"/>
        <v>가시설</v>
      </c>
      <c r="AV16" s="27" t="s">
        <v>1237</v>
      </c>
      <c r="AW16" s="5" t="str">
        <f t="shared" si="7"/>
        <v>ASP</v>
      </c>
    </row>
    <row r="17" spans="1:49" ht="15" customHeight="1" x14ac:dyDescent="0.3">
      <c r="B17" s="5">
        <v>180</v>
      </c>
      <c r="C17" s="6">
        <v>41.79</v>
      </c>
      <c r="D17" s="6">
        <v>39.28</v>
      </c>
      <c r="E17" s="5">
        <v>200</v>
      </c>
      <c r="I17" s="5" t="s">
        <v>60</v>
      </c>
      <c r="J17" s="5">
        <v>0.3</v>
      </c>
      <c r="AD17" s="5">
        <f t="shared" si="4"/>
        <v>40.29</v>
      </c>
      <c r="AO17" s="5" t="str">
        <f t="shared" si="0"/>
        <v>9+0.00</v>
      </c>
      <c r="AR17" s="5">
        <f t="shared" si="5"/>
        <v>0</v>
      </c>
      <c r="AS17" s="5" t="str">
        <f t="shared" si="2"/>
        <v/>
      </c>
      <c r="AT17" s="5" t="str">
        <f t="shared" si="3"/>
        <v/>
      </c>
      <c r="AU17" s="5" t="str">
        <f t="shared" si="6"/>
        <v>가시설</v>
      </c>
      <c r="AV17" s="27" t="s">
        <v>1237</v>
      </c>
      <c r="AW17" s="5" t="str">
        <f t="shared" si="7"/>
        <v>ASP</v>
      </c>
    </row>
    <row r="18" spans="1:49" ht="15" customHeight="1" x14ac:dyDescent="0.3">
      <c r="A18" s="5" t="s">
        <v>55</v>
      </c>
      <c r="B18" s="5">
        <v>186</v>
      </c>
      <c r="C18" s="5">
        <v>41.81</v>
      </c>
      <c r="D18" s="5">
        <v>39.26</v>
      </c>
      <c r="E18" s="5">
        <v>200</v>
      </c>
      <c r="F18" s="5" t="s">
        <v>251</v>
      </c>
      <c r="I18" s="5" t="s">
        <v>60</v>
      </c>
      <c r="J18" s="5">
        <v>0.3</v>
      </c>
      <c r="AD18" s="5">
        <f t="shared" si="4"/>
        <v>40.31</v>
      </c>
      <c r="AO18" s="5" t="str">
        <f t="shared" si="0"/>
        <v>9+6.00</v>
      </c>
      <c r="AR18" s="5" t="str">
        <f t="shared" si="5"/>
        <v>m1-OJ-A31-005</v>
      </c>
      <c r="AS18" s="5" t="str">
        <f t="shared" si="2"/>
        <v>OJ-A31-005</v>
      </c>
      <c r="AT18" s="5" t="str">
        <f t="shared" si="3"/>
        <v>PC맨홀(1호)</v>
      </c>
      <c r="AU18" s="5" t="str">
        <f t="shared" si="6"/>
        <v>가시설</v>
      </c>
      <c r="AV18" s="27" t="s">
        <v>1237</v>
      </c>
      <c r="AW18" s="5" t="str">
        <f t="shared" si="7"/>
        <v>ASP</v>
      </c>
    </row>
    <row r="19" spans="1:49" ht="15" customHeight="1" x14ac:dyDescent="0.3">
      <c r="B19" s="2">
        <v>200</v>
      </c>
      <c r="C19" s="2">
        <v>41.79</v>
      </c>
      <c r="D19" s="2">
        <v>39.22</v>
      </c>
      <c r="E19" s="5">
        <v>200</v>
      </c>
      <c r="G19" s="2"/>
      <c r="H19" s="2"/>
      <c r="I19" s="5" t="s">
        <v>60</v>
      </c>
      <c r="J19" s="5">
        <v>0.3</v>
      </c>
      <c r="K19" s="2"/>
      <c r="L19" s="2"/>
      <c r="AD19" s="5">
        <f t="shared" si="4"/>
        <v>40.29</v>
      </c>
      <c r="AO19" s="5" t="str">
        <f t="shared" si="0"/>
        <v>10+0.00</v>
      </c>
      <c r="AR19" s="5" t="str">
        <f t="shared" si="5"/>
        <v/>
      </c>
      <c r="AS19" s="5" t="str">
        <f t="shared" si="2"/>
        <v/>
      </c>
      <c r="AT19" s="5" t="str">
        <f t="shared" si="3"/>
        <v/>
      </c>
      <c r="AU19" s="5" t="str">
        <f t="shared" si="6"/>
        <v>가시설</v>
      </c>
      <c r="AV19" s="27" t="s">
        <v>1237</v>
      </c>
      <c r="AW19" s="5" t="str">
        <f t="shared" si="7"/>
        <v>ASP</v>
      </c>
    </row>
    <row r="20" spans="1:49" ht="15" customHeight="1" x14ac:dyDescent="0.3">
      <c r="B20" s="5">
        <v>220</v>
      </c>
      <c r="C20" s="6">
        <v>41.75</v>
      </c>
      <c r="D20" s="6">
        <v>39.159999999999997</v>
      </c>
      <c r="E20" s="5">
        <v>200</v>
      </c>
      <c r="I20" s="5" t="s">
        <v>60</v>
      </c>
      <c r="J20" s="5">
        <v>0.3</v>
      </c>
      <c r="AD20" s="5">
        <f t="shared" si="4"/>
        <v>40.25</v>
      </c>
      <c r="AO20" s="5" t="str">
        <f t="shared" si="0"/>
        <v>11+0.00</v>
      </c>
      <c r="AR20" s="5" t="str">
        <f t="shared" si="5"/>
        <v/>
      </c>
      <c r="AS20" s="5" t="str">
        <f t="shared" si="2"/>
        <v/>
      </c>
      <c r="AT20" s="5" t="str">
        <f t="shared" si="3"/>
        <v/>
      </c>
      <c r="AU20" s="5" t="str">
        <f t="shared" si="6"/>
        <v>가시설</v>
      </c>
      <c r="AV20" s="27" t="s">
        <v>1237</v>
      </c>
      <c r="AW20" s="5" t="str">
        <f t="shared" si="7"/>
        <v>ASP</v>
      </c>
    </row>
    <row r="21" spans="1:49" ht="15" customHeight="1" x14ac:dyDescent="0.3">
      <c r="B21" s="5">
        <v>240</v>
      </c>
      <c r="C21" s="6">
        <v>41.71</v>
      </c>
      <c r="D21" s="6">
        <v>39.1</v>
      </c>
      <c r="E21" s="5">
        <v>200</v>
      </c>
      <c r="I21" s="5" t="s">
        <v>60</v>
      </c>
      <c r="J21" s="5">
        <v>0.3</v>
      </c>
      <c r="AD21" s="5">
        <f t="shared" si="4"/>
        <v>40.21</v>
      </c>
      <c r="AO21" s="5" t="str">
        <f t="shared" si="0"/>
        <v>12+0.00</v>
      </c>
      <c r="AR21" s="5">
        <f t="shared" si="5"/>
        <v>0</v>
      </c>
      <c r="AS21" s="5" t="str">
        <f t="shared" si="2"/>
        <v/>
      </c>
      <c r="AT21" s="5" t="str">
        <f t="shared" si="3"/>
        <v/>
      </c>
      <c r="AU21" s="5" t="str">
        <f t="shared" si="6"/>
        <v>가시설</v>
      </c>
      <c r="AV21" s="27" t="s">
        <v>1237</v>
      </c>
      <c r="AW21" s="5" t="str">
        <f t="shared" si="7"/>
        <v>ASP</v>
      </c>
    </row>
    <row r="22" spans="1:49" ht="15" customHeight="1" x14ac:dyDescent="0.3">
      <c r="A22" s="5" t="s">
        <v>55</v>
      </c>
      <c r="B22" s="5">
        <v>248</v>
      </c>
      <c r="C22" s="6">
        <v>41.7</v>
      </c>
      <c r="D22" s="6">
        <v>39.08</v>
      </c>
      <c r="E22" s="5">
        <v>200</v>
      </c>
      <c r="F22" s="5" t="s">
        <v>252</v>
      </c>
      <c r="I22" s="5" t="s">
        <v>60</v>
      </c>
      <c r="J22" s="5">
        <v>0.3</v>
      </c>
      <c r="AD22" s="5">
        <f t="shared" si="4"/>
        <v>40.200000000000003</v>
      </c>
      <c r="AO22" s="5" t="str">
        <f t="shared" si="0"/>
        <v>12+8.00</v>
      </c>
      <c r="AR22" s="5" t="str">
        <f t="shared" si="5"/>
        <v>m1-OJ-A31-006</v>
      </c>
      <c r="AS22" s="5" t="str">
        <f t="shared" si="2"/>
        <v>OJ-A31-006</v>
      </c>
      <c r="AT22" s="5" t="str">
        <f t="shared" si="3"/>
        <v>PC맨홀(1호)</v>
      </c>
      <c r="AU22" s="5" t="str">
        <f t="shared" si="6"/>
        <v>가시설</v>
      </c>
      <c r="AV22" s="27" t="s">
        <v>1237</v>
      </c>
      <c r="AW22" s="5" t="str">
        <f t="shared" si="7"/>
        <v>ASP</v>
      </c>
    </row>
    <row r="23" spans="1:49" ht="15" customHeight="1" x14ac:dyDescent="0.3">
      <c r="B23" s="5">
        <v>260</v>
      </c>
      <c r="C23" s="6">
        <v>41.69</v>
      </c>
      <c r="D23" s="6">
        <v>39.049999999999997</v>
      </c>
      <c r="E23" s="5">
        <v>200</v>
      </c>
      <c r="I23" s="5" t="s">
        <v>60</v>
      </c>
      <c r="J23" s="5">
        <v>0.3</v>
      </c>
      <c r="AD23" s="5">
        <f t="shared" si="4"/>
        <v>40.19</v>
      </c>
      <c r="AO23" s="5" t="str">
        <f t="shared" si="0"/>
        <v>13+0.00</v>
      </c>
      <c r="AR23" s="5" t="str">
        <f t="shared" si="5"/>
        <v/>
      </c>
      <c r="AS23" s="5" t="str">
        <f t="shared" si="2"/>
        <v/>
      </c>
      <c r="AT23" s="5" t="str">
        <f t="shared" si="3"/>
        <v/>
      </c>
      <c r="AU23" s="5" t="str">
        <f t="shared" si="6"/>
        <v>가시설</v>
      </c>
      <c r="AV23" s="27" t="s">
        <v>1237</v>
      </c>
      <c r="AW23" s="5" t="str">
        <f t="shared" si="7"/>
        <v>ASP</v>
      </c>
    </row>
    <row r="24" spans="1:49" ht="15" customHeight="1" x14ac:dyDescent="0.3">
      <c r="B24" s="5">
        <v>280</v>
      </c>
      <c r="C24" s="6">
        <v>41.68</v>
      </c>
      <c r="D24" s="6">
        <v>39.01</v>
      </c>
      <c r="E24" s="5">
        <v>200</v>
      </c>
      <c r="I24" s="5" t="s">
        <v>60</v>
      </c>
      <c r="J24" s="5">
        <v>0.3</v>
      </c>
      <c r="AD24" s="5">
        <f t="shared" si="4"/>
        <v>40.18</v>
      </c>
      <c r="AO24" s="5" t="str">
        <f t="shared" si="0"/>
        <v>14+0.00</v>
      </c>
      <c r="AR24" s="5" t="str">
        <f t="shared" si="5"/>
        <v/>
      </c>
      <c r="AS24" s="5" t="str">
        <f t="shared" si="2"/>
        <v/>
      </c>
      <c r="AT24" s="5" t="str">
        <f t="shared" si="3"/>
        <v/>
      </c>
      <c r="AU24" s="5" t="str">
        <f t="shared" si="6"/>
        <v>가시설</v>
      </c>
      <c r="AV24" s="27" t="s">
        <v>1237</v>
      </c>
      <c r="AW24" s="5" t="str">
        <f t="shared" si="7"/>
        <v>ASP</v>
      </c>
    </row>
    <row r="25" spans="1:49" ht="15" customHeight="1" x14ac:dyDescent="0.3">
      <c r="B25" s="5">
        <v>300</v>
      </c>
      <c r="C25" s="6">
        <v>41.67</v>
      </c>
      <c r="D25" s="6">
        <v>38.96</v>
      </c>
      <c r="E25" s="5">
        <v>200</v>
      </c>
      <c r="I25" s="5" t="s">
        <v>60</v>
      </c>
      <c r="J25" s="5">
        <v>0.3</v>
      </c>
      <c r="AD25" s="5">
        <f t="shared" si="4"/>
        <v>40.17</v>
      </c>
      <c r="AO25" s="5" t="str">
        <f t="shared" si="0"/>
        <v>15+0.00</v>
      </c>
      <c r="AR25" s="5">
        <f t="shared" si="5"/>
        <v>0</v>
      </c>
      <c r="AS25" s="5" t="str">
        <f t="shared" si="2"/>
        <v/>
      </c>
      <c r="AT25" s="5" t="str">
        <f t="shared" si="3"/>
        <v/>
      </c>
      <c r="AU25" s="5" t="str">
        <f t="shared" si="6"/>
        <v>가시설</v>
      </c>
      <c r="AV25" s="27" t="s">
        <v>1237</v>
      </c>
      <c r="AW25" s="5" t="str">
        <f t="shared" si="7"/>
        <v>ASP</v>
      </c>
    </row>
    <row r="26" spans="1:49" ht="15" customHeight="1" x14ac:dyDescent="0.3">
      <c r="A26" s="5" t="s">
        <v>55</v>
      </c>
      <c r="B26" s="5">
        <v>308</v>
      </c>
      <c r="C26" s="6">
        <v>41.67</v>
      </c>
      <c r="D26" s="6">
        <v>38.94</v>
      </c>
      <c r="E26" s="5">
        <v>200</v>
      </c>
      <c r="F26" s="5" t="s">
        <v>253</v>
      </c>
      <c r="I26" s="5" t="s">
        <v>60</v>
      </c>
      <c r="J26" s="5">
        <v>0.3</v>
      </c>
      <c r="AD26" s="5">
        <f t="shared" si="4"/>
        <v>40.17</v>
      </c>
      <c r="AO26" s="5" t="str">
        <f t="shared" si="0"/>
        <v>15+8.00</v>
      </c>
      <c r="AR26" s="5" t="str">
        <f t="shared" si="5"/>
        <v>m1-OJ-A31-007</v>
      </c>
      <c r="AS26" s="5" t="str">
        <f t="shared" si="2"/>
        <v>OJ-A31-007</v>
      </c>
      <c r="AT26" s="5" t="str">
        <f t="shared" si="3"/>
        <v>PC맨홀(1호)</v>
      </c>
      <c r="AU26" s="5" t="str">
        <f t="shared" si="6"/>
        <v>가시설</v>
      </c>
      <c r="AV26" s="27" t="s">
        <v>1237</v>
      </c>
      <c r="AW26" s="5" t="str">
        <f t="shared" si="7"/>
        <v>ASP</v>
      </c>
    </row>
    <row r="27" spans="1:49" ht="15" customHeight="1" x14ac:dyDescent="0.3">
      <c r="B27" s="5">
        <v>320</v>
      </c>
      <c r="C27" s="6">
        <v>41.59</v>
      </c>
      <c r="D27" s="6">
        <v>38.909999999999997</v>
      </c>
      <c r="E27" s="5">
        <v>200</v>
      </c>
      <c r="I27" s="5" t="s">
        <v>60</v>
      </c>
      <c r="J27" s="5">
        <v>0.3</v>
      </c>
      <c r="AD27" s="5">
        <f t="shared" si="4"/>
        <v>40.090000000000003</v>
      </c>
      <c r="AO27" s="5" t="str">
        <f t="shared" si="0"/>
        <v>16+0.00</v>
      </c>
      <c r="AR27" s="5" t="str">
        <f t="shared" si="5"/>
        <v/>
      </c>
      <c r="AS27" s="5" t="str">
        <f t="shared" si="2"/>
        <v/>
      </c>
      <c r="AT27" s="5" t="str">
        <f t="shared" si="3"/>
        <v/>
      </c>
      <c r="AU27" s="5" t="str">
        <f t="shared" si="6"/>
        <v>가시설</v>
      </c>
      <c r="AV27" s="27" t="s">
        <v>1237</v>
      </c>
      <c r="AW27" s="5" t="str">
        <f t="shared" si="7"/>
        <v>ASP</v>
      </c>
    </row>
    <row r="28" spans="1:49" ht="15" customHeight="1" x14ac:dyDescent="0.3">
      <c r="B28" s="5">
        <v>340</v>
      </c>
      <c r="C28" s="6">
        <v>41.45</v>
      </c>
      <c r="D28" s="6">
        <v>38.869999999999997</v>
      </c>
      <c r="E28" s="5">
        <v>200</v>
      </c>
      <c r="I28" s="5" t="s">
        <v>60</v>
      </c>
      <c r="J28" s="5">
        <v>0.3</v>
      </c>
      <c r="AD28" s="5">
        <f t="shared" si="4"/>
        <v>39.950000000000003</v>
      </c>
      <c r="AO28" s="5" t="str">
        <f t="shared" si="0"/>
        <v>17+0.00</v>
      </c>
      <c r="AR28" s="5" t="str">
        <f t="shared" si="5"/>
        <v/>
      </c>
      <c r="AS28" s="5" t="str">
        <f t="shared" si="2"/>
        <v/>
      </c>
      <c r="AT28" s="5" t="str">
        <f t="shared" si="3"/>
        <v/>
      </c>
      <c r="AU28" s="5" t="str">
        <f t="shared" si="6"/>
        <v>가시설</v>
      </c>
      <c r="AV28" s="27" t="s">
        <v>1237</v>
      </c>
      <c r="AW28" s="5" t="str">
        <f t="shared" si="7"/>
        <v>ASP</v>
      </c>
    </row>
    <row r="29" spans="1:49" ht="15" customHeight="1" x14ac:dyDescent="0.3">
      <c r="B29" s="5">
        <v>360</v>
      </c>
      <c r="C29" s="6">
        <v>41.31</v>
      </c>
      <c r="D29" s="6">
        <v>38.83</v>
      </c>
      <c r="E29" s="5">
        <v>200</v>
      </c>
      <c r="I29" s="5" t="s">
        <v>60</v>
      </c>
      <c r="J29" s="5">
        <v>0.3</v>
      </c>
      <c r="AD29" s="5">
        <f t="shared" si="4"/>
        <v>39.81</v>
      </c>
      <c r="AO29" s="5" t="str">
        <f t="shared" si="0"/>
        <v>18+0.00</v>
      </c>
      <c r="AR29" s="5">
        <f t="shared" si="5"/>
        <v>0</v>
      </c>
      <c r="AS29" s="5" t="str">
        <f t="shared" si="2"/>
        <v/>
      </c>
      <c r="AT29" s="5" t="str">
        <f t="shared" si="3"/>
        <v/>
      </c>
      <c r="AU29" s="5" t="str">
        <f t="shared" si="6"/>
        <v>가시설</v>
      </c>
      <c r="AV29" s="27" t="s">
        <v>1237</v>
      </c>
      <c r="AW29" s="5" t="str">
        <f t="shared" si="7"/>
        <v>ASP</v>
      </c>
    </row>
    <row r="30" spans="1:49" ht="15" customHeight="1" x14ac:dyDescent="0.3">
      <c r="A30" s="5" t="s">
        <v>55</v>
      </c>
      <c r="B30" s="5">
        <v>368</v>
      </c>
      <c r="C30" s="6">
        <v>41.26</v>
      </c>
      <c r="D30" s="6">
        <v>38.81</v>
      </c>
      <c r="E30" s="5">
        <v>200</v>
      </c>
      <c r="F30" s="5" t="s">
        <v>306</v>
      </c>
      <c r="I30" s="5" t="s">
        <v>60</v>
      </c>
      <c r="J30" s="5">
        <v>0.3</v>
      </c>
      <c r="AD30" s="5">
        <f t="shared" si="4"/>
        <v>39.76</v>
      </c>
      <c r="AO30" s="5" t="str">
        <f t="shared" si="0"/>
        <v>18+8.00</v>
      </c>
      <c r="AR30" s="5" t="str">
        <f t="shared" si="5"/>
        <v>m1-OJ-A28-005</v>
      </c>
      <c r="AS30" s="5" t="str">
        <f t="shared" si="2"/>
        <v>OJ-A28-005</v>
      </c>
      <c r="AT30" s="5" t="str">
        <f t="shared" si="3"/>
        <v>PC맨홀(1호)</v>
      </c>
      <c r="AU30" s="5" t="str">
        <f t="shared" si="6"/>
        <v>가시설</v>
      </c>
      <c r="AV30" s="27" t="s">
        <v>1237</v>
      </c>
      <c r="AW30" s="5" t="str">
        <f t="shared" si="7"/>
        <v>ASP</v>
      </c>
    </row>
    <row r="32" spans="1:49" ht="15" customHeight="1" x14ac:dyDescent="0.3">
      <c r="B32" s="2" t="s">
        <v>46</v>
      </c>
      <c r="C32" s="2" t="s">
        <v>21</v>
      </c>
      <c r="D32" s="2" t="s">
        <v>22</v>
      </c>
      <c r="E32" s="2" t="s">
        <v>47</v>
      </c>
      <c r="F32" s="2" t="s">
        <v>48</v>
      </c>
      <c r="G32" s="2" t="s">
        <v>49</v>
      </c>
      <c r="H32" s="2" t="s">
        <v>50</v>
      </c>
      <c r="K32" s="2" t="s">
        <v>46</v>
      </c>
      <c r="L32" s="2" t="s">
        <v>47</v>
      </c>
    </row>
    <row r="33" spans="1:39" ht="15" customHeight="1" x14ac:dyDescent="0.3">
      <c r="B33" s="5" t="s">
        <v>713</v>
      </c>
      <c r="C33" s="6">
        <v>41.19</v>
      </c>
      <c r="D33" s="6">
        <v>100</v>
      </c>
      <c r="E33" s="17" t="s">
        <v>356</v>
      </c>
      <c r="AB33" s="5">
        <v>206871.95187986357</v>
      </c>
      <c r="AC33" s="5">
        <v>609140.61457819305</v>
      </c>
    </row>
    <row r="34" spans="1:39" ht="15" customHeight="1" x14ac:dyDescent="0.3">
      <c r="B34" s="5" t="s">
        <v>711</v>
      </c>
      <c r="C34" s="6">
        <v>40.409999999999997</v>
      </c>
      <c r="D34" s="6">
        <v>100</v>
      </c>
      <c r="E34" s="17" t="s">
        <v>355</v>
      </c>
    </row>
    <row r="35" spans="1:39" ht="15" customHeight="1" x14ac:dyDescent="0.3">
      <c r="B35" s="5" t="s">
        <v>714</v>
      </c>
      <c r="C35" s="6">
        <v>40.08</v>
      </c>
      <c r="D35" s="6">
        <v>450</v>
      </c>
      <c r="E35" s="17" t="s">
        <v>491</v>
      </c>
      <c r="AB35" s="5">
        <v>206868.81614221606</v>
      </c>
      <c r="AC35" s="5">
        <v>609150.11021663423</v>
      </c>
      <c r="AM35" s="7"/>
    </row>
    <row r="36" spans="1:39" ht="15" customHeight="1" x14ac:dyDescent="0.3">
      <c r="B36" s="5" t="s">
        <v>715</v>
      </c>
      <c r="C36" s="6">
        <v>40.35</v>
      </c>
      <c r="D36" s="6">
        <v>150</v>
      </c>
      <c r="E36" s="17" t="s">
        <v>355</v>
      </c>
      <c r="AM36" s="7"/>
    </row>
    <row r="37" spans="1:39" ht="15" customHeight="1" x14ac:dyDescent="0.3">
      <c r="B37" s="5" t="s">
        <v>716</v>
      </c>
      <c r="C37" s="6">
        <v>40.25</v>
      </c>
      <c r="D37" s="6">
        <v>150</v>
      </c>
      <c r="E37" s="17" t="s">
        <v>355</v>
      </c>
      <c r="AB37" s="5">
        <v>206865.68040456859</v>
      </c>
      <c r="AC37" s="5">
        <v>609159.60585507541</v>
      </c>
      <c r="AM37" s="7"/>
    </row>
    <row r="38" spans="1:39" s="7" customFormat="1" ht="15" customHeight="1" x14ac:dyDescent="0.3">
      <c r="B38" s="7" t="s">
        <v>717</v>
      </c>
      <c r="C38" s="8">
        <v>39.950000000000003</v>
      </c>
      <c r="D38" s="8">
        <v>150</v>
      </c>
      <c r="E38" s="17" t="s">
        <v>355</v>
      </c>
      <c r="I38" s="5"/>
      <c r="J38" s="5"/>
      <c r="AB38" s="7">
        <v>206861.21283914137</v>
      </c>
      <c r="AC38" s="7">
        <v>609168.55241079</v>
      </c>
    </row>
    <row r="39" spans="1:39" s="7" customFormat="1" ht="15" customHeight="1" x14ac:dyDescent="0.3">
      <c r="B39" s="7" t="s">
        <v>718</v>
      </c>
      <c r="C39" s="8">
        <v>40.65</v>
      </c>
      <c r="D39" s="8">
        <v>160</v>
      </c>
      <c r="E39" s="17" t="s">
        <v>344</v>
      </c>
      <c r="I39" s="5"/>
      <c r="J39" s="5"/>
      <c r="AB39" s="7">
        <v>206856.74527371419</v>
      </c>
      <c r="AC39" s="7">
        <v>609177.49896650447</v>
      </c>
    </row>
    <row r="40" spans="1:39" s="7" customFormat="1" ht="15" customHeight="1" x14ac:dyDescent="0.3">
      <c r="A40" s="5"/>
      <c r="B40" s="7" t="s">
        <v>719</v>
      </c>
      <c r="C40" s="8">
        <v>40.68</v>
      </c>
      <c r="D40" s="8">
        <v>60</v>
      </c>
      <c r="E40" s="17" t="s">
        <v>344</v>
      </c>
      <c r="F40" s="5"/>
      <c r="I40" s="5"/>
      <c r="J40" s="5"/>
      <c r="AB40" s="7">
        <v>206853.26417969234</v>
      </c>
      <c r="AC40" s="7">
        <v>609186.87350566185</v>
      </c>
    </row>
    <row r="41" spans="1:39" s="7" customFormat="1" ht="15" customHeight="1" x14ac:dyDescent="0.3">
      <c r="A41" s="5"/>
      <c r="B41" s="7" t="s">
        <v>720</v>
      </c>
      <c r="C41" s="7">
        <v>40.54</v>
      </c>
      <c r="D41" s="7">
        <v>160</v>
      </c>
      <c r="E41" s="17" t="s">
        <v>344</v>
      </c>
      <c r="F41" s="5"/>
      <c r="I41" s="5"/>
      <c r="J41" s="5"/>
      <c r="AB41" s="7">
        <v>206847.34631985531</v>
      </c>
      <c r="AC41" s="7">
        <v>609202.81022222911</v>
      </c>
    </row>
    <row r="42" spans="1:39" s="7" customFormat="1" ht="15" customHeight="1" x14ac:dyDescent="0.3">
      <c r="B42" s="7" t="s">
        <v>721</v>
      </c>
      <c r="C42" s="7">
        <v>40.26</v>
      </c>
      <c r="D42" s="7">
        <v>450</v>
      </c>
      <c r="E42" s="17" t="s">
        <v>491</v>
      </c>
      <c r="F42" s="5"/>
      <c r="I42" s="5"/>
      <c r="J42" s="5"/>
    </row>
    <row r="43" spans="1:39" s="7" customFormat="1" ht="15" customHeight="1" x14ac:dyDescent="0.3">
      <c r="A43" s="5"/>
      <c r="B43" s="7" t="s">
        <v>722</v>
      </c>
      <c r="C43" s="8">
        <v>39.950000000000003</v>
      </c>
      <c r="D43" s="8">
        <v>150</v>
      </c>
      <c r="E43" s="17" t="s">
        <v>355</v>
      </c>
      <c r="F43" s="5"/>
      <c r="I43" s="5"/>
      <c r="J43" s="5"/>
      <c r="AB43" s="7">
        <v>206847.34631985531</v>
      </c>
      <c r="AC43" s="7">
        <v>609202.81022222911</v>
      </c>
    </row>
    <row r="44" spans="1:39" s="7" customFormat="1" ht="15" customHeight="1" x14ac:dyDescent="0.3">
      <c r="B44" s="7" t="s">
        <v>723</v>
      </c>
      <c r="C44" s="8">
        <v>39.9</v>
      </c>
      <c r="D44" s="8">
        <v>100</v>
      </c>
      <c r="E44" s="17" t="s">
        <v>355</v>
      </c>
      <c r="I44" s="5"/>
      <c r="J44" s="5"/>
      <c r="AB44" s="7">
        <v>206845.12555963456</v>
      </c>
      <c r="AC44" s="7">
        <v>609204.82720612653</v>
      </c>
    </row>
    <row r="45" spans="1:39" s="7" customFormat="1" ht="15" customHeight="1" x14ac:dyDescent="0.3">
      <c r="A45" s="5"/>
      <c r="B45" s="7" t="s">
        <v>724</v>
      </c>
      <c r="C45" s="8">
        <v>40.03</v>
      </c>
      <c r="D45" s="8">
        <v>150</v>
      </c>
      <c r="E45" s="17" t="s">
        <v>355</v>
      </c>
      <c r="F45" s="5"/>
      <c r="I45" s="5"/>
      <c r="J45" s="5"/>
      <c r="AB45" s="7">
        <v>206845.12555963456</v>
      </c>
      <c r="AC45" s="7">
        <v>609204.82720612653</v>
      </c>
    </row>
    <row r="46" spans="1:39" s="7" customFormat="1" ht="15" customHeight="1" x14ac:dyDescent="0.3">
      <c r="B46" s="7" t="s">
        <v>725</v>
      </c>
      <c r="C46" s="4">
        <v>40.630000000000003</v>
      </c>
      <c r="D46" s="8">
        <v>60</v>
      </c>
      <c r="E46" s="17" t="s">
        <v>344</v>
      </c>
      <c r="F46" s="5"/>
      <c r="I46" s="5"/>
      <c r="J46" s="5"/>
      <c r="AB46" s="7">
        <v>206830.32049149665</v>
      </c>
      <c r="AC46" s="7">
        <v>609218.27376544231</v>
      </c>
    </row>
    <row r="47" spans="1:39" s="7" customFormat="1" ht="15" customHeight="1" x14ac:dyDescent="0.3">
      <c r="A47" s="5"/>
      <c r="B47" s="7" t="s">
        <v>726</v>
      </c>
      <c r="C47" s="7">
        <v>40.619999999999997</v>
      </c>
      <c r="D47" s="8">
        <v>60</v>
      </c>
      <c r="E47" s="17" t="s">
        <v>344</v>
      </c>
      <c r="F47" s="5"/>
      <c r="I47" s="5"/>
      <c r="J47" s="5"/>
      <c r="AB47" s="7">
        <v>206815.51542335874</v>
      </c>
      <c r="AC47" s="7">
        <v>609231.72032475797</v>
      </c>
    </row>
    <row r="48" spans="1:39" s="7" customFormat="1" ht="15" customHeight="1" x14ac:dyDescent="0.3">
      <c r="A48" s="5"/>
      <c r="B48" s="7" t="s">
        <v>727</v>
      </c>
      <c r="C48" s="7">
        <v>40.619999999999997</v>
      </c>
      <c r="D48" s="8">
        <v>80</v>
      </c>
      <c r="E48" s="17" t="s">
        <v>356</v>
      </c>
      <c r="F48" s="5"/>
      <c r="I48" s="5"/>
      <c r="J48" s="5"/>
    </row>
    <row r="49" spans="1:39" s="7" customFormat="1" ht="15" customHeight="1" x14ac:dyDescent="0.3">
      <c r="A49" s="5"/>
      <c r="B49" s="7" t="s">
        <v>728</v>
      </c>
      <c r="C49" s="8">
        <v>40.06</v>
      </c>
      <c r="D49" s="8">
        <v>500</v>
      </c>
      <c r="E49" s="17" t="s">
        <v>491</v>
      </c>
      <c r="F49" s="5"/>
      <c r="I49" s="5"/>
      <c r="J49" s="5"/>
      <c r="AB49" s="7">
        <v>206815.51542335874</v>
      </c>
      <c r="AC49" s="7">
        <v>609231.72032475797</v>
      </c>
    </row>
    <row r="50" spans="1:39" s="7" customFormat="1" ht="15" customHeight="1" x14ac:dyDescent="0.3">
      <c r="A50" s="5"/>
      <c r="B50" s="7" t="s">
        <v>729</v>
      </c>
      <c r="C50" s="8">
        <v>40.11</v>
      </c>
      <c r="D50" s="8">
        <v>150</v>
      </c>
      <c r="E50" s="17" t="s">
        <v>355</v>
      </c>
      <c r="F50" s="5"/>
      <c r="I50" s="5"/>
      <c r="J50" s="5"/>
    </row>
    <row r="51" spans="1:39" s="7" customFormat="1" ht="15" customHeight="1" x14ac:dyDescent="0.3">
      <c r="A51" s="5"/>
      <c r="B51" s="7" t="s">
        <v>730</v>
      </c>
      <c r="C51" s="8">
        <v>40.39</v>
      </c>
      <c r="D51" s="8">
        <v>60</v>
      </c>
      <c r="E51" s="17" t="s">
        <v>344</v>
      </c>
      <c r="F51" s="5"/>
      <c r="I51" s="5"/>
      <c r="J51" s="5"/>
    </row>
    <row r="52" spans="1:39" s="7" customFormat="1" ht="15" customHeight="1" x14ac:dyDescent="0.3">
      <c r="B52" s="7" t="s">
        <v>731</v>
      </c>
      <c r="C52" s="8">
        <v>40.31</v>
      </c>
      <c r="D52" s="8">
        <v>60</v>
      </c>
      <c r="E52" s="17" t="s">
        <v>344</v>
      </c>
      <c r="I52" s="5"/>
      <c r="J52" s="5"/>
      <c r="AB52" s="7">
        <v>206815.51542335874</v>
      </c>
      <c r="AC52" s="7">
        <v>609231.72032475797</v>
      </c>
      <c r="AM52" s="5"/>
    </row>
    <row r="53" spans="1:39" s="7" customFormat="1" ht="15" customHeight="1" x14ac:dyDescent="0.3">
      <c r="B53" s="7" t="s">
        <v>732</v>
      </c>
      <c r="C53" s="8">
        <v>40.31</v>
      </c>
      <c r="D53" s="7">
        <v>60</v>
      </c>
      <c r="E53" s="17" t="s">
        <v>344</v>
      </c>
      <c r="I53" s="5"/>
      <c r="J53" s="5"/>
      <c r="AB53" s="7">
        <v>206802.93111544158</v>
      </c>
      <c r="AC53" s="7">
        <v>609243.14990017633</v>
      </c>
      <c r="AM53" s="5"/>
    </row>
    <row r="54" spans="1:39" s="7" customFormat="1" ht="15" customHeight="1" x14ac:dyDescent="0.3">
      <c r="B54" s="7" t="s">
        <v>733</v>
      </c>
      <c r="C54" s="7">
        <v>40.19</v>
      </c>
      <c r="D54" s="8">
        <v>80</v>
      </c>
      <c r="E54" s="17" t="s">
        <v>356</v>
      </c>
      <c r="I54" s="5"/>
      <c r="J54" s="5"/>
      <c r="AB54" s="7">
        <v>206800.77263897803</v>
      </c>
      <c r="AC54" s="7">
        <v>609245.23340188188</v>
      </c>
      <c r="AM54" s="5"/>
    </row>
    <row r="55" spans="1:39" ht="15" customHeight="1" x14ac:dyDescent="0.3">
      <c r="D55" s="6"/>
      <c r="AB55" s="5">
        <v>206786.38279588829</v>
      </c>
      <c r="AC55" s="5">
        <v>609259.1234132516</v>
      </c>
    </row>
    <row r="56" spans="1:39" ht="15" customHeight="1" x14ac:dyDescent="0.3">
      <c r="D56" s="6"/>
      <c r="AB56" s="5">
        <v>206786.38279588829</v>
      </c>
      <c r="AC56" s="5">
        <v>609259.1234132516</v>
      </c>
    </row>
    <row r="57" spans="1:39" ht="15" customHeight="1" x14ac:dyDescent="0.3">
      <c r="C57" s="6"/>
      <c r="D57" s="6"/>
      <c r="AB57" s="5">
        <v>206786.38279588829</v>
      </c>
      <c r="AC57" s="5">
        <v>609259.1234132516</v>
      </c>
    </row>
    <row r="58" spans="1:39" ht="15" customHeight="1" x14ac:dyDescent="0.3">
      <c r="C58" s="6"/>
      <c r="D58" s="6"/>
      <c r="AB58" s="5">
        <v>206786.38279588829</v>
      </c>
      <c r="AC58" s="5">
        <v>609259.1234132516</v>
      </c>
    </row>
    <row r="59" spans="1:39" ht="15" customHeight="1" x14ac:dyDescent="0.3">
      <c r="C59" s="6"/>
      <c r="D59" s="6"/>
      <c r="AB59" s="5">
        <v>206771.99295279855</v>
      </c>
      <c r="AC59" s="5">
        <v>609273.01342462143</v>
      </c>
    </row>
    <row r="60" spans="1:39" ht="15" customHeight="1" x14ac:dyDescent="0.3">
      <c r="C60" s="6"/>
      <c r="D60" s="6"/>
      <c r="AB60" s="5">
        <v>206759.76158617233</v>
      </c>
      <c r="AC60" s="5">
        <v>609284.81993428571</v>
      </c>
    </row>
    <row r="61" spans="1:39" ht="15" customHeight="1" x14ac:dyDescent="0.3">
      <c r="C61" s="6"/>
      <c r="D61" s="6"/>
      <c r="AB61" s="5">
        <v>206757.30104341792</v>
      </c>
      <c r="AC61" s="5">
        <v>609286.53624700604</v>
      </c>
    </row>
    <row r="62" spans="1:39" ht="15" customHeight="1" x14ac:dyDescent="0.3">
      <c r="C62" s="6"/>
      <c r="D62" s="6"/>
      <c r="AB62" s="5">
        <v>206743.35796780992</v>
      </c>
      <c r="AC62" s="5">
        <v>609296.26201908791</v>
      </c>
    </row>
    <row r="63" spans="1:39" ht="15" customHeight="1" x14ac:dyDescent="0.3">
      <c r="C63" s="6"/>
      <c r="D63" s="6"/>
      <c r="AB63" s="5">
        <v>206741.19707832983</v>
      </c>
      <c r="AC63" s="5">
        <v>609298.34301804402</v>
      </c>
    </row>
    <row r="64" spans="1:39" ht="15" customHeight="1" x14ac:dyDescent="0.3">
      <c r="C64" s="6"/>
      <c r="D64" s="6"/>
      <c r="AB64" s="5">
        <v>206726.79114846277</v>
      </c>
      <c r="AC64" s="5">
        <v>609312.21634441742</v>
      </c>
    </row>
    <row r="65" spans="2:29" ht="15" customHeight="1" x14ac:dyDescent="0.3">
      <c r="C65" s="6"/>
      <c r="D65" s="6"/>
      <c r="AB65" s="5">
        <v>206726.79114846277</v>
      </c>
      <c r="AC65" s="5">
        <v>609312.21634441742</v>
      </c>
    </row>
    <row r="66" spans="2:29" ht="15" customHeight="1" x14ac:dyDescent="0.3">
      <c r="C66" s="6"/>
      <c r="D66" s="6"/>
      <c r="AB66" s="5">
        <v>206726.79114846277</v>
      </c>
      <c r="AC66" s="5">
        <v>609312.21634441742</v>
      </c>
    </row>
    <row r="67" spans="2:29" ht="15" customHeight="1" x14ac:dyDescent="0.3">
      <c r="C67" s="6"/>
      <c r="D67" s="6"/>
      <c r="AB67" s="5">
        <v>206712.38521859574</v>
      </c>
      <c r="AC67" s="5">
        <v>609326.08967079094</v>
      </c>
    </row>
    <row r="68" spans="2:29" ht="15" customHeight="1" x14ac:dyDescent="0.3">
      <c r="C68" s="6"/>
      <c r="D68" s="6"/>
      <c r="AB68" s="5">
        <v>206712.38521859574</v>
      </c>
      <c r="AC68" s="5">
        <v>609326.08967079094</v>
      </c>
    </row>
    <row r="69" spans="2:29" ht="15" customHeight="1" x14ac:dyDescent="0.3">
      <c r="C69" s="6"/>
      <c r="D69" s="6"/>
      <c r="AB69" s="5">
        <v>206697.97928872867</v>
      </c>
      <c r="AC69" s="5">
        <v>609339.96299716446</v>
      </c>
    </row>
    <row r="70" spans="2:29" ht="15" customHeight="1" x14ac:dyDescent="0.3">
      <c r="C70" s="6"/>
      <c r="D70" s="6"/>
      <c r="AB70" s="5">
        <v>206689.3357308085</v>
      </c>
      <c r="AC70" s="5">
        <v>609348.28699298855</v>
      </c>
    </row>
    <row r="71" spans="2:29" ht="15" customHeight="1" x14ac:dyDescent="0.3">
      <c r="C71" s="6"/>
      <c r="D71" s="6"/>
      <c r="AB71" s="5">
        <v>206683.62351045967</v>
      </c>
      <c r="AC71" s="5">
        <v>609353.88793386368</v>
      </c>
    </row>
    <row r="72" spans="2:29" ht="15" customHeight="1" x14ac:dyDescent="0.3">
      <c r="C72" s="6"/>
      <c r="D72" s="6"/>
      <c r="AB72" s="5">
        <v>206669.34295958767</v>
      </c>
      <c r="AC72" s="5">
        <v>609367.89028605155</v>
      </c>
    </row>
    <row r="73" spans="2:29" ht="15" customHeight="1" x14ac:dyDescent="0.3">
      <c r="C73" s="6"/>
      <c r="D73" s="6"/>
      <c r="AB73" s="5">
        <v>206655.06240871569</v>
      </c>
      <c r="AC73" s="5">
        <v>609381.89263823943</v>
      </c>
    </row>
    <row r="74" spans="2:29" ht="15" customHeight="1" x14ac:dyDescent="0.3">
      <c r="C74" s="6"/>
      <c r="D74" s="6"/>
      <c r="AB74" s="5">
        <v>206640.78185784371</v>
      </c>
      <c r="AC74" s="5">
        <v>609395.8949904273</v>
      </c>
    </row>
    <row r="75" spans="2:29" ht="15" customHeight="1" x14ac:dyDescent="0.3">
      <c r="C75" s="6"/>
      <c r="D75" s="6"/>
      <c r="AB75" s="5">
        <v>206640.78185784371</v>
      </c>
      <c r="AC75" s="5">
        <v>609395.8949904273</v>
      </c>
    </row>
    <row r="76" spans="2:29" ht="15" customHeight="1" x14ac:dyDescent="0.3">
      <c r="C76" s="6"/>
      <c r="D76" s="6"/>
      <c r="AB76" s="5">
        <v>206640.78185784371</v>
      </c>
      <c r="AC76" s="5">
        <v>609395.8949904273</v>
      </c>
    </row>
    <row r="77" spans="2:29" ht="15" customHeight="1" x14ac:dyDescent="0.3">
      <c r="AB77" s="5">
        <v>206635.78366503856</v>
      </c>
      <c r="AC77" s="5">
        <v>609400.79581369297</v>
      </c>
    </row>
    <row r="79" spans="2:29" ht="15" customHeight="1" x14ac:dyDescent="0.3">
      <c r="B79" s="2"/>
      <c r="C79" s="2"/>
      <c r="D79" s="2"/>
      <c r="F79" s="2"/>
      <c r="G79" s="2"/>
      <c r="H79" s="2"/>
      <c r="K79" s="2"/>
      <c r="L79" s="2"/>
    </row>
  </sheetData>
  <autoFilter ref="A1:AX30" xr:uid="{00000000-0009-0000-0000-00001F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W80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76</v>
      </c>
      <c r="H2" s="5" t="s">
        <v>307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41.87</v>
      </c>
      <c r="D4" s="5">
        <v>40.47</v>
      </c>
      <c r="E4" s="5">
        <v>200</v>
      </c>
      <c r="F4" s="5" t="s">
        <v>246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40.369999999999997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m1-OJ-A32-001</v>
      </c>
      <c r="AS4" s="5" t="str">
        <f t="shared" ref="AS4:AS9" si="2">IFERROR(RIGHT(AR4,LEN(AR4)-3),"")</f>
        <v>OJ-A32-001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41.82</v>
      </c>
      <c r="D5" s="6">
        <v>40.1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C5-0.2*7.5</f>
        <v>40.32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20</v>
      </c>
      <c r="C6" s="6">
        <v>41.82</v>
      </c>
      <c r="D6" s="6">
        <v>40.1</v>
      </c>
      <c r="E6" s="5">
        <v>200</v>
      </c>
      <c r="I6" s="5" t="s">
        <v>60</v>
      </c>
      <c r="J6" s="5">
        <v>0.3</v>
      </c>
      <c r="AD6" s="5">
        <f t="shared" si="4"/>
        <v>40.32</v>
      </c>
      <c r="AO6" s="5" t="str">
        <f t="shared" si="0"/>
        <v>1+0.00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가시설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41.78</v>
      </c>
      <c r="D7" s="6">
        <v>39.729999999999997</v>
      </c>
      <c r="E7" s="5">
        <v>200</v>
      </c>
      <c r="I7" s="5" t="s">
        <v>60</v>
      </c>
      <c r="J7" s="5">
        <v>0.3</v>
      </c>
      <c r="AD7" s="5">
        <f t="shared" si="4"/>
        <v>40.28</v>
      </c>
      <c r="AO7" s="5" t="str">
        <f t="shared" si="0"/>
        <v>2+0.00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41.73</v>
      </c>
      <c r="D8" s="6">
        <v>39.36</v>
      </c>
      <c r="E8" s="5">
        <v>200</v>
      </c>
      <c r="I8" s="5" t="s">
        <v>60</v>
      </c>
      <c r="J8" s="5">
        <v>0.3</v>
      </c>
      <c r="AD8" s="5">
        <f t="shared" si="4"/>
        <v>40.229999999999997</v>
      </c>
      <c r="AO8" s="5" t="str">
        <f t="shared" si="0"/>
        <v>3+0.00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75</v>
      </c>
      <c r="C9" s="6">
        <v>41.7</v>
      </c>
      <c r="D9" s="6">
        <v>39.08</v>
      </c>
      <c r="E9" s="5">
        <v>200</v>
      </c>
      <c r="F9" s="5" t="s">
        <v>308</v>
      </c>
      <c r="I9" s="5" t="s">
        <v>60</v>
      </c>
      <c r="J9" s="5">
        <v>0.3</v>
      </c>
      <c r="AD9" s="5">
        <f t="shared" si="4"/>
        <v>40.200000000000003</v>
      </c>
      <c r="AO9" s="5" t="str">
        <f t="shared" si="0"/>
        <v>3+15.00</v>
      </c>
      <c r="AR9" s="5" t="str">
        <f t="shared" si="5"/>
        <v>m1-OJ-A31-006</v>
      </c>
      <c r="AS9" s="5" t="str">
        <f t="shared" si="2"/>
        <v>OJ-A31-006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734</v>
      </c>
      <c r="C12" s="6">
        <v>40.340000000000003</v>
      </c>
      <c r="D12" s="6">
        <v>300</v>
      </c>
      <c r="E12" s="17" t="s">
        <v>491</v>
      </c>
    </row>
    <row r="13" spans="1:49" ht="15" customHeight="1" x14ac:dyDescent="0.3">
      <c r="B13" s="5" t="s">
        <v>735</v>
      </c>
      <c r="C13" s="6">
        <v>39.950000000000003</v>
      </c>
      <c r="D13" s="6">
        <v>150</v>
      </c>
      <c r="E13" s="17" t="s">
        <v>355</v>
      </c>
    </row>
    <row r="14" spans="1:49" ht="15" customHeight="1" x14ac:dyDescent="0.3">
      <c r="B14" s="5" t="s">
        <v>736</v>
      </c>
      <c r="C14" s="6">
        <v>40.81</v>
      </c>
      <c r="D14" s="6">
        <v>60</v>
      </c>
      <c r="E14" s="17" t="s">
        <v>344</v>
      </c>
    </row>
    <row r="15" spans="1:49" ht="15" customHeight="1" x14ac:dyDescent="0.3">
      <c r="B15" s="5" t="s">
        <v>737</v>
      </c>
      <c r="C15" s="6">
        <v>40.78</v>
      </c>
      <c r="D15" s="6">
        <v>60</v>
      </c>
      <c r="E15" s="17" t="s">
        <v>344</v>
      </c>
    </row>
    <row r="16" spans="1:49" ht="15" customHeight="1" x14ac:dyDescent="0.3">
      <c r="B16" s="5" t="s">
        <v>738</v>
      </c>
      <c r="C16" s="6">
        <v>40.770000000000003</v>
      </c>
      <c r="D16" s="6">
        <v>60</v>
      </c>
      <c r="E16" s="17" t="s">
        <v>344</v>
      </c>
    </row>
    <row r="17" spans="2:12" ht="15" customHeight="1" x14ac:dyDescent="0.3">
      <c r="B17" s="5" t="s">
        <v>739</v>
      </c>
      <c r="C17" s="6">
        <v>40.549999999999997</v>
      </c>
      <c r="D17" s="6">
        <v>160</v>
      </c>
      <c r="E17" s="17" t="s">
        <v>344</v>
      </c>
    </row>
    <row r="18" spans="2:12" ht="15" customHeight="1" x14ac:dyDescent="0.3">
      <c r="C18" s="6"/>
      <c r="D18" s="6"/>
    </row>
    <row r="20" spans="2:12" ht="15" customHeight="1" x14ac:dyDescent="0.3">
      <c r="B20" s="2"/>
      <c r="C20" s="2"/>
      <c r="D20" s="2"/>
      <c r="G20" s="2"/>
      <c r="H20" s="2"/>
      <c r="K20" s="2"/>
      <c r="L20" s="2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4" spans="2:12" ht="15" customHeight="1" x14ac:dyDescent="0.3">
      <c r="C24" s="6"/>
      <c r="D24" s="6"/>
    </row>
    <row r="25" spans="2:12" ht="15" customHeight="1" x14ac:dyDescent="0.3">
      <c r="C25" s="6"/>
      <c r="D25" s="6"/>
    </row>
    <row r="26" spans="2:12" ht="15" customHeight="1" x14ac:dyDescent="0.3">
      <c r="C26" s="6"/>
      <c r="D26" s="6"/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  <c r="AB34" s="5">
        <v>206871.95187986357</v>
      </c>
      <c r="AC34" s="5">
        <v>609140.61457819305</v>
      </c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B36" s="5">
        <v>206868.81614221606</v>
      </c>
      <c r="AC36" s="5">
        <v>609150.11021663423</v>
      </c>
      <c r="AM36" s="7"/>
    </row>
    <row r="37" spans="1:39" ht="15" customHeight="1" x14ac:dyDescent="0.3">
      <c r="C37" s="6"/>
      <c r="D37" s="6"/>
      <c r="AM37" s="7"/>
    </row>
    <row r="38" spans="1:39" ht="15" customHeight="1" x14ac:dyDescent="0.3">
      <c r="C38" s="6"/>
      <c r="D38" s="6"/>
      <c r="AB38" s="5">
        <v>206865.68040456859</v>
      </c>
      <c r="AC38" s="5">
        <v>609159.60585507541</v>
      </c>
      <c r="AM38" s="7"/>
    </row>
    <row r="39" spans="1:39" s="7" customFormat="1" ht="15" customHeight="1" x14ac:dyDescent="0.3">
      <c r="C39" s="8"/>
      <c r="D39" s="8"/>
      <c r="E39" s="5"/>
      <c r="I39" s="5"/>
      <c r="J39" s="5"/>
      <c r="AB39" s="7">
        <v>206861.21283914137</v>
      </c>
      <c r="AC39" s="7">
        <v>609168.55241079</v>
      </c>
    </row>
    <row r="40" spans="1:39" s="7" customFormat="1" ht="15" customHeight="1" x14ac:dyDescent="0.3">
      <c r="C40" s="8"/>
      <c r="D40" s="8"/>
      <c r="E40" s="5"/>
      <c r="I40" s="5"/>
      <c r="J40" s="5"/>
      <c r="AB40" s="7">
        <v>206856.74527371419</v>
      </c>
      <c r="AC40" s="7">
        <v>609177.49896650447</v>
      </c>
    </row>
    <row r="41" spans="1:39" s="7" customFormat="1" ht="15" customHeight="1" x14ac:dyDescent="0.3">
      <c r="A41" s="5"/>
      <c r="C41" s="8"/>
      <c r="D41" s="8"/>
      <c r="E41" s="5"/>
      <c r="F41" s="5"/>
      <c r="I41" s="5"/>
      <c r="J41" s="5"/>
      <c r="AB41" s="7">
        <v>206853.26417969234</v>
      </c>
      <c r="AC41" s="7">
        <v>609186.87350566185</v>
      </c>
    </row>
    <row r="42" spans="1:39" s="7" customFormat="1" ht="15" customHeight="1" x14ac:dyDescent="0.3">
      <c r="A42" s="5"/>
      <c r="E42" s="5"/>
      <c r="F42" s="5"/>
      <c r="I42" s="5"/>
      <c r="J42" s="5"/>
      <c r="AB42" s="7">
        <v>206847.34631985531</v>
      </c>
      <c r="AC42" s="7">
        <v>609202.81022222911</v>
      </c>
    </row>
    <row r="43" spans="1:39" s="7" customFormat="1" ht="15" customHeight="1" x14ac:dyDescent="0.3">
      <c r="E43" s="5"/>
      <c r="F43" s="5"/>
      <c r="I43" s="5"/>
      <c r="J43" s="5"/>
    </row>
    <row r="44" spans="1:39" s="7" customFormat="1" ht="15" customHeight="1" x14ac:dyDescent="0.3">
      <c r="A44" s="5"/>
      <c r="C44" s="8"/>
      <c r="D44" s="8"/>
      <c r="E44" s="5"/>
      <c r="F44" s="5"/>
      <c r="I44" s="5"/>
      <c r="J44" s="5"/>
      <c r="AB44" s="7">
        <v>206847.34631985531</v>
      </c>
      <c r="AC44" s="7">
        <v>609202.81022222911</v>
      </c>
    </row>
    <row r="45" spans="1:39" s="7" customFormat="1" ht="15" customHeight="1" x14ac:dyDescent="0.3">
      <c r="C45" s="8"/>
      <c r="D45" s="8"/>
      <c r="E45" s="5"/>
      <c r="I45" s="5"/>
      <c r="J45" s="5"/>
      <c r="AB45" s="7">
        <v>206845.12555963456</v>
      </c>
      <c r="AC45" s="7">
        <v>609204.82720612653</v>
      </c>
    </row>
    <row r="46" spans="1:39" s="7" customFormat="1" ht="15" customHeight="1" x14ac:dyDescent="0.3">
      <c r="A46" s="5"/>
      <c r="C46" s="8"/>
      <c r="D46" s="8"/>
      <c r="E46" s="5"/>
      <c r="F46" s="5"/>
      <c r="I46" s="5"/>
      <c r="J46" s="5"/>
      <c r="AB46" s="7">
        <v>206845.12555963456</v>
      </c>
      <c r="AC46" s="7">
        <v>609204.82720612653</v>
      </c>
    </row>
    <row r="47" spans="1:39" s="7" customFormat="1" ht="15" customHeight="1" x14ac:dyDescent="0.3">
      <c r="C47" s="4"/>
      <c r="D47" s="8"/>
      <c r="E47" s="5"/>
      <c r="F47" s="5"/>
      <c r="I47" s="5"/>
      <c r="J47" s="5"/>
      <c r="AB47" s="7">
        <v>206830.32049149665</v>
      </c>
      <c r="AC47" s="7">
        <v>609218.27376544231</v>
      </c>
    </row>
    <row r="48" spans="1:39" s="7" customFormat="1" ht="15" customHeight="1" x14ac:dyDescent="0.3">
      <c r="A48" s="5"/>
      <c r="D48" s="8"/>
      <c r="E48" s="5"/>
      <c r="F48" s="5"/>
      <c r="I48" s="5"/>
      <c r="J48" s="5"/>
      <c r="AB48" s="7">
        <v>206815.51542335874</v>
      </c>
      <c r="AC48" s="7">
        <v>609231.72032475797</v>
      </c>
    </row>
    <row r="49" spans="1:39" s="7" customFormat="1" ht="15" customHeight="1" x14ac:dyDescent="0.3">
      <c r="A49" s="5"/>
      <c r="D49" s="8"/>
      <c r="E49" s="5"/>
      <c r="F49" s="5"/>
      <c r="I49" s="5"/>
      <c r="J49" s="5"/>
    </row>
    <row r="50" spans="1:39" s="7" customFormat="1" ht="15" customHeight="1" x14ac:dyDescent="0.3">
      <c r="A50" s="5"/>
      <c r="C50" s="8"/>
      <c r="D50" s="8"/>
      <c r="E50" s="5"/>
      <c r="F50" s="5"/>
      <c r="I50" s="5"/>
      <c r="J50" s="5"/>
      <c r="AB50" s="7">
        <v>206815.51542335874</v>
      </c>
      <c r="AC50" s="7">
        <v>609231.72032475797</v>
      </c>
    </row>
    <row r="51" spans="1:39" s="7" customFormat="1" ht="15" customHeight="1" x14ac:dyDescent="0.3">
      <c r="A51" s="5"/>
      <c r="C51" s="8"/>
      <c r="D51" s="8"/>
      <c r="E51" s="5"/>
      <c r="F51" s="5"/>
      <c r="I51" s="5"/>
      <c r="J51" s="5"/>
    </row>
    <row r="52" spans="1:39" s="7" customFormat="1" ht="15" customHeight="1" x14ac:dyDescent="0.3">
      <c r="A52" s="5"/>
      <c r="C52" s="8"/>
      <c r="D52" s="8"/>
      <c r="E52" s="5"/>
      <c r="F52" s="5"/>
      <c r="I52" s="5"/>
      <c r="J52" s="5"/>
      <c r="AM52" s="5"/>
    </row>
    <row r="53" spans="1:39" s="7" customFormat="1" ht="15" customHeight="1" x14ac:dyDescent="0.3">
      <c r="C53" s="8"/>
      <c r="D53" s="8"/>
      <c r="E53" s="5"/>
      <c r="I53" s="5"/>
      <c r="J53" s="5"/>
      <c r="AB53" s="7">
        <v>206815.51542335874</v>
      </c>
      <c r="AC53" s="7">
        <v>609231.72032475797</v>
      </c>
      <c r="AM53" s="5"/>
    </row>
    <row r="54" spans="1:39" s="7" customFormat="1" ht="15" customHeight="1" x14ac:dyDescent="0.3">
      <c r="C54" s="8"/>
      <c r="E54" s="5"/>
      <c r="I54" s="5"/>
      <c r="J54" s="5"/>
      <c r="AB54" s="7">
        <v>206802.93111544158</v>
      </c>
      <c r="AC54" s="7">
        <v>609243.14990017633</v>
      </c>
      <c r="AM54" s="5"/>
    </row>
    <row r="55" spans="1:39" s="7" customFormat="1" ht="15" customHeight="1" x14ac:dyDescent="0.3">
      <c r="D55" s="8"/>
      <c r="E55" s="5"/>
      <c r="I55" s="5"/>
      <c r="J55" s="5"/>
      <c r="AB55" s="7">
        <v>206800.77263897803</v>
      </c>
      <c r="AC55" s="7">
        <v>609245.23340188188</v>
      </c>
      <c r="AM55" s="5"/>
    </row>
    <row r="56" spans="1:39" ht="15" customHeight="1" x14ac:dyDescent="0.3">
      <c r="D56" s="6"/>
      <c r="AB56" s="5">
        <v>206786.38279588829</v>
      </c>
      <c r="AC56" s="5">
        <v>609259.1234132516</v>
      </c>
    </row>
    <row r="57" spans="1:39" ht="15" customHeight="1" x14ac:dyDescent="0.3">
      <c r="D57" s="6"/>
      <c r="AB57" s="5">
        <v>206786.38279588829</v>
      </c>
      <c r="AC57" s="5">
        <v>609259.1234132516</v>
      </c>
    </row>
    <row r="58" spans="1:39" ht="15" customHeight="1" x14ac:dyDescent="0.3">
      <c r="C58" s="6"/>
      <c r="D58" s="6"/>
      <c r="AB58" s="5">
        <v>206786.38279588829</v>
      </c>
      <c r="AC58" s="5">
        <v>609259.1234132516</v>
      </c>
    </row>
    <row r="59" spans="1:39" ht="15" customHeight="1" x14ac:dyDescent="0.3">
      <c r="C59" s="6"/>
      <c r="D59" s="6"/>
      <c r="AB59" s="5">
        <v>206786.38279588829</v>
      </c>
      <c r="AC59" s="5">
        <v>609259.1234132516</v>
      </c>
    </row>
    <row r="60" spans="1:39" ht="15" customHeight="1" x14ac:dyDescent="0.3">
      <c r="C60" s="6"/>
      <c r="D60" s="6"/>
      <c r="AB60" s="5">
        <v>206771.99295279855</v>
      </c>
      <c r="AC60" s="5">
        <v>609273.01342462143</v>
      </c>
    </row>
    <row r="61" spans="1:39" ht="15" customHeight="1" x14ac:dyDescent="0.3">
      <c r="C61" s="6"/>
      <c r="D61" s="6"/>
      <c r="AB61" s="5">
        <v>206759.76158617233</v>
      </c>
      <c r="AC61" s="5">
        <v>609284.81993428571</v>
      </c>
    </row>
    <row r="62" spans="1:39" ht="15" customHeight="1" x14ac:dyDescent="0.3">
      <c r="C62" s="6"/>
      <c r="D62" s="6"/>
      <c r="AB62" s="5">
        <v>206757.30104341792</v>
      </c>
      <c r="AC62" s="5">
        <v>609286.53624700604</v>
      </c>
    </row>
    <row r="63" spans="1:39" ht="15" customHeight="1" x14ac:dyDescent="0.3">
      <c r="C63" s="6"/>
      <c r="D63" s="6"/>
      <c r="AB63" s="5">
        <v>206743.35796780992</v>
      </c>
      <c r="AC63" s="5">
        <v>609296.26201908791</v>
      </c>
    </row>
    <row r="64" spans="1:39" ht="15" customHeight="1" x14ac:dyDescent="0.3">
      <c r="C64" s="6"/>
      <c r="D64" s="6"/>
      <c r="AB64" s="5">
        <v>206741.19707832983</v>
      </c>
      <c r="AC64" s="5">
        <v>609298.34301804402</v>
      </c>
    </row>
    <row r="65" spans="2:29" ht="15" customHeight="1" x14ac:dyDescent="0.3">
      <c r="C65" s="6"/>
      <c r="D65" s="6"/>
      <c r="AB65" s="5">
        <v>206726.79114846277</v>
      </c>
      <c r="AC65" s="5">
        <v>609312.21634441742</v>
      </c>
    </row>
    <row r="66" spans="2:29" ht="15" customHeight="1" x14ac:dyDescent="0.3">
      <c r="C66" s="6"/>
      <c r="D66" s="6"/>
      <c r="AB66" s="5">
        <v>206726.79114846277</v>
      </c>
      <c r="AC66" s="5">
        <v>609312.21634441742</v>
      </c>
    </row>
    <row r="67" spans="2:29" ht="15" customHeight="1" x14ac:dyDescent="0.3">
      <c r="C67" s="6"/>
      <c r="D67" s="6"/>
      <c r="AB67" s="5">
        <v>206726.79114846277</v>
      </c>
      <c r="AC67" s="5">
        <v>609312.21634441742</v>
      </c>
    </row>
    <row r="68" spans="2:29" ht="15" customHeight="1" x14ac:dyDescent="0.3">
      <c r="C68" s="6"/>
      <c r="D68" s="6"/>
      <c r="AB68" s="5">
        <v>206712.38521859574</v>
      </c>
      <c r="AC68" s="5">
        <v>609326.08967079094</v>
      </c>
    </row>
    <row r="69" spans="2:29" ht="15" customHeight="1" x14ac:dyDescent="0.3">
      <c r="C69" s="6"/>
      <c r="D69" s="6"/>
      <c r="AB69" s="5">
        <v>206712.38521859574</v>
      </c>
      <c r="AC69" s="5">
        <v>609326.08967079094</v>
      </c>
    </row>
    <row r="70" spans="2:29" ht="15" customHeight="1" x14ac:dyDescent="0.3">
      <c r="C70" s="6"/>
      <c r="D70" s="6"/>
      <c r="AB70" s="5">
        <v>206697.97928872867</v>
      </c>
      <c r="AC70" s="5">
        <v>609339.96299716446</v>
      </c>
    </row>
    <row r="71" spans="2:29" ht="15" customHeight="1" x14ac:dyDescent="0.3">
      <c r="C71" s="6"/>
      <c r="D71" s="6"/>
      <c r="AB71" s="5">
        <v>206689.3357308085</v>
      </c>
      <c r="AC71" s="5">
        <v>609348.28699298855</v>
      </c>
    </row>
    <row r="72" spans="2:29" ht="15" customHeight="1" x14ac:dyDescent="0.3">
      <c r="C72" s="6"/>
      <c r="D72" s="6"/>
      <c r="AB72" s="5">
        <v>206683.62351045967</v>
      </c>
      <c r="AC72" s="5">
        <v>609353.88793386368</v>
      </c>
    </row>
    <row r="73" spans="2:29" ht="15" customHeight="1" x14ac:dyDescent="0.3">
      <c r="C73" s="6"/>
      <c r="D73" s="6"/>
      <c r="AB73" s="5">
        <v>206669.34295958767</v>
      </c>
      <c r="AC73" s="5">
        <v>609367.89028605155</v>
      </c>
    </row>
    <row r="74" spans="2:29" ht="15" customHeight="1" x14ac:dyDescent="0.3">
      <c r="C74" s="6"/>
      <c r="D74" s="6"/>
      <c r="AB74" s="5">
        <v>206655.06240871569</v>
      </c>
      <c r="AC74" s="5">
        <v>609381.89263823943</v>
      </c>
    </row>
    <row r="75" spans="2:29" ht="15" customHeight="1" x14ac:dyDescent="0.3">
      <c r="C75" s="6"/>
      <c r="D75" s="6"/>
      <c r="AB75" s="5">
        <v>206640.78185784371</v>
      </c>
      <c r="AC75" s="5">
        <v>609395.8949904273</v>
      </c>
    </row>
    <row r="76" spans="2:29" ht="15" customHeight="1" x14ac:dyDescent="0.3">
      <c r="C76" s="6"/>
      <c r="D76" s="6"/>
      <c r="AB76" s="5">
        <v>206640.78185784371</v>
      </c>
      <c r="AC76" s="5">
        <v>609395.8949904273</v>
      </c>
    </row>
    <row r="77" spans="2:29" ht="15" customHeight="1" x14ac:dyDescent="0.3">
      <c r="C77" s="6"/>
      <c r="D77" s="6"/>
      <c r="AB77" s="5">
        <v>206640.78185784371</v>
      </c>
      <c r="AC77" s="5">
        <v>609395.8949904273</v>
      </c>
    </row>
    <row r="78" spans="2:29" ht="15" customHeight="1" x14ac:dyDescent="0.3">
      <c r="AB78" s="5">
        <v>206635.78366503856</v>
      </c>
      <c r="AC78" s="5">
        <v>609400.79581369297</v>
      </c>
    </row>
    <row r="80" spans="2:29" ht="15" customHeight="1" x14ac:dyDescent="0.3">
      <c r="B80" s="2"/>
      <c r="C80" s="2"/>
      <c r="D80" s="2"/>
      <c r="F80" s="2"/>
      <c r="G80" s="2"/>
      <c r="H80" s="2"/>
      <c r="K80" s="2"/>
      <c r="L80" s="2"/>
    </row>
  </sheetData>
  <autoFilter ref="A1:AX1" xr:uid="{00000000-0009-0000-0000-000020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W81"/>
  <sheetViews>
    <sheetView workbookViewId="0">
      <selection activeCell="AR18" sqref="AR1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105</v>
      </c>
      <c r="H2" s="5" t="s">
        <v>309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42.09</v>
      </c>
      <c r="D4" s="5">
        <v>40.89</v>
      </c>
      <c r="E4" s="5">
        <v>200</v>
      </c>
      <c r="F4" s="5" t="s">
        <v>244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C4-0.2*7.5</f>
        <v>40.590000000000003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m1-OJ-A33-001</v>
      </c>
      <c r="AS4" s="5" t="str">
        <f t="shared" ref="AS4:AS12" si="2">IFERROR(RIGHT(AR4,LEN(AR4)-3),"")</f>
        <v>OJ-A33-001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42.02</v>
      </c>
      <c r="D5" s="6">
        <v>40.57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C5-0.2*7.5</f>
        <v>40.520000000000003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41.95</v>
      </c>
      <c r="D6" s="6">
        <v>40.25</v>
      </c>
      <c r="E6" s="5">
        <v>200</v>
      </c>
      <c r="I6" s="5" t="s">
        <v>0</v>
      </c>
      <c r="J6" s="5">
        <v>0.3</v>
      </c>
      <c r="AD6" s="5">
        <f t="shared" si="4"/>
        <v>40.450000000000003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50</v>
      </c>
      <c r="C7" s="6">
        <v>41.91</v>
      </c>
      <c r="D7" s="6">
        <v>40.090000000000003</v>
      </c>
      <c r="E7" s="5">
        <v>200</v>
      </c>
      <c r="F7" s="5" t="s">
        <v>245</v>
      </c>
      <c r="I7" s="5" t="s">
        <v>0</v>
      </c>
      <c r="J7" s="5">
        <v>0.3</v>
      </c>
      <c r="AD7" s="5">
        <f t="shared" si="4"/>
        <v>40.409999999999997</v>
      </c>
      <c r="AO7" s="5" t="str">
        <f t="shared" si="0"/>
        <v>2+10.00</v>
      </c>
      <c r="AR7" s="5" t="str">
        <f t="shared" si="5"/>
        <v>m1-OJ-A33-002</v>
      </c>
      <c r="AS7" s="5" t="str">
        <f t="shared" si="2"/>
        <v>OJ-A33-002</v>
      </c>
      <c r="AT7" s="5" t="str">
        <f t="shared" si="3"/>
        <v>PC맨홀(1호)</v>
      </c>
      <c r="AU7" s="5" t="str">
        <f t="shared" si="6"/>
        <v>OPEN</v>
      </c>
      <c r="AV7" s="27" t="s">
        <v>1236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41.95</v>
      </c>
      <c r="D8" s="6">
        <v>40</v>
      </c>
      <c r="E8" s="5">
        <v>200</v>
      </c>
      <c r="I8" s="5" t="s">
        <v>0</v>
      </c>
      <c r="J8" s="5">
        <v>0.3</v>
      </c>
      <c r="AD8" s="5">
        <f t="shared" si="4"/>
        <v>40.450000000000003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1236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41.95</v>
      </c>
      <c r="D9" s="6">
        <v>40</v>
      </c>
      <c r="E9" s="5">
        <v>200</v>
      </c>
      <c r="I9" s="5" t="s">
        <v>60</v>
      </c>
      <c r="J9" s="5">
        <v>0.3</v>
      </c>
      <c r="AD9" s="5">
        <f t="shared" si="4"/>
        <v>40.450000000000003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1236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42.03</v>
      </c>
      <c r="D10" s="6">
        <v>39.83</v>
      </c>
      <c r="E10" s="5">
        <v>200</v>
      </c>
      <c r="I10" s="5" t="s">
        <v>60</v>
      </c>
      <c r="J10" s="5">
        <v>0.3</v>
      </c>
      <c r="AD10" s="5">
        <f t="shared" si="4"/>
        <v>40.53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1236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42.11</v>
      </c>
      <c r="D11" s="6">
        <v>39.659999999999997</v>
      </c>
      <c r="E11" s="5">
        <v>200</v>
      </c>
      <c r="I11" s="5" t="s">
        <v>60</v>
      </c>
      <c r="J11" s="5">
        <v>0.3</v>
      </c>
      <c r="AD11" s="5">
        <f t="shared" si="4"/>
        <v>40.61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1236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104</v>
      </c>
      <c r="C12" s="6">
        <v>42.13</v>
      </c>
      <c r="D12" s="6">
        <v>39.630000000000003</v>
      </c>
      <c r="E12" s="5">
        <v>200</v>
      </c>
      <c r="F12" s="5" t="s">
        <v>310</v>
      </c>
      <c r="I12" s="5" t="s">
        <v>60</v>
      </c>
      <c r="J12" s="5">
        <v>0.3</v>
      </c>
      <c r="AD12" s="5">
        <f t="shared" si="4"/>
        <v>40.630000000000003</v>
      </c>
      <c r="AO12" s="5" t="str">
        <f t="shared" si="0"/>
        <v>5+4.00</v>
      </c>
      <c r="AR12" s="5" t="str">
        <f t="shared" si="5"/>
        <v>m1-OJ-A31-003</v>
      </c>
      <c r="AS12" s="5" t="str">
        <f t="shared" si="2"/>
        <v>OJ-A31-003</v>
      </c>
      <c r="AT12" s="5" t="str">
        <f t="shared" si="3"/>
        <v>PC맨홀(1호)</v>
      </c>
      <c r="AU12" s="5" t="str">
        <f t="shared" si="6"/>
        <v>가시설</v>
      </c>
      <c r="AV12" s="27" t="s">
        <v>1236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740</v>
      </c>
      <c r="C15" s="6">
        <v>40.99</v>
      </c>
      <c r="D15" s="6">
        <v>60</v>
      </c>
      <c r="E15" s="17" t="s">
        <v>344</v>
      </c>
    </row>
    <row r="16" spans="1:49" ht="15" customHeight="1" x14ac:dyDescent="0.3">
      <c r="B16" s="5" t="s">
        <v>560</v>
      </c>
      <c r="C16" s="6">
        <v>40.96</v>
      </c>
      <c r="D16" s="6">
        <v>60</v>
      </c>
      <c r="E16" s="17" t="s">
        <v>344</v>
      </c>
    </row>
    <row r="17" spans="2:12" ht="15" customHeight="1" x14ac:dyDescent="0.3">
      <c r="B17" s="5" t="s">
        <v>627</v>
      </c>
      <c r="C17" s="6">
        <v>40.9</v>
      </c>
      <c r="D17" s="6">
        <v>60</v>
      </c>
      <c r="E17" s="17" t="s">
        <v>344</v>
      </c>
    </row>
    <row r="18" spans="2:12" ht="15" customHeight="1" x14ac:dyDescent="0.3">
      <c r="B18" s="5" t="s">
        <v>741</v>
      </c>
      <c r="C18" s="6">
        <v>40.89</v>
      </c>
      <c r="D18" s="6">
        <v>60</v>
      </c>
      <c r="E18" s="17" t="s">
        <v>344</v>
      </c>
    </row>
    <row r="19" spans="2:12" ht="15" customHeight="1" x14ac:dyDescent="0.3">
      <c r="B19" s="5" t="s">
        <v>675</v>
      </c>
      <c r="C19" s="6">
        <v>40.79</v>
      </c>
      <c r="D19" s="6">
        <v>600</v>
      </c>
      <c r="E19" s="17" t="s">
        <v>491</v>
      </c>
    </row>
    <row r="20" spans="2:12" ht="15" customHeight="1" x14ac:dyDescent="0.3">
      <c r="B20" s="5" t="s">
        <v>742</v>
      </c>
      <c r="C20" s="5">
        <v>40.619999999999997</v>
      </c>
      <c r="D20" s="5">
        <v>100</v>
      </c>
      <c r="E20" s="17" t="s">
        <v>355</v>
      </c>
    </row>
    <row r="21" spans="2:12" ht="15" customHeight="1" x14ac:dyDescent="0.3">
      <c r="B21" s="2" t="s">
        <v>743</v>
      </c>
      <c r="C21" s="2">
        <v>40.67</v>
      </c>
      <c r="D21" s="2">
        <v>150</v>
      </c>
      <c r="E21" s="17" t="s">
        <v>355</v>
      </c>
      <c r="G21" s="2"/>
      <c r="H21" s="2"/>
      <c r="K21" s="2"/>
      <c r="L21" s="2"/>
    </row>
    <row r="22" spans="2:12" ht="15" customHeight="1" x14ac:dyDescent="0.3">
      <c r="B22" s="5" t="s">
        <v>744</v>
      </c>
      <c r="C22" s="6">
        <v>40.94</v>
      </c>
      <c r="D22" s="6">
        <v>60</v>
      </c>
      <c r="E22" s="17" t="s">
        <v>344</v>
      </c>
    </row>
    <row r="23" spans="2:12" ht="15" customHeight="1" x14ac:dyDescent="0.3">
      <c r="B23" s="5" t="s">
        <v>745</v>
      </c>
      <c r="C23" s="6">
        <v>41.01</v>
      </c>
      <c r="D23" s="6">
        <v>60</v>
      </c>
      <c r="E23" s="17" t="s">
        <v>344</v>
      </c>
    </row>
    <row r="24" spans="2:12" ht="15" customHeight="1" x14ac:dyDescent="0.3">
      <c r="B24" s="5" t="s">
        <v>746</v>
      </c>
      <c r="C24" s="6">
        <v>41.02</v>
      </c>
      <c r="D24" s="6">
        <v>60</v>
      </c>
      <c r="E24" s="17" t="s">
        <v>344</v>
      </c>
    </row>
    <row r="25" spans="2:12" ht="15" customHeight="1" x14ac:dyDescent="0.3">
      <c r="B25" s="5" t="s">
        <v>747</v>
      </c>
      <c r="C25" s="6">
        <v>40.96</v>
      </c>
      <c r="D25" s="6">
        <v>160</v>
      </c>
      <c r="E25" s="17" t="s">
        <v>344</v>
      </c>
    </row>
    <row r="26" spans="2:12" ht="15" customHeight="1" x14ac:dyDescent="0.3">
      <c r="B26" s="5" t="s">
        <v>748</v>
      </c>
      <c r="C26" s="6">
        <v>41.01</v>
      </c>
      <c r="D26" s="6">
        <v>100</v>
      </c>
      <c r="E26" s="17" t="s">
        <v>356</v>
      </c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</row>
    <row r="35" spans="1:39" ht="15" customHeight="1" x14ac:dyDescent="0.3">
      <c r="C35" s="6"/>
      <c r="D35" s="6"/>
      <c r="AB35" s="5">
        <v>206871.95187986357</v>
      </c>
      <c r="AC35" s="5">
        <v>609140.61457819305</v>
      </c>
      <c r="AM35" s="7"/>
    </row>
    <row r="36" spans="1:39" ht="15" customHeight="1" x14ac:dyDescent="0.3">
      <c r="C36" s="6"/>
      <c r="D36" s="6"/>
      <c r="AM36" s="7"/>
    </row>
    <row r="37" spans="1:39" ht="15" customHeight="1" x14ac:dyDescent="0.3">
      <c r="C37" s="6"/>
      <c r="D37" s="6"/>
      <c r="AB37" s="5">
        <v>206868.81614221606</v>
      </c>
      <c r="AC37" s="5">
        <v>609150.11021663423</v>
      </c>
      <c r="AM37" s="7"/>
    </row>
    <row r="38" spans="1:39" ht="15" customHeight="1" x14ac:dyDescent="0.3">
      <c r="C38" s="6"/>
      <c r="D38" s="6"/>
      <c r="AM38" s="7"/>
    </row>
    <row r="39" spans="1:39" ht="15" customHeight="1" x14ac:dyDescent="0.3">
      <c r="C39" s="6"/>
      <c r="D39" s="6"/>
      <c r="AB39" s="5">
        <v>206865.68040456859</v>
      </c>
      <c r="AC39" s="5">
        <v>609159.60585507541</v>
      </c>
      <c r="AM39" s="7"/>
    </row>
    <row r="40" spans="1:39" s="7" customFormat="1" ht="15" customHeight="1" x14ac:dyDescent="0.3">
      <c r="C40" s="8"/>
      <c r="D40" s="8"/>
      <c r="E40" s="5"/>
      <c r="I40" s="5"/>
      <c r="J40" s="5"/>
      <c r="AB40" s="7">
        <v>206861.21283914137</v>
      </c>
      <c r="AC40" s="7">
        <v>609168.55241079</v>
      </c>
    </row>
    <row r="41" spans="1:39" s="7" customFormat="1" ht="15" customHeight="1" x14ac:dyDescent="0.3">
      <c r="C41" s="8"/>
      <c r="D41" s="8"/>
      <c r="E41" s="5"/>
      <c r="I41" s="5"/>
      <c r="J41" s="5"/>
      <c r="AB41" s="7">
        <v>206856.74527371419</v>
      </c>
      <c r="AC41" s="7">
        <v>609177.49896650447</v>
      </c>
    </row>
    <row r="42" spans="1:39" s="7" customFormat="1" ht="15" customHeight="1" x14ac:dyDescent="0.3">
      <c r="A42" s="5"/>
      <c r="C42" s="8"/>
      <c r="D42" s="8"/>
      <c r="E42" s="5"/>
      <c r="F42" s="5"/>
      <c r="I42" s="5"/>
      <c r="J42" s="5"/>
      <c r="AB42" s="7">
        <v>206853.26417969234</v>
      </c>
      <c r="AC42" s="7">
        <v>609186.87350566185</v>
      </c>
    </row>
    <row r="43" spans="1:39" s="7" customFormat="1" ht="15" customHeight="1" x14ac:dyDescent="0.3">
      <c r="A43" s="5"/>
      <c r="E43" s="5"/>
      <c r="F43" s="5"/>
      <c r="I43" s="5"/>
      <c r="J43" s="5"/>
      <c r="AB43" s="7">
        <v>206847.34631985531</v>
      </c>
      <c r="AC43" s="7">
        <v>609202.81022222911</v>
      </c>
    </row>
    <row r="44" spans="1:39" s="7" customFormat="1" ht="15" customHeight="1" x14ac:dyDescent="0.3">
      <c r="E44" s="5"/>
      <c r="F44" s="5"/>
      <c r="I44" s="5"/>
      <c r="J44" s="5"/>
    </row>
    <row r="45" spans="1:39" s="7" customFormat="1" ht="15" customHeight="1" x14ac:dyDescent="0.3">
      <c r="A45" s="5"/>
      <c r="C45" s="8"/>
      <c r="D45" s="8"/>
      <c r="E45" s="5"/>
      <c r="F45" s="5"/>
      <c r="I45" s="5"/>
      <c r="J45" s="5"/>
      <c r="AB45" s="7">
        <v>206847.34631985531</v>
      </c>
      <c r="AC45" s="7">
        <v>609202.81022222911</v>
      </c>
    </row>
    <row r="46" spans="1:39" s="7" customFormat="1" ht="15" customHeight="1" x14ac:dyDescent="0.3">
      <c r="C46" s="8"/>
      <c r="D46" s="8"/>
      <c r="E46" s="5"/>
      <c r="I46" s="5"/>
      <c r="J46" s="5"/>
      <c r="AB46" s="7">
        <v>206845.12555963456</v>
      </c>
      <c r="AC46" s="7">
        <v>609204.82720612653</v>
      </c>
    </row>
    <row r="47" spans="1:39" s="7" customFormat="1" ht="15" customHeight="1" x14ac:dyDescent="0.3">
      <c r="A47" s="5"/>
      <c r="C47" s="8"/>
      <c r="D47" s="8"/>
      <c r="E47" s="5"/>
      <c r="F47" s="5"/>
      <c r="I47" s="5"/>
      <c r="J47" s="5"/>
      <c r="AB47" s="7">
        <v>206845.12555963456</v>
      </c>
      <c r="AC47" s="7">
        <v>609204.82720612653</v>
      </c>
    </row>
    <row r="48" spans="1:39" s="7" customFormat="1" ht="15" customHeight="1" x14ac:dyDescent="0.3">
      <c r="C48" s="4"/>
      <c r="D48" s="8"/>
      <c r="E48" s="5"/>
      <c r="F48" s="5"/>
      <c r="I48" s="5"/>
      <c r="J48" s="5"/>
      <c r="AB48" s="7">
        <v>206830.32049149665</v>
      </c>
      <c r="AC48" s="7">
        <v>609218.27376544231</v>
      </c>
    </row>
    <row r="49" spans="1:39" s="7" customFormat="1" ht="15" customHeight="1" x14ac:dyDescent="0.3">
      <c r="A49" s="5"/>
      <c r="D49" s="8"/>
      <c r="E49" s="5"/>
      <c r="F49" s="5"/>
      <c r="I49" s="5"/>
      <c r="J49" s="5"/>
      <c r="AB49" s="7">
        <v>206815.51542335874</v>
      </c>
      <c r="AC49" s="7">
        <v>609231.72032475797</v>
      </c>
    </row>
    <row r="50" spans="1:39" s="7" customFormat="1" ht="15" customHeight="1" x14ac:dyDescent="0.3">
      <c r="A50" s="5"/>
      <c r="D50" s="8"/>
      <c r="E50" s="5"/>
      <c r="F50" s="5"/>
      <c r="I50" s="5"/>
      <c r="J50" s="5"/>
    </row>
    <row r="51" spans="1:39" s="7" customFormat="1" ht="15" customHeight="1" x14ac:dyDescent="0.3">
      <c r="A51" s="5"/>
      <c r="C51" s="8"/>
      <c r="D51" s="8"/>
      <c r="E51" s="5"/>
      <c r="F51" s="5"/>
      <c r="I51" s="5"/>
      <c r="J51" s="5"/>
      <c r="AB51" s="7">
        <v>206815.51542335874</v>
      </c>
      <c r="AC51" s="7">
        <v>609231.72032475797</v>
      </c>
    </row>
    <row r="52" spans="1:39" s="7" customFormat="1" ht="15" customHeight="1" x14ac:dyDescent="0.3">
      <c r="A52" s="5"/>
      <c r="C52" s="8"/>
      <c r="D52" s="8"/>
      <c r="E52" s="5"/>
      <c r="F52" s="5"/>
      <c r="I52" s="5"/>
      <c r="J52" s="5"/>
      <c r="AM52" s="5"/>
    </row>
    <row r="53" spans="1:39" s="7" customFormat="1" ht="15" customHeight="1" x14ac:dyDescent="0.3">
      <c r="A53" s="5"/>
      <c r="C53" s="8"/>
      <c r="D53" s="8"/>
      <c r="E53" s="5"/>
      <c r="F53" s="5"/>
      <c r="I53" s="5"/>
      <c r="J53" s="5"/>
      <c r="AM53" s="5"/>
    </row>
    <row r="54" spans="1:39" s="7" customFormat="1" ht="15" customHeight="1" x14ac:dyDescent="0.3">
      <c r="C54" s="8"/>
      <c r="D54" s="8"/>
      <c r="E54" s="5"/>
      <c r="I54" s="5"/>
      <c r="J54" s="5"/>
      <c r="AB54" s="7">
        <v>206815.51542335874</v>
      </c>
      <c r="AC54" s="7">
        <v>609231.72032475797</v>
      </c>
      <c r="AM54" s="5"/>
    </row>
    <row r="55" spans="1:39" s="7" customFormat="1" ht="15" customHeight="1" x14ac:dyDescent="0.3">
      <c r="C55" s="8"/>
      <c r="E55" s="5"/>
      <c r="I55" s="5"/>
      <c r="J55" s="5"/>
      <c r="AB55" s="7">
        <v>206802.93111544158</v>
      </c>
      <c r="AC55" s="7">
        <v>609243.14990017633</v>
      </c>
      <c r="AM55" s="5"/>
    </row>
    <row r="56" spans="1:39" s="7" customFormat="1" ht="15" customHeight="1" x14ac:dyDescent="0.3">
      <c r="D56" s="8"/>
      <c r="E56" s="5"/>
      <c r="I56" s="5"/>
      <c r="J56" s="5"/>
      <c r="AB56" s="7">
        <v>206800.77263897803</v>
      </c>
      <c r="AC56" s="7">
        <v>609245.23340188188</v>
      </c>
      <c r="AM56" s="5"/>
    </row>
    <row r="57" spans="1:39" ht="15" customHeight="1" x14ac:dyDescent="0.3">
      <c r="D57" s="6"/>
      <c r="AB57" s="5">
        <v>206786.38279588829</v>
      </c>
      <c r="AC57" s="5">
        <v>609259.1234132516</v>
      </c>
    </row>
    <row r="58" spans="1:39" ht="15" customHeight="1" x14ac:dyDescent="0.3">
      <c r="D58" s="6"/>
      <c r="AB58" s="5">
        <v>206786.38279588829</v>
      </c>
      <c r="AC58" s="5">
        <v>609259.1234132516</v>
      </c>
    </row>
    <row r="59" spans="1:39" ht="15" customHeight="1" x14ac:dyDescent="0.3">
      <c r="C59" s="6"/>
      <c r="D59" s="6"/>
      <c r="AB59" s="5">
        <v>206786.38279588829</v>
      </c>
      <c r="AC59" s="5">
        <v>609259.1234132516</v>
      </c>
    </row>
    <row r="60" spans="1:39" ht="15" customHeight="1" x14ac:dyDescent="0.3">
      <c r="C60" s="6"/>
      <c r="D60" s="6"/>
      <c r="AB60" s="5">
        <v>206786.38279588829</v>
      </c>
      <c r="AC60" s="5">
        <v>609259.1234132516</v>
      </c>
    </row>
    <row r="61" spans="1:39" ht="15" customHeight="1" x14ac:dyDescent="0.3">
      <c r="C61" s="6"/>
      <c r="D61" s="6"/>
      <c r="AB61" s="5">
        <v>206771.99295279855</v>
      </c>
      <c r="AC61" s="5">
        <v>609273.01342462143</v>
      </c>
    </row>
    <row r="62" spans="1:39" ht="15" customHeight="1" x14ac:dyDescent="0.3">
      <c r="C62" s="6"/>
      <c r="D62" s="6"/>
      <c r="AB62" s="5">
        <v>206759.76158617233</v>
      </c>
      <c r="AC62" s="5">
        <v>609284.81993428571</v>
      </c>
    </row>
    <row r="63" spans="1:39" ht="15" customHeight="1" x14ac:dyDescent="0.3">
      <c r="C63" s="6"/>
      <c r="D63" s="6"/>
      <c r="AB63" s="5">
        <v>206757.30104341792</v>
      </c>
      <c r="AC63" s="5">
        <v>609286.53624700604</v>
      </c>
    </row>
    <row r="64" spans="1:39" ht="15" customHeight="1" x14ac:dyDescent="0.3">
      <c r="C64" s="6"/>
      <c r="D64" s="6"/>
      <c r="AB64" s="5">
        <v>206743.35796780992</v>
      </c>
      <c r="AC64" s="5">
        <v>609296.26201908791</v>
      </c>
    </row>
    <row r="65" spans="3:29" ht="15" customHeight="1" x14ac:dyDescent="0.3">
      <c r="C65" s="6"/>
      <c r="D65" s="6"/>
      <c r="AB65" s="5">
        <v>206741.19707832983</v>
      </c>
      <c r="AC65" s="5">
        <v>609298.34301804402</v>
      </c>
    </row>
    <row r="66" spans="3:29" ht="15" customHeight="1" x14ac:dyDescent="0.3">
      <c r="C66" s="6"/>
      <c r="D66" s="6"/>
      <c r="AB66" s="5">
        <v>206726.79114846277</v>
      </c>
      <c r="AC66" s="5">
        <v>609312.21634441742</v>
      </c>
    </row>
    <row r="67" spans="3:29" ht="15" customHeight="1" x14ac:dyDescent="0.3">
      <c r="C67" s="6"/>
      <c r="D67" s="6"/>
      <c r="AB67" s="5">
        <v>206726.79114846277</v>
      </c>
      <c r="AC67" s="5">
        <v>609312.21634441742</v>
      </c>
    </row>
    <row r="68" spans="3:29" ht="15" customHeight="1" x14ac:dyDescent="0.3">
      <c r="C68" s="6"/>
      <c r="D68" s="6"/>
      <c r="AB68" s="5">
        <v>206726.79114846277</v>
      </c>
      <c r="AC68" s="5">
        <v>609312.21634441742</v>
      </c>
    </row>
    <row r="69" spans="3:29" ht="15" customHeight="1" x14ac:dyDescent="0.3">
      <c r="C69" s="6"/>
      <c r="D69" s="6"/>
      <c r="AB69" s="5">
        <v>206712.38521859574</v>
      </c>
      <c r="AC69" s="5">
        <v>609326.08967079094</v>
      </c>
    </row>
    <row r="70" spans="3:29" ht="15" customHeight="1" x14ac:dyDescent="0.3">
      <c r="C70" s="6"/>
      <c r="D70" s="6"/>
      <c r="AB70" s="5">
        <v>206712.38521859574</v>
      </c>
      <c r="AC70" s="5">
        <v>609326.08967079094</v>
      </c>
    </row>
    <row r="71" spans="3:29" ht="15" customHeight="1" x14ac:dyDescent="0.3">
      <c r="C71" s="6"/>
      <c r="D71" s="6"/>
      <c r="AB71" s="5">
        <v>206697.97928872867</v>
      </c>
      <c r="AC71" s="5">
        <v>609339.96299716446</v>
      </c>
    </row>
    <row r="72" spans="3:29" ht="15" customHeight="1" x14ac:dyDescent="0.3">
      <c r="C72" s="6"/>
      <c r="D72" s="6"/>
      <c r="AB72" s="5">
        <v>206689.3357308085</v>
      </c>
      <c r="AC72" s="5">
        <v>609348.28699298855</v>
      </c>
    </row>
    <row r="73" spans="3:29" ht="15" customHeight="1" x14ac:dyDescent="0.3">
      <c r="C73" s="6"/>
      <c r="D73" s="6"/>
      <c r="AB73" s="5">
        <v>206683.62351045967</v>
      </c>
      <c r="AC73" s="5">
        <v>609353.88793386368</v>
      </c>
    </row>
    <row r="74" spans="3:29" ht="15" customHeight="1" x14ac:dyDescent="0.3">
      <c r="C74" s="6"/>
      <c r="D74" s="6"/>
      <c r="AB74" s="5">
        <v>206669.34295958767</v>
      </c>
      <c r="AC74" s="5">
        <v>609367.89028605155</v>
      </c>
    </row>
    <row r="75" spans="3:29" ht="15" customHeight="1" x14ac:dyDescent="0.3">
      <c r="C75" s="6"/>
      <c r="D75" s="6"/>
      <c r="AB75" s="5">
        <v>206655.06240871569</v>
      </c>
      <c r="AC75" s="5">
        <v>609381.89263823943</v>
      </c>
    </row>
    <row r="76" spans="3:29" ht="15" customHeight="1" x14ac:dyDescent="0.3">
      <c r="C76" s="6"/>
      <c r="D76" s="6"/>
      <c r="AB76" s="5">
        <v>206640.78185784371</v>
      </c>
      <c r="AC76" s="5">
        <v>609395.8949904273</v>
      </c>
    </row>
    <row r="77" spans="3:29" ht="15" customHeight="1" x14ac:dyDescent="0.3">
      <c r="C77" s="6"/>
      <c r="D77" s="6"/>
      <c r="AB77" s="5">
        <v>206640.78185784371</v>
      </c>
      <c r="AC77" s="5">
        <v>609395.8949904273</v>
      </c>
    </row>
    <row r="78" spans="3:29" ht="15" customHeight="1" x14ac:dyDescent="0.3">
      <c r="C78" s="6"/>
      <c r="D78" s="6"/>
      <c r="AB78" s="5">
        <v>206640.78185784371</v>
      </c>
      <c r="AC78" s="5">
        <v>609395.8949904273</v>
      </c>
    </row>
    <row r="79" spans="3:29" ht="15" customHeight="1" x14ac:dyDescent="0.3">
      <c r="AB79" s="5">
        <v>206635.78366503856</v>
      </c>
      <c r="AC79" s="5">
        <v>609400.79581369297</v>
      </c>
    </row>
    <row r="81" spans="2:12" ht="15" customHeight="1" x14ac:dyDescent="0.3">
      <c r="B81" s="2"/>
      <c r="C81" s="2"/>
      <c r="D81" s="2"/>
      <c r="F81" s="2"/>
      <c r="G81" s="2"/>
      <c r="H81" s="2"/>
      <c r="K81" s="2"/>
      <c r="L81" s="2"/>
    </row>
  </sheetData>
  <autoFilter ref="A1:AX12" xr:uid="{00000000-0009-0000-0000-000021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W82"/>
  <sheetViews>
    <sheetView workbookViewId="0">
      <selection activeCell="AS25" sqref="AS2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242</v>
      </c>
      <c r="H2" s="5" t="s">
        <v>311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41.92</v>
      </c>
      <c r="D4" s="5">
        <v>40.72</v>
      </c>
      <c r="E4" s="5">
        <v>200</v>
      </c>
      <c r="F4" s="5" t="s">
        <v>240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C4-0.2*8</f>
        <v>40.32</v>
      </c>
      <c r="AO4" s="5" t="str">
        <f t="shared" ref="AO4:AO21" si="0">INT(B4/20)&amp;"+"&amp;FIXED(B4-INT(B4/20)*20,2)</f>
        <v>0+0.00</v>
      </c>
      <c r="AR4" s="5" t="str">
        <f t="shared" ref="AR4" si="1">IF(F4=F5,"",F4)</f>
        <v>m1-OJ-A34-001</v>
      </c>
      <c r="AS4" s="5" t="str">
        <f t="shared" ref="AS4:AS21" si="2">IFERROR(RIGHT(AR4,LEN(AR4)-3),"")</f>
        <v>OJ-A34-001</v>
      </c>
      <c r="AT4" s="5" t="str">
        <f t="shared" ref="AT4:AT21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42.01</v>
      </c>
      <c r="D5" s="6">
        <v>40.409999999999997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40.159999999999997</v>
      </c>
      <c r="AO5" s="5" t="str">
        <f t="shared" si="0"/>
        <v>1+0.00</v>
      </c>
      <c r="AR5" s="5" t="str">
        <f t="shared" ref="AR5:AR21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1" si="5">IF(COUNTIF($I5,"OP*")&gt;0,"OPEN",IF(COUNTIF($I5,"GA*")&gt;0,"가시설",IF(COUNTIF($I5,"SC*")&gt;0,"추진","")))</f>
        <v>OPEN</v>
      </c>
      <c r="AV5" s="27" t="s">
        <v>1236</v>
      </c>
      <c r="AW5" s="5" t="str">
        <f t="shared" ref="AW5:AW21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42.1</v>
      </c>
      <c r="D6" s="6">
        <v>40.11</v>
      </c>
      <c r="E6" s="5">
        <v>200</v>
      </c>
      <c r="I6" s="5" t="s">
        <v>0</v>
      </c>
      <c r="J6" s="5">
        <v>0.3</v>
      </c>
      <c r="AD6" s="6">
        <v>40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1236</v>
      </c>
      <c r="AW6" s="5" t="str">
        <f t="shared" si="6"/>
        <v>ASP</v>
      </c>
    </row>
    <row r="7" spans="1:49" ht="15" customHeight="1" x14ac:dyDescent="0.3">
      <c r="B7" s="5">
        <v>40</v>
      </c>
      <c r="C7" s="6">
        <v>42.1</v>
      </c>
      <c r="D7" s="6">
        <v>40.11</v>
      </c>
      <c r="E7" s="5">
        <v>200</v>
      </c>
      <c r="I7" s="5" t="s">
        <v>60</v>
      </c>
      <c r="J7" s="5">
        <v>0.3</v>
      </c>
      <c r="AD7" s="6">
        <v>40</v>
      </c>
      <c r="AO7" s="5" t="str">
        <f t="shared" si="0"/>
        <v>2+0.00</v>
      </c>
      <c r="AR7" s="5">
        <f t="shared" si="4"/>
        <v>0</v>
      </c>
      <c r="AS7" s="5" t="str">
        <f t="shared" si="2"/>
        <v/>
      </c>
      <c r="AT7" s="5" t="str">
        <f t="shared" si="3"/>
        <v/>
      </c>
      <c r="AU7" s="5" t="str">
        <f t="shared" si="5"/>
        <v>가시설</v>
      </c>
      <c r="AV7" s="27" t="s">
        <v>1236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57</v>
      </c>
      <c r="C8" s="6">
        <v>42.17</v>
      </c>
      <c r="D8" s="6">
        <v>39.85</v>
      </c>
      <c r="E8" s="5">
        <v>200</v>
      </c>
      <c r="F8" s="5" t="s">
        <v>241</v>
      </c>
      <c r="I8" s="5" t="s">
        <v>60</v>
      </c>
      <c r="J8" s="5">
        <v>0.3</v>
      </c>
      <c r="AD8" s="6">
        <v>39.86</v>
      </c>
      <c r="AO8" s="5" t="str">
        <f t="shared" si="0"/>
        <v>2+17.00</v>
      </c>
      <c r="AR8" s="5" t="str">
        <f t="shared" si="4"/>
        <v>m1-OJ-A34-002</v>
      </c>
      <c r="AS8" s="5" t="str">
        <f t="shared" si="2"/>
        <v>OJ-A34-002</v>
      </c>
      <c r="AT8" s="5" t="str">
        <f t="shared" si="3"/>
        <v>PC맨홀(1호)</v>
      </c>
      <c r="AU8" s="5" t="str">
        <f t="shared" si="5"/>
        <v>가시설</v>
      </c>
      <c r="AV8" s="27" t="s">
        <v>1236</v>
      </c>
      <c r="AW8" s="5" t="str">
        <f t="shared" si="6"/>
        <v>ASP</v>
      </c>
    </row>
    <row r="9" spans="1:49" ht="15" customHeight="1" x14ac:dyDescent="0.3">
      <c r="B9" s="5">
        <v>60</v>
      </c>
      <c r="C9" s="6">
        <v>42.16</v>
      </c>
      <c r="D9" s="6">
        <v>39.82</v>
      </c>
      <c r="E9" s="5">
        <v>200</v>
      </c>
      <c r="I9" s="5" t="s">
        <v>60</v>
      </c>
      <c r="J9" s="5">
        <v>0.3</v>
      </c>
      <c r="AD9" s="6">
        <v>39.840000000000003</v>
      </c>
      <c r="AO9" s="5" t="str">
        <f t="shared" si="0"/>
        <v>3+0.00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1236</v>
      </c>
      <c r="AW9" s="5" t="str">
        <f t="shared" si="6"/>
        <v>ASP</v>
      </c>
    </row>
    <row r="10" spans="1:49" ht="15" customHeight="1" x14ac:dyDescent="0.3">
      <c r="B10" s="5">
        <v>80</v>
      </c>
      <c r="C10" s="6">
        <v>42.09</v>
      </c>
      <c r="D10" s="6">
        <v>39.64</v>
      </c>
      <c r="E10" s="5">
        <v>200</v>
      </c>
      <c r="I10" s="5" t="s">
        <v>60</v>
      </c>
      <c r="J10" s="5">
        <v>0.3</v>
      </c>
      <c r="AD10" s="6">
        <v>39.68</v>
      </c>
      <c r="AO10" s="5" t="str">
        <f t="shared" si="0"/>
        <v>4+0.00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1236</v>
      </c>
      <c r="AW10" s="5" t="str">
        <f t="shared" si="6"/>
        <v>ASP</v>
      </c>
    </row>
    <row r="11" spans="1:49" ht="15" customHeight="1" x14ac:dyDescent="0.3">
      <c r="B11" s="5">
        <v>100</v>
      </c>
      <c r="C11" s="6">
        <v>42.02</v>
      </c>
      <c r="D11" s="6">
        <v>39.450000000000003</v>
      </c>
      <c r="E11" s="5">
        <v>200</v>
      </c>
      <c r="I11" s="5" t="s">
        <v>60</v>
      </c>
      <c r="J11" s="5">
        <v>0.3</v>
      </c>
      <c r="AD11" s="6">
        <v>39.520000000000003</v>
      </c>
      <c r="AO11" s="5" t="str">
        <f t="shared" si="0"/>
        <v>5+0.00</v>
      </c>
      <c r="AR11" s="5">
        <f t="shared" si="4"/>
        <v>0</v>
      </c>
      <c r="AS11" s="5" t="str">
        <f t="shared" si="2"/>
        <v/>
      </c>
      <c r="AT11" s="5" t="str">
        <f t="shared" si="3"/>
        <v/>
      </c>
      <c r="AU11" s="5" t="str">
        <f t="shared" si="5"/>
        <v>가시설</v>
      </c>
      <c r="AV11" s="27" t="s">
        <v>1236</v>
      </c>
      <c r="AW11" s="5" t="str">
        <f t="shared" si="6"/>
        <v>ASP</v>
      </c>
    </row>
    <row r="12" spans="1:49" ht="15" customHeight="1" x14ac:dyDescent="0.3">
      <c r="A12" s="5" t="s">
        <v>55</v>
      </c>
      <c r="B12" s="5">
        <v>114</v>
      </c>
      <c r="C12" s="6">
        <v>41.97</v>
      </c>
      <c r="D12" s="6">
        <v>39.32</v>
      </c>
      <c r="E12" s="5">
        <v>200</v>
      </c>
      <c r="F12" s="5" t="s">
        <v>242</v>
      </c>
      <c r="I12" s="5" t="s">
        <v>60</v>
      </c>
      <c r="J12" s="5">
        <v>0.3</v>
      </c>
      <c r="AD12" s="6">
        <v>39.4</v>
      </c>
      <c r="AO12" s="5" t="str">
        <f t="shared" si="0"/>
        <v>5+14.00</v>
      </c>
      <c r="AR12" s="5" t="str">
        <f t="shared" si="4"/>
        <v>m1-OJ-A34-003</v>
      </c>
      <c r="AS12" s="5" t="str">
        <f t="shared" si="2"/>
        <v>OJ-A34-003</v>
      </c>
      <c r="AT12" s="5" t="str">
        <f t="shared" si="3"/>
        <v>PC맨홀(1호)</v>
      </c>
      <c r="AU12" s="5" t="str">
        <f t="shared" si="5"/>
        <v>가시설</v>
      </c>
      <c r="AV12" s="27" t="s">
        <v>1236</v>
      </c>
      <c r="AW12" s="5" t="str">
        <f t="shared" si="6"/>
        <v>ASP</v>
      </c>
    </row>
    <row r="13" spans="1:49" ht="15" customHeight="1" x14ac:dyDescent="0.3">
      <c r="B13" s="5">
        <v>120</v>
      </c>
      <c r="C13" s="6">
        <v>41.97</v>
      </c>
      <c r="D13" s="6">
        <v>39.28</v>
      </c>
      <c r="E13" s="5">
        <v>200</v>
      </c>
      <c r="I13" s="5" t="s">
        <v>60</v>
      </c>
      <c r="J13" s="5">
        <v>0.3</v>
      </c>
      <c r="AD13" s="6">
        <v>39.35</v>
      </c>
      <c r="AO13" s="5" t="str">
        <f t="shared" si="0"/>
        <v>6+0.00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1236</v>
      </c>
      <c r="AW13" s="5" t="str">
        <f t="shared" si="6"/>
        <v>ASP</v>
      </c>
    </row>
    <row r="14" spans="1:49" ht="15" customHeight="1" x14ac:dyDescent="0.3">
      <c r="B14" s="5">
        <v>140</v>
      </c>
      <c r="C14" s="6">
        <v>41.97</v>
      </c>
      <c r="D14" s="6">
        <v>39.159999999999997</v>
      </c>
      <c r="E14" s="5">
        <v>200</v>
      </c>
      <c r="I14" s="5" t="s">
        <v>60</v>
      </c>
      <c r="J14" s="5">
        <v>0.3</v>
      </c>
      <c r="AD14" s="6">
        <v>39.19</v>
      </c>
      <c r="AO14" s="5" t="str">
        <f t="shared" si="0"/>
        <v>7+0.00</v>
      </c>
      <c r="AR14" s="5" t="str">
        <f t="shared" si="4"/>
        <v/>
      </c>
      <c r="AS14" s="5" t="str">
        <f t="shared" si="2"/>
        <v/>
      </c>
      <c r="AT14" s="5" t="str">
        <f t="shared" si="3"/>
        <v/>
      </c>
      <c r="AU14" s="5" t="str">
        <f t="shared" si="5"/>
        <v>가시설</v>
      </c>
      <c r="AV14" s="27" t="s">
        <v>1236</v>
      </c>
      <c r="AW14" s="5" t="str">
        <f t="shared" si="6"/>
        <v>ASP</v>
      </c>
    </row>
    <row r="15" spans="1:49" ht="15" customHeight="1" x14ac:dyDescent="0.3">
      <c r="B15" s="5">
        <v>160</v>
      </c>
      <c r="C15" s="6">
        <v>41.97</v>
      </c>
      <c r="D15" s="6">
        <v>39.04</v>
      </c>
      <c r="E15" s="5">
        <v>200</v>
      </c>
      <c r="I15" s="5" t="s">
        <v>60</v>
      </c>
      <c r="J15" s="5">
        <v>0.3</v>
      </c>
      <c r="AD15" s="6">
        <v>39.03</v>
      </c>
      <c r="AO15" s="5" t="str">
        <f t="shared" si="0"/>
        <v>8+0.00</v>
      </c>
      <c r="AR15" s="5">
        <f t="shared" si="4"/>
        <v>0</v>
      </c>
      <c r="AS15" s="5" t="str">
        <f t="shared" si="2"/>
        <v/>
      </c>
      <c r="AT15" s="5" t="str">
        <f t="shared" si="3"/>
        <v/>
      </c>
      <c r="AU15" s="5" t="str">
        <f t="shared" si="5"/>
        <v>가시설</v>
      </c>
      <c r="AV15" s="27" t="s">
        <v>1236</v>
      </c>
      <c r="AW15" s="5" t="str">
        <f t="shared" si="6"/>
        <v>ASP</v>
      </c>
    </row>
    <row r="16" spans="1:49" ht="15" customHeight="1" x14ac:dyDescent="0.3">
      <c r="A16" s="5" t="s">
        <v>55</v>
      </c>
      <c r="B16" s="5">
        <v>168</v>
      </c>
      <c r="C16" s="6">
        <v>41.97</v>
      </c>
      <c r="D16" s="6">
        <v>38.99</v>
      </c>
      <c r="E16" s="5">
        <v>200</v>
      </c>
      <c r="F16" s="5" t="s">
        <v>243</v>
      </c>
      <c r="I16" s="5" t="s">
        <v>60</v>
      </c>
      <c r="J16" s="5">
        <v>0.3</v>
      </c>
      <c r="AD16" s="6">
        <v>38.97</v>
      </c>
      <c r="AO16" s="5" t="str">
        <f t="shared" si="0"/>
        <v>8+8.00</v>
      </c>
      <c r="AR16" s="5" t="str">
        <f t="shared" si="4"/>
        <v>m1-OJ-A34-004</v>
      </c>
      <c r="AS16" s="5" t="str">
        <f t="shared" si="2"/>
        <v>OJ-A34-004</v>
      </c>
      <c r="AT16" s="5" t="str">
        <f t="shared" si="3"/>
        <v>PC맨홀(1호)</v>
      </c>
      <c r="AU16" s="5" t="str">
        <f t="shared" si="5"/>
        <v>가시설</v>
      </c>
      <c r="AV16" s="27" t="s">
        <v>1236</v>
      </c>
      <c r="AW16" s="5" t="str">
        <f t="shared" si="6"/>
        <v>ASP</v>
      </c>
    </row>
    <row r="17" spans="1:49" ht="15" customHeight="1" x14ac:dyDescent="0.3">
      <c r="B17" s="5">
        <v>180</v>
      </c>
      <c r="C17" s="6">
        <v>41.87</v>
      </c>
      <c r="D17" s="6">
        <v>38.92</v>
      </c>
      <c r="E17" s="5">
        <v>200</v>
      </c>
      <c r="I17" s="5" t="s">
        <v>60</v>
      </c>
      <c r="J17" s="5">
        <v>0.3</v>
      </c>
      <c r="AD17" s="6">
        <v>38.869999999999997</v>
      </c>
      <c r="AO17" s="5" t="str">
        <f t="shared" si="0"/>
        <v>9+0.00</v>
      </c>
      <c r="AR17" s="5" t="str">
        <f t="shared" si="4"/>
        <v/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27" t="s">
        <v>1236</v>
      </c>
      <c r="AW17" s="5" t="str">
        <f t="shared" si="6"/>
        <v>ASP</v>
      </c>
    </row>
    <row r="18" spans="1:49" ht="15" customHeight="1" x14ac:dyDescent="0.3">
      <c r="B18" s="5">
        <v>200</v>
      </c>
      <c r="C18" s="6">
        <v>41.71</v>
      </c>
      <c r="D18" s="6">
        <v>38.799999999999997</v>
      </c>
      <c r="E18" s="5">
        <v>200</v>
      </c>
      <c r="I18" s="5" t="s">
        <v>60</v>
      </c>
      <c r="J18" s="5">
        <v>0.3</v>
      </c>
      <c r="AD18" s="6">
        <v>38.71</v>
      </c>
      <c r="AO18" s="5" t="str">
        <f t="shared" si="0"/>
        <v>10+0.00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1236</v>
      </c>
      <c r="AW18" s="5" t="str">
        <f t="shared" si="6"/>
        <v>ASP</v>
      </c>
    </row>
    <row r="19" spans="1:49" ht="15" customHeight="1" x14ac:dyDescent="0.3">
      <c r="B19" s="5">
        <v>220</v>
      </c>
      <c r="C19" s="6">
        <v>41.55</v>
      </c>
      <c r="D19" s="6">
        <v>38.68</v>
      </c>
      <c r="E19" s="5">
        <v>200</v>
      </c>
      <c r="I19" s="5" t="s">
        <v>60</v>
      </c>
      <c r="J19" s="5">
        <v>0.3</v>
      </c>
      <c r="AD19" s="6">
        <v>38.549999999999997</v>
      </c>
      <c r="AO19" s="5" t="str">
        <f t="shared" si="0"/>
        <v>11+0.00</v>
      </c>
      <c r="AR19" s="5" t="str">
        <f t="shared" si="4"/>
        <v/>
      </c>
      <c r="AS19" s="5" t="str">
        <f t="shared" si="2"/>
        <v/>
      </c>
      <c r="AT19" s="5" t="str">
        <f t="shared" si="3"/>
        <v/>
      </c>
      <c r="AU19" s="5" t="str">
        <f t="shared" si="5"/>
        <v>가시설</v>
      </c>
      <c r="AV19" s="27" t="s">
        <v>1236</v>
      </c>
      <c r="AW19" s="5" t="str">
        <f t="shared" si="6"/>
        <v>ASP</v>
      </c>
    </row>
    <row r="20" spans="1:49" ht="15" customHeight="1" x14ac:dyDescent="0.3">
      <c r="B20" s="5">
        <v>240</v>
      </c>
      <c r="C20" s="6">
        <v>41.39</v>
      </c>
      <c r="D20" s="6">
        <v>38.56</v>
      </c>
      <c r="E20" s="5">
        <v>200</v>
      </c>
      <c r="I20" s="5" t="s">
        <v>60</v>
      </c>
      <c r="J20" s="5">
        <v>0.3</v>
      </c>
      <c r="AD20" s="6">
        <v>38.39</v>
      </c>
      <c r="AO20" s="5" t="str">
        <f t="shared" si="0"/>
        <v>12+0.00</v>
      </c>
      <c r="AR20" s="5">
        <f t="shared" si="4"/>
        <v>0</v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27" t="s">
        <v>1236</v>
      </c>
      <c r="AW20" s="5" t="str">
        <f t="shared" si="6"/>
        <v>ASP</v>
      </c>
    </row>
    <row r="21" spans="1:49" ht="15" customHeight="1" x14ac:dyDescent="0.3">
      <c r="A21" s="5" t="s">
        <v>55</v>
      </c>
      <c r="B21" s="5">
        <v>241</v>
      </c>
      <c r="C21" s="5">
        <v>41.38</v>
      </c>
      <c r="D21" s="5">
        <v>38.549999999999997</v>
      </c>
      <c r="E21" s="5">
        <v>200</v>
      </c>
      <c r="F21" s="5" t="s">
        <v>312</v>
      </c>
      <c r="I21" s="5" t="s">
        <v>60</v>
      </c>
      <c r="J21" s="5">
        <v>0.3</v>
      </c>
      <c r="AD21" s="5">
        <f>C21-0.2*15</f>
        <v>38.380000000000003</v>
      </c>
      <c r="AO21" s="5" t="str">
        <f t="shared" si="0"/>
        <v>12+1.00</v>
      </c>
      <c r="AR21" s="5" t="str">
        <f t="shared" si="4"/>
        <v>m1-OJ-A18-008</v>
      </c>
      <c r="AS21" s="5" t="str">
        <f t="shared" si="2"/>
        <v>OJ-A18-008</v>
      </c>
      <c r="AT21" s="5" t="str">
        <f t="shared" si="3"/>
        <v>PC맨홀(1호)</v>
      </c>
      <c r="AU21" s="5" t="str">
        <f t="shared" si="5"/>
        <v>가시설</v>
      </c>
      <c r="AV21" s="27" t="s">
        <v>1236</v>
      </c>
      <c r="AW21" s="5" t="str">
        <f t="shared" si="6"/>
        <v>ASP</v>
      </c>
    </row>
    <row r="23" spans="1:49" ht="15" customHeight="1" x14ac:dyDescent="0.3">
      <c r="B23" s="2" t="s">
        <v>46</v>
      </c>
      <c r="C23" s="2" t="s">
        <v>21</v>
      </c>
      <c r="D23" s="2" t="s">
        <v>22</v>
      </c>
      <c r="E23" s="2" t="s">
        <v>47</v>
      </c>
      <c r="F23" s="2" t="s">
        <v>48</v>
      </c>
      <c r="G23" s="2" t="s">
        <v>49</v>
      </c>
      <c r="H23" s="2" t="s">
        <v>50</v>
      </c>
      <c r="K23" s="2" t="s">
        <v>46</v>
      </c>
      <c r="L23" s="2" t="s">
        <v>47</v>
      </c>
    </row>
    <row r="24" spans="1:49" ht="15" customHeight="1" x14ac:dyDescent="0.3">
      <c r="B24" s="5" t="s">
        <v>737</v>
      </c>
      <c r="C24" s="6">
        <v>40.909999999999997</v>
      </c>
      <c r="D24" s="6">
        <v>60</v>
      </c>
      <c r="E24" s="17" t="s">
        <v>344</v>
      </c>
    </row>
    <row r="25" spans="1:49" ht="15" customHeight="1" x14ac:dyDescent="0.3">
      <c r="B25" s="5" t="s">
        <v>749</v>
      </c>
      <c r="C25" s="6">
        <v>40.99</v>
      </c>
      <c r="D25" s="6">
        <v>60</v>
      </c>
      <c r="E25" s="17" t="s">
        <v>344</v>
      </c>
    </row>
    <row r="26" spans="1:49" ht="15" customHeight="1" x14ac:dyDescent="0.3">
      <c r="B26" s="5" t="s">
        <v>750</v>
      </c>
      <c r="C26" s="6">
        <v>41.01</v>
      </c>
      <c r="D26" s="6">
        <v>60</v>
      </c>
      <c r="E26" s="17" t="s">
        <v>344</v>
      </c>
    </row>
    <row r="27" spans="1:49" ht="15" customHeight="1" x14ac:dyDescent="0.3">
      <c r="B27" s="5" t="s">
        <v>751</v>
      </c>
      <c r="C27" s="6">
        <v>41.06</v>
      </c>
      <c r="D27" s="6">
        <v>60</v>
      </c>
      <c r="E27" s="17" t="s">
        <v>344</v>
      </c>
    </row>
    <row r="28" spans="1:49" ht="15" customHeight="1" x14ac:dyDescent="0.3">
      <c r="B28" s="5" t="s">
        <v>752</v>
      </c>
      <c r="C28" s="6">
        <v>41.07</v>
      </c>
      <c r="D28" s="6">
        <v>60</v>
      </c>
      <c r="E28" s="17" t="s">
        <v>344</v>
      </c>
    </row>
    <row r="29" spans="1:49" ht="15" customHeight="1" x14ac:dyDescent="0.3">
      <c r="B29" s="5" t="s">
        <v>753</v>
      </c>
      <c r="C29" s="6">
        <v>40.630000000000003</v>
      </c>
      <c r="D29" s="6">
        <v>150</v>
      </c>
      <c r="E29" s="17" t="s">
        <v>355</v>
      </c>
    </row>
    <row r="30" spans="1:49" ht="15" customHeight="1" x14ac:dyDescent="0.3">
      <c r="B30" s="5" t="s">
        <v>754</v>
      </c>
      <c r="C30" s="6">
        <v>41.08</v>
      </c>
      <c r="D30" s="6">
        <v>60</v>
      </c>
      <c r="E30" s="17" t="s">
        <v>344</v>
      </c>
    </row>
    <row r="31" spans="1:49" ht="15" customHeight="1" x14ac:dyDescent="0.3">
      <c r="B31" s="5" t="s">
        <v>755</v>
      </c>
      <c r="C31" s="6">
        <v>41.06</v>
      </c>
      <c r="D31" s="6">
        <v>60</v>
      </c>
      <c r="E31" s="17" t="s">
        <v>344</v>
      </c>
    </row>
    <row r="32" spans="1:49" ht="15" customHeight="1" x14ac:dyDescent="0.3">
      <c r="B32" s="5" t="s">
        <v>756</v>
      </c>
      <c r="C32" s="6">
        <v>41.01</v>
      </c>
      <c r="D32" s="6">
        <v>60</v>
      </c>
      <c r="E32" s="17" t="s">
        <v>344</v>
      </c>
    </row>
    <row r="33" spans="1:39" ht="15" customHeight="1" x14ac:dyDescent="0.3">
      <c r="B33" s="5" t="s">
        <v>643</v>
      </c>
      <c r="C33" s="6">
        <v>40.92</v>
      </c>
      <c r="D33" s="6">
        <v>60</v>
      </c>
      <c r="E33" s="17" t="s">
        <v>344</v>
      </c>
    </row>
    <row r="34" spans="1:39" ht="15" customHeight="1" x14ac:dyDescent="0.3">
      <c r="B34" s="5" t="s">
        <v>757</v>
      </c>
      <c r="C34" s="6">
        <v>41.05</v>
      </c>
      <c r="D34" s="6">
        <v>400</v>
      </c>
      <c r="E34" s="17" t="s">
        <v>491</v>
      </c>
    </row>
    <row r="35" spans="1:39" ht="15" customHeight="1" x14ac:dyDescent="0.3">
      <c r="B35" s="5" t="s">
        <v>679</v>
      </c>
      <c r="C35" s="6">
        <v>40.880000000000003</v>
      </c>
      <c r="D35" s="6">
        <v>600</v>
      </c>
      <c r="E35" s="17" t="s">
        <v>491</v>
      </c>
      <c r="AM35" s="7"/>
    </row>
    <row r="36" spans="1:39" ht="15" customHeight="1" x14ac:dyDescent="0.3">
      <c r="B36" s="5" t="s">
        <v>758</v>
      </c>
      <c r="C36" s="6">
        <v>40.75</v>
      </c>
      <c r="D36" s="6">
        <v>230</v>
      </c>
      <c r="E36" s="17" t="s">
        <v>344</v>
      </c>
      <c r="AB36" s="5">
        <v>206871.95187986357</v>
      </c>
      <c r="AC36" s="5">
        <v>609140.61457819305</v>
      </c>
      <c r="AM36" s="7"/>
    </row>
    <row r="37" spans="1:39" ht="15" customHeight="1" x14ac:dyDescent="0.3">
      <c r="B37" s="5" t="s">
        <v>759</v>
      </c>
      <c r="C37" s="6">
        <v>40.909999999999997</v>
      </c>
      <c r="D37" s="6">
        <v>60</v>
      </c>
      <c r="E37" s="17" t="s">
        <v>344</v>
      </c>
      <c r="AM37" s="7"/>
    </row>
    <row r="38" spans="1:39" ht="15" customHeight="1" x14ac:dyDescent="0.3">
      <c r="B38" s="5" t="s">
        <v>760</v>
      </c>
      <c r="C38" s="6">
        <v>40.909999999999997</v>
      </c>
      <c r="D38" s="6">
        <v>60</v>
      </c>
      <c r="E38" s="17" t="s">
        <v>344</v>
      </c>
      <c r="AB38" s="5">
        <v>206868.81614221606</v>
      </c>
      <c r="AC38" s="5">
        <v>609150.11021663423</v>
      </c>
      <c r="AM38" s="7"/>
    </row>
    <row r="39" spans="1:39" ht="15" customHeight="1" x14ac:dyDescent="0.3">
      <c r="B39" s="5" t="s">
        <v>761</v>
      </c>
      <c r="C39" s="6">
        <v>40.86</v>
      </c>
      <c r="D39" s="6">
        <v>110</v>
      </c>
      <c r="E39" s="17" t="s">
        <v>344</v>
      </c>
      <c r="AM39" s="7"/>
    </row>
    <row r="40" spans="1:39" ht="15" customHeight="1" x14ac:dyDescent="0.3">
      <c r="B40" s="5" t="s">
        <v>762</v>
      </c>
      <c r="C40" s="6">
        <v>40.89</v>
      </c>
      <c r="D40" s="6">
        <v>80</v>
      </c>
      <c r="E40" s="17" t="s">
        <v>356</v>
      </c>
      <c r="AB40" s="5">
        <v>206865.68040456859</v>
      </c>
      <c r="AC40" s="5">
        <v>609159.60585507541</v>
      </c>
      <c r="AM40" s="7"/>
    </row>
    <row r="41" spans="1:39" s="7" customFormat="1" ht="15" customHeight="1" x14ac:dyDescent="0.3">
      <c r="B41" s="7" t="s">
        <v>763</v>
      </c>
      <c r="C41" s="8">
        <v>40.619999999999997</v>
      </c>
      <c r="D41" s="8">
        <v>450</v>
      </c>
      <c r="E41" s="17" t="s">
        <v>491</v>
      </c>
      <c r="I41" s="5"/>
      <c r="J41" s="5"/>
      <c r="AB41" s="7">
        <v>206861.21283914137</v>
      </c>
      <c r="AC41" s="7">
        <v>609168.55241079</v>
      </c>
    </row>
    <row r="42" spans="1:39" s="7" customFormat="1" ht="15" customHeight="1" x14ac:dyDescent="0.3">
      <c r="B42" s="7" t="s">
        <v>764</v>
      </c>
      <c r="C42" s="8">
        <v>40.31</v>
      </c>
      <c r="D42" s="8">
        <v>500</v>
      </c>
      <c r="E42" s="17" t="s">
        <v>491</v>
      </c>
      <c r="I42" s="5"/>
      <c r="J42" s="5"/>
      <c r="AB42" s="7">
        <v>206856.74527371419</v>
      </c>
      <c r="AC42" s="7">
        <v>609177.49896650447</v>
      </c>
    </row>
    <row r="43" spans="1:39" s="7" customFormat="1" ht="15" customHeight="1" x14ac:dyDescent="0.3">
      <c r="A43" s="5"/>
      <c r="B43" s="7" t="s">
        <v>652</v>
      </c>
      <c r="C43" s="8">
        <v>40.33</v>
      </c>
      <c r="D43" s="8">
        <v>100</v>
      </c>
      <c r="E43" s="17" t="s">
        <v>355</v>
      </c>
      <c r="F43" s="5"/>
      <c r="I43" s="5"/>
      <c r="J43" s="5"/>
      <c r="AB43" s="7">
        <v>206853.26417969234</v>
      </c>
      <c r="AC43" s="7">
        <v>609186.87350566185</v>
      </c>
    </row>
    <row r="44" spans="1:39" s="7" customFormat="1" ht="15" customHeight="1" x14ac:dyDescent="0.3">
      <c r="A44" s="5"/>
      <c r="B44" s="7" t="s">
        <v>765</v>
      </c>
      <c r="C44" s="7">
        <v>40.11</v>
      </c>
      <c r="D44" s="7">
        <v>100</v>
      </c>
      <c r="E44" s="17" t="s">
        <v>355</v>
      </c>
      <c r="F44" s="5"/>
      <c r="I44" s="5"/>
      <c r="J44" s="5"/>
      <c r="AB44" s="7">
        <v>206847.34631985531</v>
      </c>
      <c r="AC44" s="7">
        <v>609202.81022222911</v>
      </c>
    </row>
    <row r="45" spans="1:39" s="7" customFormat="1" ht="15" customHeight="1" x14ac:dyDescent="0.3">
      <c r="B45" s="7" t="s">
        <v>766</v>
      </c>
      <c r="C45" s="7">
        <v>40.090000000000003</v>
      </c>
      <c r="D45" s="7">
        <v>100</v>
      </c>
      <c r="E45" s="17" t="s">
        <v>355</v>
      </c>
      <c r="F45" s="5"/>
      <c r="I45" s="5"/>
      <c r="J45" s="5"/>
    </row>
    <row r="46" spans="1:39" s="7" customFormat="1" ht="15" customHeight="1" x14ac:dyDescent="0.3">
      <c r="A46" s="5"/>
      <c r="B46" s="7" t="s">
        <v>767</v>
      </c>
      <c r="C46" s="8">
        <v>40.78</v>
      </c>
      <c r="D46" s="8">
        <v>160</v>
      </c>
      <c r="E46" s="17" t="s">
        <v>344</v>
      </c>
      <c r="F46" s="5"/>
      <c r="I46" s="5"/>
      <c r="J46" s="5"/>
      <c r="AB46" s="7">
        <v>206847.34631985531</v>
      </c>
      <c r="AC46" s="7">
        <v>609202.81022222911</v>
      </c>
    </row>
    <row r="47" spans="1:39" s="7" customFormat="1" ht="15" customHeight="1" x14ac:dyDescent="0.3">
      <c r="B47" s="7" t="s">
        <v>768</v>
      </c>
      <c r="C47" s="8">
        <v>40.33</v>
      </c>
      <c r="D47" s="8">
        <v>100</v>
      </c>
      <c r="E47" s="17" t="s">
        <v>345</v>
      </c>
      <c r="I47" s="5"/>
      <c r="J47" s="5"/>
      <c r="AB47" s="7">
        <v>206845.12555963456</v>
      </c>
      <c r="AC47" s="7">
        <v>609204.82720612653</v>
      </c>
    </row>
    <row r="48" spans="1:39" s="7" customFormat="1" ht="15" customHeight="1" x14ac:dyDescent="0.3">
      <c r="A48" s="5"/>
      <c r="B48" s="7" t="s">
        <v>769</v>
      </c>
      <c r="C48" s="8">
        <v>40.25</v>
      </c>
      <c r="D48" s="8">
        <v>180</v>
      </c>
      <c r="E48" s="17" t="s">
        <v>345</v>
      </c>
      <c r="F48" s="5"/>
      <c r="I48" s="5"/>
      <c r="J48" s="5"/>
      <c r="AB48" s="7">
        <v>206845.12555963456</v>
      </c>
      <c r="AC48" s="7">
        <v>609204.82720612653</v>
      </c>
    </row>
    <row r="49" spans="1:39" s="7" customFormat="1" ht="15" customHeight="1" x14ac:dyDescent="0.3">
      <c r="C49" s="4"/>
      <c r="D49" s="8"/>
      <c r="E49" s="5"/>
      <c r="F49" s="5"/>
      <c r="I49" s="5"/>
      <c r="J49" s="5"/>
      <c r="AB49" s="7">
        <v>206830.32049149665</v>
      </c>
      <c r="AC49" s="7">
        <v>609218.27376544231</v>
      </c>
    </row>
    <row r="50" spans="1:39" s="7" customFormat="1" ht="15" customHeight="1" x14ac:dyDescent="0.3">
      <c r="A50" s="5"/>
      <c r="D50" s="8"/>
      <c r="E50" s="5"/>
      <c r="F50" s="5"/>
      <c r="I50" s="5"/>
      <c r="J50" s="5"/>
      <c r="AB50" s="7">
        <v>206815.51542335874</v>
      </c>
      <c r="AC50" s="7">
        <v>609231.72032475797</v>
      </c>
    </row>
    <row r="51" spans="1:39" s="7" customFormat="1" ht="15" customHeight="1" x14ac:dyDescent="0.3">
      <c r="A51" s="5"/>
      <c r="D51" s="8"/>
      <c r="E51" s="5"/>
      <c r="F51" s="5"/>
      <c r="I51" s="5"/>
      <c r="J51" s="5"/>
    </row>
    <row r="52" spans="1:39" s="7" customFormat="1" ht="15" customHeight="1" x14ac:dyDescent="0.3">
      <c r="A52" s="5"/>
      <c r="C52" s="8"/>
      <c r="D52" s="8"/>
      <c r="E52" s="5"/>
      <c r="F52" s="5"/>
      <c r="I52" s="5"/>
      <c r="J52" s="5"/>
      <c r="AB52" s="7">
        <v>206815.51542335874</v>
      </c>
      <c r="AC52" s="7">
        <v>609231.72032475797</v>
      </c>
      <c r="AM52" s="5"/>
    </row>
    <row r="53" spans="1:39" s="7" customFormat="1" ht="15" customHeight="1" x14ac:dyDescent="0.3">
      <c r="A53" s="5"/>
      <c r="C53" s="8"/>
      <c r="D53" s="8"/>
      <c r="E53" s="5"/>
      <c r="F53" s="5"/>
      <c r="I53" s="5"/>
      <c r="J53" s="5"/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M54" s="5"/>
    </row>
    <row r="55" spans="1:39" s="7" customFormat="1" ht="15" customHeight="1" x14ac:dyDescent="0.3">
      <c r="C55" s="8"/>
      <c r="D55" s="8"/>
      <c r="E55" s="5"/>
      <c r="I55" s="5"/>
      <c r="J55" s="5"/>
      <c r="AB55" s="7">
        <v>206815.51542335874</v>
      </c>
      <c r="AC55" s="7">
        <v>609231.72032475797</v>
      </c>
      <c r="AM55" s="5"/>
    </row>
    <row r="56" spans="1:39" s="7" customFormat="1" ht="15" customHeight="1" x14ac:dyDescent="0.3">
      <c r="C56" s="8"/>
      <c r="E56" s="5"/>
      <c r="I56" s="5"/>
      <c r="J56" s="5"/>
      <c r="AB56" s="7">
        <v>206802.93111544158</v>
      </c>
      <c r="AC56" s="7">
        <v>609243.14990017633</v>
      </c>
      <c r="AM56" s="5"/>
    </row>
    <row r="57" spans="1:39" s="7" customFormat="1" ht="15" customHeight="1" x14ac:dyDescent="0.3">
      <c r="D57" s="8"/>
      <c r="E57" s="5"/>
      <c r="I57" s="5"/>
      <c r="J57" s="5"/>
      <c r="AB57" s="7">
        <v>206800.77263897803</v>
      </c>
      <c r="AC57" s="7">
        <v>609245.23340188188</v>
      </c>
      <c r="AM57" s="5"/>
    </row>
    <row r="58" spans="1:39" ht="15" customHeight="1" x14ac:dyDescent="0.3">
      <c r="D58" s="6"/>
      <c r="AB58" s="5">
        <v>206786.38279588829</v>
      </c>
      <c r="AC58" s="5">
        <v>609259.1234132516</v>
      </c>
    </row>
    <row r="59" spans="1:39" ht="15" customHeight="1" x14ac:dyDescent="0.3">
      <c r="D59" s="6"/>
      <c r="AB59" s="5">
        <v>206786.38279588829</v>
      </c>
      <c r="AC59" s="5">
        <v>609259.1234132516</v>
      </c>
    </row>
    <row r="60" spans="1:39" ht="15" customHeight="1" x14ac:dyDescent="0.3">
      <c r="C60" s="6"/>
      <c r="D60" s="6"/>
      <c r="AB60" s="5">
        <v>206786.38279588829</v>
      </c>
      <c r="AC60" s="5">
        <v>609259.1234132516</v>
      </c>
    </row>
    <row r="61" spans="1:39" ht="15" customHeight="1" x14ac:dyDescent="0.3">
      <c r="C61" s="6"/>
      <c r="D61" s="6"/>
      <c r="AB61" s="5">
        <v>206786.38279588829</v>
      </c>
      <c r="AC61" s="5">
        <v>609259.1234132516</v>
      </c>
    </row>
    <row r="62" spans="1:39" ht="15" customHeight="1" x14ac:dyDescent="0.3">
      <c r="C62" s="6"/>
      <c r="D62" s="6"/>
      <c r="AB62" s="5">
        <v>206771.99295279855</v>
      </c>
      <c r="AC62" s="5">
        <v>609273.01342462143</v>
      </c>
    </row>
    <row r="63" spans="1:39" ht="15" customHeight="1" x14ac:dyDescent="0.3">
      <c r="C63" s="6"/>
      <c r="D63" s="6"/>
      <c r="AB63" s="5">
        <v>206759.76158617233</v>
      </c>
      <c r="AC63" s="5">
        <v>609284.81993428571</v>
      </c>
    </row>
    <row r="64" spans="1:39" ht="15" customHeight="1" x14ac:dyDescent="0.3">
      <c r="C64" s="6"/>
      <c r="D64" s="6"/>
      <c r="AB64" s="5">
        <v>206757.30104341792</v>
      </c>
      <c r="AC64" s="5">
        <v>609286.53624700604</v>
      </c>
    </row>
    <row r="65" spans="3:29" ht="15" customHeight="1" x14ac:dyDescent="0.3">
      <c r="C65" s="6"/>
      <c r="D65" s="6"/>
      <c r="AB65" s="5">
        <v>206743.35796780992</v>
      </c>
      <c r="AC65" s="5">
        <v>609296.26201908791</v>
      </c>
    </row>
    <row r="66" spans="3:29" ht="15" customHeight="1" x14ac:dyDescent="0.3">
      <c r="C66" s="6"/>
      <c r="D66" s="6"/>
      <c r="AB66" s="5">
        <v>206741.19707832983</v>
      </c>
      <c r="AC66" s="5">
        <v>609298.34301804402</v>
      </c>
    </row>
    <row r="67" spans="3:29" ht="15" customHeight="1" x14ac:dyDescent="0.3">
      <c r="C67" s="6"/>
      <c r="D67" s="6"/>
      <c r="AB67" s="5">
        <v>206726.79114846277</v>
      </c>
      <c r="AC67" s="5">
        <v>609312.21634441742</v>
      </c>
    </row>
    <row r="68" spans="3:29" ht="15" customHeight="1" x14ac:dyDescent="0.3">
      <c r="C68" s="6"/>
      <c r="D68" s="6"/>
      <c r="AB68" s="5">
        <v>206726.79114846277</v>
      </c>
      <c r="AC68" s="5">
        <v>609312.21634441742</v>
      </c>
    </row>
    <row r="69" spans="3:29" ht="15" customHeight="1" x14ac:dyDescent="0.3">
      <c r="C69" s="6"/>
      <c r="D69" s="6"/>
      <c r="AB69" s="5">
        <v>206726.79114846277</v>
      </c>
      <c r="AC69" s="5">
        <v>609312.21634441742</v>
      </c>
    </row>
    <row r="70" spans="3:29" ht="15" customHeight="1" x14ac:dyDescent="0.3">
      <c r="C70" s="6"/>
      <c r="D70" s="6"/>
      <c r="AB70" s="5">
        <v>206712.38521859574</v>
      </c>
      <c r="AC70" s="5">
        <v>609326.08967079094</v>
      </c>
    </row>
    <row r="71" spans="3:29" ht="15" customHeight="1" x14ac:dyDescent="0.3">
      <c r="C71" s="6"/>
      <c r="D71" s="6"/>
      <c r="AB71" s="5">
        <v>206712.38521859574</v>
      </c>
      <c r="AC71" s="5">
        <v>609326.08967079094</v>
      </c>
    </row>
    <row r="72" spans="3:29" ht="15" customHeight="1" x14ac:dyDescent="0.3">
      <c r="C72" s="6"/>
      <c r="D72" s="6"/>
      <c r="AB72" s="5">
        <v>206697.97928872867</v>
      </c>
      <c r="AC72" s="5">
        <v>609339.96299716446</v>
      </c>
    </row>
    <row r="73" spans="3:29" ht="15" customHeight="1" x14ac:dyDescent="0.3">
      <c r="C73" s="6"/>
      <c r="D73" s="6"/>
      <c r="AB73" s="5">
        <v>206689.3357308085</v>
      </c>
      <c r="AC73" s="5">
        <v>609348.28699298855</v>
      </c>
    </row>
    <row r="74" spans="3:29" ht="15" customHeight="1" x14ac:dyDescent="0.3">
      <c r="C74" s="6"/>
      <c r="D74" s="6"/>
      <c r="AB74" s="5">
        <v>206683.62351045967</v>
      </c>
      <c r="AC74" s="5">
        <v>609353.88793386368</v>
      </c>
    </row>
    <row r="75" spans="3:29" ht="15" customHeight="1" x14ac:dyDescent="0.3">
      <c r="C75" s="6"/>
      <c r="D75" s="6"/>
      <c r="AB75" s="5">
        <v>206669.34295958767</v>
      </c>
      <c r="AC75" s="5">
        <v>609367.89028605155</v>
      </c>
    </row>
    <row r="76" spans="3:29" ht="15" customHeight="1" x14ac:dyDescent="0.3">
      <c r="C76" s="6"/>
      <c r="D76" s="6"/>
      <c r="AB76" s="5">
        <v>206655.06240871569</v>
      </c>
      <c r="AC76" s="5">
        <v>609381.89263823943</v>
      </c>
    </row>
    <row r="77" spans="3:29" ht="15" customHeight="1" x14ac:dyDescent="0.3">
      <c r="C77" s="6"/>
      <c r="D77" s="6"/>
      <c r="AB77" s="5">
        <v>206640.78185784371</v>
      </c>
      <c r="AC77" s="5">
        <v>609395.8949904273</v>
      </c>
    </row>
    <row r="78" spans="3:29" ht="15" customHeight="1" x14ac:dyDescent="0.3">
      <c r="C78" s="6"/>
      <c r="D78" s="6"/>
      <c r="AB78" s="5">
        <v>206640.78185784371</v>
      </c>
      <c r="AC78" s="5">
        <v>609395.8949904273</v>
      </c>
    </row>
    <row r="79" spans="3:29" ht="15" customHeight="1" x14ac:dyDescent="0.3">
      <c r="C79" s="6"/>
      <c r="D79" s="6"/>
      <c r="AB79" s="5">
        <v>206640.78185784371</v>
      </c>
      <c r="AC79" s="5">
        <v>609395.8949904273</v>
      </c>
    </row>
    <row r="80" spans="3:29" ht="15" customHeight="1" x14ac:dyDescent="0.3">
      <c r="AB80" s="5">
        <v>206635.78366503856</v>
      </c>
      <c r="AC80" s="5">
        <v>609400.79581369297</v>
      </c>
    </row>
    <row r="82" spans="2:12" ht="15" customHeight="1" x14ac:dyDescent="0.3">
      <c r="B82" s="2"/>
      <c r="C82" s="2"/>
      <c r="D82" s="2"/>
      <c r="F82" s="2"/>
      <c r="G82" s="2"/>
      <c r="H82" s="2"/>
      <c r="K82" s="2"/>
      <c r="L82" s="2"/>
    </row>
  </sheetData>
  <autoFilter ref="A1:AX21" xr:uid="{00000000-0009-0000-0000-000022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W83"/>
  <sheetViews>
    <sheetView workbookViewId="0">
      <selection activeCell="AS1" sqref="AS1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117</v>
      </c>
      <c r="H2" s="5" t="s">
        <v>314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41.99</v>
      </c>
      <c r="D4" s="5">
        <v>40.590000000000003</v>
      </c>
      <c r="E4" s="5">
        <v>200</v>
      </c>
      <c r="F4" s="5" t="s">
        <v>238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C4-0.2*8</f>
        <v>40.39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m1-OJ-A35-001</v>
      </c>
      <c r="AS4" s="5" t="str">
        <f t="shared" ref="AS4:AS12" si="2">IFERROR(RIGHT(AR4,LEN(AR4)-3),"")</f>
        <v>OJ-A35-001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41.95</v>
      </c>
      <c r="D5" s="6">
        <v>40.299999999999997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40.15</v>
      </c>
      <c r="AO5" s="5" t="str">
        <f t="shared" si="0"/>
        <v>1+0.00</v>
      </c>
      <c r="AR5" s="5" t="str">
        <f t="shared" ref="AR5:AR12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2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41.91</v>
      </c>
      <c r="D6" s="6">
        <v>40.01</v>
      </c>
      <c r="E6" s="5">
        <v>200</v>
      </c>
      <c r="I6" s="5" t="s">
        <v>0</v>
      </c>
      <c r="J6" s="5">
        <v>0.3</v>
      </c>
      <c r="AD6" s="6">
        <v>39.9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B7" s="5">
        <v>40</v>
      </c>
      <c r="C7" s="6">
        <v>41.91</v>
      </c>
      <c r="D7" s="6">
        <v>40.01</v>
      </c>
      <c r="E7" s="5">
        <v>200</v>
      </c>
      <c r="I7" s="5" t="s">
        <v>60</v>
      </c>
      <c r="J7" s="5">
        <v>0.3</v>
      </c>
      <c r="AD7" s="6">
        <v>39.9</v>
      </c>
      <c r="AO7" s="5" t="str">
        <f t="shared" si="0"/>
        <v>2+0.00</v>
      </c>
      <c r="AR7" s="5">
        <f t="shared" si="4"/>
        <v>0</v>
      </c>
      <c r="AS7" s="5" t="str">
        <f t="shared" si="2"/>
        <v/>
      </c>
      <c r="AT7" s="5" t="str">
        <f t="shared" si="3"/>
        <v/>
      </c>
      <c r="AU7" s="5" t="str">
        <f t="shared" si="5"/>
        <v>가시설</v>
      </c>
      <c r="AV7" s="27" t="s">
        <v>1237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58</v>
      </c>
      <c r="C8" s="6">
        <v>41.88</v>
      </c>
      <c r="D8" s="6">
        <v>39.75</v>
      </c>
      <c r="E8" s="5">
        <v>200</v>
      </c>
      <c r="F8" s="5" t="s">
        <v>239</v>
      </c>
      <c r="I8" s="5" t="s">
        <v>60</v>
      </c>
      <c r="J8" s="5">
        <v>0.3</v>
      </c>
      <c r="AD8" s="6">
        <v>39.68</v>
      </c>
      <c r="AO8" s="5" t="str">
        <f t="shared" si="0"/>
        <v>2+18.00</v>
      </c>
      <c r="AR8" s="5" t="str">
        <f t="shared" si="4"/>
        <v>m1-OJ-A35-002</v>
      </c>
      <c r="AS8" s="5" t="str">
        <f t="shared" si="2"/>
        <v>OJ-A35-002</v>
      </c>
      <c r="AT8" s="5" t="str">
        <f t="shared" si="3"/>
        <v>PC맨홀(1호)</v>
      </c>
      <c r="AU8" s="5" t="str">
        <f t="shared" si="5"/>
        <v>가시설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60</v>
      </c>
      <c r="C9" s="6">
        <v>41.88</v>
      </c>
      <c r="D9" s="6">
        <v>39.72</v>
      </c>
      <c r="E9" s="5">
        <v>200</v>
      </c>
      <c r="I9" s="5" t="s">
        <v>60</v>
      </c>
      <c r="J9" s="5">
        <v>0.3</v>
      </c>
      <c r="AD9" s="6">
        <v>39.659999999999997</v>
      </c>
      <c r="AO9" s="5" t="str">
        <f t="shared" si="0"/>
        <v>3+0.00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80</v>
      </c>
      <c r="C10" s="6">
        <v>41.91</v>
      </c>
      <c r="D10" s="6">
        <v>39.46</v>
      </c>
      <c r="E10" s="5">
        <v>200</v>
      </c>
      <c r="I10" s="5" t="s">
        <v>60</v>
      </c>
      <c r="J10" s="5">
        <v>0.3</v>
      </c>
      <c r="AD10" s="6">
        <v>39.409999999999997</v>
      </c>
      <c r="AO10" s="5" t="str">
        <f t="shared" si="0"/>
        <v>4+0.00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100</v>
      </c>
      <c r="C11" s="6">
        <v>41.95</v>
      </c>
      <c r="D11" s="6">
        <v>39.200000000000003</v>
      </c>
      <c r="E11" s="5">
        <v>200</v>
      </c>
      <c r="I11" s="5" t="s">
        <v>60</v>
      </c>
      <c r="J11" s="5">
        <v>0.3</v>
      </c>
      <c r="AD11" s="6">
        <v>39.17</v>
      </c>
      <c r="AO11" s="5" t="str">
        <f t="shared" si="0"/>
        <v>5+0.00</v>
      </c>
      <c r="AR11" s="5">
        <f t="shared" si="4"/>
        <v>0</v>
      </c>
      <c r="AS11" s="5" t="str">
        <f t="shared" si="2"/>
        <v/>
      </c>
      <c r="AT11" s="5" t="str">
        <f t="shared" si="3"/>
        <v/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A12" s="5" t="s">
        <v>55</v>
      </c>
      <c r="B12" s="5">
        <v>116</v>
      </c>
      <c r="C12" s="6">
        <v>41.97</v>
      </c>
      <c r="D12" s="6">
        <v>38.99</v>
      </c>
      <c r="E12" s="5">
        <v>200</v>
      </c>
      <c r="F12" s="5" t="s">
        <v>313</v>
      </c>
      <c r="I12" s="5" t="s">
        <v>60</v>
      </c>
      <c r="J12" s="5">
        <v>0.3</v>
      </c>
      <c r="AD12" s="5">
        <f>C12-0.2*15</f>
        <v>38.97</v>
      </c>
      <c r="AO12" s="5" t="str">
        <f t="shared" si="0"/>
        <v>5+16.00</v>
      </c>
      <c r="AR12" s="5" t="str">
        <f t="shared" si="4"/>
        <v>m1-OJ-A34-004</v>
      </c>
      <c r="AS12" s="5" t="str">
        <f t="shared" si="2"/>
        <v>OJ-A34-004</v>
      </c>
      <c r="AT12" s="5" t="str">
        <f t="shared" si="3"/>
        <v>PC맨홀(1호)</v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487</v>
      </c>
      <c r="C15" s="6">
        <v>40.909999999999997</v>
      </c>
      <c r="D15" s="6">
        <v>60</v>
      </c>
      <c r="E15" s="17" t="s">
        <v>344</v>
      </c>
    </row>
    <row r="16" spans="1:49" ht="15" customHeight="1" x14ac:dyDescent="0.3">
      <c r="B16" s="5" t="s">
        <v>770</v>
      </c>
      <c r="C16" s="6">
        <v>40.869999999999997</v>
      </c>
      <c r="D16" s="6">
        <v>60</v>
      </c>
      <c r="E16" s="17" t="s">
        <v>344</v>
      </c>
    </row>
    <row r="17" spans="2:12" ht="15" customHeight="1" x14ac:dyDescent="0.3">
      <c r="B17" s="5" t="s">
        <v>771</v>
      </c>
      <c r="C17" s="6">
        <v>40.869999999999997</v>
      </c>
      <c r="D17" s="6">
        <v>60</v>
      </c>
      <c r="E17" s="17" t="s">
        <v>344</v>
      </c>
    </row>
    <row r="18" spans="2:12" ht="15" customHeight="1" x14ac:dyDescent="0.3">
      <c r="B18" s="5" t="s">
        <v>772</v>
      </c>
      <c r="C18" s="6">
        <v>40.85</v>
      </c>
      <c r="D18" s="6">
        <v>60</v>
      </c>
      <c r="E18" s="17" t="s">
        <v>344</v>
      </c>
    </row>
    <row r="19" spans="2:12" ht="15" customHeight="1" x14ac:dyDescent="0.3">
      <c r="B19" s="5" t="s">
        <v>773</v>
      </c>
      <c r="C19" s="6">
        <v>40.83</v>
      </c>
      <c r="D19" s="6">
        <v>60</v>
      </c>
      <c r="E19" s="17" t="s">
        <v>344</v>
      </c>
    </row>
    <row r="20" spans="2:12" ht="15" customHeight="1" x14ac:dyDescent="0.3">
      <c r="B20" s="5" t="s">
        <v>774</v>
      </c>
      <c r="C20" s="6">
        <v>40.840000000000003</v>
      </c>
      <c r="D20" s="6">
        <v>50</v>
      </c>
      <c r="E20" s="17" t="s">
        <v>344</v>
      </c>
    </row>
    <row r="21" spans="2:12" ht="15" customHeight="1" x14ac:dyDescent="0.3">
      <c r="B21" s="5" t="s">
        <v>775</v>
      </c>
      <c r="C21" s="6">
        <v>40.46</v>
      </c>
      <c r="D21" s="6">
        <v>600</v>
      </c>
      <c r="E21" s="17" t="s">
        <v>491</v>
      </c>
    </row>
    <row r="22" spans="2:12" ht="15" customHeight="1" x14ac:dyDescent="0.3">
      <c r="B22" s="5" t="s">
        <v>776</v>
      </c>
      <c r="C22" s="5">
        <v>40.82</v>
      </c>
      <c r="D22" s="5">
        <v>150</v>
      </c>
      <c r="E22" s="17" t="s">
        <v>355</v>
      </c>
    </row>
    <row r="23" spans="2:12" ht="15" customHeight="1" x14ac:dyDescent="0.3">
      <c r="B23" s="2" t="s">
        <v>777</v>
      </c>
      <c r="C23" s="2">
        <v>40.83</v>
      </c>
      <c r="D23" s="2">
        <v>60</v>
      </c>
      <c r="E23" s="17" t="s">
        <v>344</v>
      </c>
      <c r="G23" s="2"/>
      <c r="H23" s="2"/>
      <c r="K23" s="2"/>
      <c r="L23" s="2"/>
    </row>
    <row r="24" spans="2:12" ht="15" customHeight="1" x14ac:dyDescent="0.3">
      <c r="B24" s="5" t="s">
        <v>734</v>
      </c>
      <c r="C24" s="6">
        <v>40.840000000000003</v>
      </c>
      <c r="D24" s="6">
        <v>60</v>
      </c>
      <c r="E24" s="17" t="s">
        <v>344</v>
      </c>
    </row>
    <row r="25" spans="2:12" ht="15" customHeight="1" x14ac:dyDescent="0.3">
      <c r="B25" s="5" t="s">
        <v>778</v>
      </c>
      <c r="C25" s="6">
        <v>40.85</v>
      </c>
      <c r="D25" s="6">
        <v>60</v>
      </c>
      <c r="E25" s="17" t="s">
        <v>344</v>
      </c>
    </row>
    <row r="26" spans="2:12" ht="15" customHeight="1" x14ac:dyDescent="0.3">
      <c r="B26" s="5" t="s">
        <v>779</v>
      </c>
      <c r="C26" s="6">
        <v>40.880000000000003</v>
      </c>
      <c r="D26" s="6">
        <v>80</v>
      </c>
      <c r="E26" s="17" t="s">
        <v>344</v>
      </c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M36" s="7"/>
    </row>
    <row r="37" spans="1:39" ht="15" customHeight="1" x14ac:dyDescent="0.3">
      <c r="C37" s="6"/>
      <c r="D37" s="6"/>
      <c r="AB37" s="5">
        <v>206871.95187986357</v>
      </c>
      <c r="AC37" s="5">
        <v>609140.61457819305</v>
      </c>
      <c r="AM37" s="7"/>
    </row>
    <row r="38" spans="1:39" ht="15" customHeight="1" x14ac:dyDescent="0.3">
      <c r="C38" s="6"/>
      <c r="D38" s="6"/>
      <c r="AM38" s="7"/>
    </row>
    <row r="39" spans="1:39" ht="15" customHeight="1" x14ac:dyDescent="0.3">
      <c r="C39" s="6"/>
      <c r="D39" s="6"/>
      <c r="AB39" s="5">
        <v>206868.81614221606</v>
      </c>
      <c r="AC39" s="5">
        <v>609150.11021663423</v>
      </c>
      <c r="AM39" s="7"/>
    </row>
    <row r="40" spans="1:39" ht="15" customHeight="1" x14ac:dyDescent="0.3">
      <c r="C40" s="6"/>
      <c r="D40" s="6"/>
      <c r="AM40" s="7"/>
    </row>
    <row r="41" spans="1:39" ht="15" customHeight="1" x14ac:dyDescent="0.3">
      <c r="C41" s="6"/>
      <c r="D41" s="6"/>
      <c r="AB41" s="5">
        <v>206865.68040456859</v>
      </c>
      <c r="AC41" s="5">
        <v>609159.60585507541</v>
      </c>
      <c r="AM41" s="7"/>
    </row>
    <row r="42" spans="1:39" s="7" customFormat="1" ht="15" customHeight="1" x14ac:dyDescent="0.3">
      <c r="C42" s="8"/>
      <c r="D42" s="8"/>
      <c r="E42" s="5"/>
      <c r="I42" s="5"/>
      <c r="J42" s="5"/>
      <c r="AB42" s="7">
        <v>206861.21283914137</v>
      </c>
      <c r="AC42" s="7">
        <v>609168.55241079</v>
      </c>
    </row>
    <row r="43" spans="1:39" s="7" customFormat="1" ht="15" customHeight="1" x14ac:dyDescent="0.3">
      <c r="C43" s="8"/>
      <c r="D43" s="8"/>
      <c r="E43" s="5"/>
      <c r="I43" s="5"/>
      <c r="J43" s="5"/>
      <c r="AB43" s="7">
        <v>206856.74527371419</v>
      </c>
      <c r="AC43" s="7">
        <v>609177.49896650447</v>
      </c>
    </row>
    <row r="44" spans="1:39" s="7" customFormat="1" ht="15" customHeight="1" x14ac:dyDescent="0.3">
      <c r="A44" s="5"/>
      <c r="C44" s="8"/>
      <c r="D44" s="8"/>
      <c r="E44" s="5"/>
      <c r="F44" s="5"/>
      <c r="I44" s="5"/>
      <c r="J44" s="5"/>
      <c r="AB44" s="7">
        <v>206853.26417969234</v>
      </c>
      <c r="AC44" s="7">
        <v>609186.87350566185</v>
      </c>
    </row>
    <row r="45" spans="1:39" s="7" customFormat="1" ht="15" customHeight="1" x14ac:dyDescent="0.3">
      <c r="A45" s="5"/>
      <c r="E45" s="5"/>
      <c r="F45" s="5"/>
      <c r="I45" s="5"/>
      <c r="J45" s="5"/>
      <c r="AB45" s="7">
        <v>206847.34631985531</v>
      </c>
      <c r="AC45" s="7">
        <v>609202.81022222911</v>
      </c>
    </row>
    <row r="46" spans="1:39" s="7" customFormat="1" ht="15" customHeight="1" x14ac:dyDescent="0.3">
      <c r="E46" s="5"/>
      <c r="F46" s="5"/>
      <c r="I46" s="5"/>
      <c r="J46" s="5"/>
    </row>
    <row r="47" spans="1:39" s="7" customFormat="1" ht="15" customHeight="1" x14ac:dyDescent="0.3">
      <c r="A47" s="5"/>
      <c r="C47" s="8"/>
      <c r="D47" s="8"/>
      <c r="E47" s="5"/>
      <c r="F47" s="5"/>
      <c r="I47" s="5"/>
      <c r="J47" s="5"/>
      <c r="AB47" s="7">
        <v>206847.34631985531</v>
      </c>
      <c r="AC47" s="7">
        <v>609202.81022222911</v>
      </c>
    </row>
    <row r="48" spans="1:39" s="7" customFormat="1" ht="15" customHeight="1" x14ac:dyDescent="0.3">
      <c r="C48" s="8"/>
      <c r="D48" s="8"/>
      <c r="E48" s="5"/>
      <c r="I48" s="5"/>
      <c r="J48" s="5"/>
      <c r="AB48" s="7">
        <v>206845.12555963456</v>
      </c>
      <c r="AC48" s="7">
        <v>609204.82720612653</v>
      </c>
    </row>
    <row r="49" spans="1:39" s="7" customFormat="1" ht="15" customHeight="1" x14ac:dyDescent="0.3">
      <c r="A49" s="5"/>
      <c r="C49" s="8"/>
      <c r="D49" s="8"/>
      <c r="E49" s="5"/>
      <c r="F49" s="5"/>
      <c r="I49" s="5"/>
      <c r="J49" s="5"/>
      <c r="AB49" s="7">
        <v>206845.12555963456</v>
      </c>
      <c r="AC49" s="7">
        <v>609204.82720612653</v>
      </c>
    </row>
    <row r="50" spans="1:39" s="7" customFormat="1" ht="15" customHeight="1" x14ac:dyDescent="0.3">
      <c r="C50" s="4"/>
      <c r="D50" s="8"/>
      <c r="E50" s="5"/>
      <c r="F50" s="5"/>
      <c r="I50" s="5"/>
      <c r="J50" s="5"/>
      <c r="AB50" s="7">
        <v>206830.32049149665</v>
      </c>
      <c r="AC50" s="7">
        <v>609218.27376544231</v>
      </c>
    </row>
    <row r="51" spans="1:39" s="7" customFormat="1" ht="15" customHeight="1" x14ac:dyDescent="0.3">
      <c r="A51" s="5"/>
      <c r="D51" s="8"/>
      <c r="E51" s="5"/>
      <c r="F51" s="5"/>
      <c r="I51" s="5"/>
      <c r="J51" s="5"/>
      <c r="AB51" s="7">
        <v>206815.51542335874</v>
      </c>
      <c r="AC51" s="7">
        <v>609231.72032475797</v>
      </c>
    </row>
    <row r="52" spans="1:39" s="7" customFormat="1" ht="15" customHeight="1" x14ac:dyDescent="0.3">
      <c r="A52" s="5"/>
      <c r="D52" s="8"/>
      <c r="E52" s="5"/>
      <c r="F52" s="5"/>
      <c r="I52" s="5"/>
      <c r="J52" s="5"/>
      <c r="AM52" s="5"/>
    </row>
    <row r="53" spans="1:39" s="7" customFormat="1" ht="15" customHeight="1" x14ac:dyDescent="0.3">
      <c r="A53" s="5"/>
      <c r="C53" s="8"/>
      <c r="D53" s="8"/>
      <c r="E53" s="5"/>
      <c r="F53" s="5"/>
      <c r="I53" s="5"/>
      <c r="J53" s="5"/>
      <c r="AB53" s="7">
        <v>206815.51542335874</v>
      </c>
      <c r="AC53" s="7">
        <v>609231.72032475797</v>
      </c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M54" s="5"/>
    </row>
    <row r="55" spans="1:39" s="7" customFormat="1" ht="15" customHeight="1" x14ac:dyDescent="0.3">
      <c r="A55" s="5"/>
      <c r="C55" s="8"/>
      <c r="D55" s="8"/>
      <c r="E55" s="5"/>
      <c r="F55" s="5"/>
      <c r="I55" s="5"/>
      <c r="J55" s="5"/>
      <c r="AM55" s="5"/>
    </row>
    <row r="56" spans="1:39" s="7" customFormat="1" ht="15" customHeight="1" x14ac:dyDescent="0.3">
      <c r="C56" s="8"/>
      <c r="D56" s="8"/>
      <c r="E56" s="5"/>
      <c r="I56" s="5"/>
      <c r="J56" s="5"/>
      <c r="AB56" s="7">
        <v>206815.51542335874</v>
      </c>
      <c r="AC56" s="7">
        <v>609231.72032475797</v>
      </c>
      <c r="AM56" s="5"/>
    </row>
    <row r="57" spans="1:39" s="7" customFormat="1" ht="15" customHeight="1" x14ac:dyDescent="0.3">
      <c r="C57" s="8"/>
      <c r="E57" s="5"/>
      <c r="I57" s="5"/>
      <c r="J57" s="5"/>
      <c r="AB57" s="7">
        <v>206802.93111544158</v>
      </c>
      <c r="AC57" s="7">
        <v>609243.14990017633</v>
      </c>
      <c r="AM57" s="5"/>
    </row>
    <row r="58" spans="1:39" s="7" customFormat="1" ht="15" customHeight="1" x14ac:dyDescent="0.3">
      <c r="D58" s="8"/>
      <c r="E58" s="5"/>
      <c r="I58" s="5"/>
      <c r="J58" s="5"/>
      <c r="AB58" s="7">
        <v>206800.77263897803</v>
      </c>
      <c r="AC58" s="7">
        <v>609245.23340188188</v>
      </c>
      <c r="AM58" s="5"/>
    </row>
    <row r="59" spans="1:39" ht="15" customHeight="1" x14ac:dyDescent="0.3">
      <c r="D59" s="6"/>
      <c r="AB59" s="5">
        <v>206786.38279588829</v>
      </c>
      <c r="AC59" s="5">
        <v>609259.1234132516</v>
      </c>
    </row>
    <row r="60" spans="1:39" ht="15" customHeight="1" x14ac:dyDescent="0.3">
      <c r="D60" s="6"/>
      <c r="AB60" s="5">
        <v>206786.38279588829</v>
      </c>
      <c r="AC60" s="5">
        <v>609259.1234132516</v>
      </c>
    </row>
    <row r="61" spans="1:39" ht="15" customHeight="1" x14ac:dyDescent="0.3">
      <c r="C61" s="6"/>
      <c r="D61" s="6"/>
      <c r="AB61" s="5">
        <v>206786.38279588829</v>
      </c>
      <c r="AC61" s="5">
        <v>609259.1234132516</v>
      </c>
    </row>
    <row r="62" spans="1:39" ht="15" customHeight="1" x14ac:dyDescent="0.3">
      <c r="C62" s="6"/>
      <c r="D62" s="6"/>
      <c r="AB62" s="5">
        <v>206786.38279588829</v>
      </c>
      <c r="AC62" s="5">
        <v>609259.1234132516</v>
      </c>
    </row>
    <row r="63" spans="1:39" ht="15" customHeight="1" x14ac:dyDescent="0.3">
      <c r="C63" s="6"/>
      <c r="D63" s="6"/>
      <c r="AB63" s="5">
        <v>206771.99295279855</v>
      </c>
      <c r="AC63" s="5">
        <v>609273.01342462143</v>
      </c>
    </row>
    <row r="64" spans="1:39" ht="15" customHeight="1" x14ac:dyDescent="0.3">
      <c r="C64" s="6"/>
      <c r="D64" s="6"/>
      <c r="AB64" s="5">
        <v>206759.76158617233</v>
      </c>
      <c r="AC64" s="5">
        <v>609284.81993428571</v>
      </c>
    </row>
    <row r="65" spans="3:29" ht="15" customHeight="1" x14ac:dyDescent="0.3">
      <c r="C65" s="6"/>
      <c r="D65" s="6"/>
      <c r="AB65" s="5">
        <v>206757.30104341792</v>
      </c>
      <c r="AC65" s="5">
        <v>609286.53624700604</v>
      </c>
    </row>
    <row r="66" spans="3:29" ht="15" customHeight="1" x14ac:dyDescent="0.3">
      <c r="C66" s="6"/>
      <c r="D66" s="6"/>
      <c r="AB66" s="5">
        <v>206743.35796780992</v>
      </c>
      <c r="AC66" s="5">
        <v>609296.26201908791</v>
      </c>
    </row>
    <row r="67" spans="3:29" ht="15" customHeight="1" x14ac:dyDescent="0.3">
      <c r="C67" s="6"/>
      <c r="D67" s="6"/>
      <c r="AB67" s="5">
        <v>206741.19707832983</v>
      </c>
      <c r="AC67" s="5">
        <v>609298.34301804402</v>
      </c>
    </row>
    <row r="68" spans="3:29" ht="15" customHeight="1" x14ac:dyDescent="0.3">
      <c r="C68" s="6"/>
      <c r="D68" s="6"/>
      <c r="AB68" s="5">
        <v>206726.79114846277</v>
      </c>
      <c r="AC68" s="5">
        <v>609312.21634441742</v>
      </c>
    </row>
    <row r="69" spans="3:29" ht="15" customHeight="1" x14ac:dyDescent="0.3">
      <c r="C69" s="6"/>
      <c r="D69" s="6"/>
      <c r="AB69" s="5">
        <v>206726.79114846277</v>
      </c>
      <c r="AC69" s="5">
        <v>609312.21634441742</v>
      </c>
    </row>
    <row r="70" spans="3:29" ht="15" customHeight="1" x14ac:dyDescent="0.3">
      <c r="C70" s="6"/>
      <c r="D70" s="6"/>
      <c r="AB70" s="5">
        <v>206726.79114846277</v>
      </c>
      <c r="AC70" s="5">
        <v>609312.21634441742</v>
      </c>
    </row>
    <row r="71" spans="3:29" ht="15" customHeight="1" x14ac:dyDescent="0.3">
      <c r="C71" s="6"/>
      <c r="D71" s="6"/>
      <c r="AB71" s="5">
        <v>206712.38521859574</v>
      </c>
      <c r="AC71" s="5">
        <v>609326.08967079094</v>
      </c>
    </row>
    <row r="72" spans="3:29" ht="15" customHeight="1" x14ac:dyDescent="0.3">
      <c r="C72" s="6"/>
      <c r="D72" s="6"/>
      <c r="AB72" s="5">
        <v>206712.38521859574</v>
      </c>
      <c r="AC72" s="5">
        <v>609326.08967079094</v>
      </c>
    </row>
    <row r="73" spans="3:29" ht="15" customHeight="1" x14ac:dyDescent="0.3">
      <c r="C73" s="6"/>
      <c r="D73" s="6"/>
      <c r="AB73" s="5">
        <v>206697.97928872867</v>
      </c>
      <c r="AC73" s="5">
        <v>609339.96299716446</v>
      </c>
    </row>
    <row r="74" spans="3:29" ht="15" customHeight="1" x14ac:dyDescent="0.3">
      <c r="C74" s="6"/>
      <c r="D74" s="6"/>
      <c r="AB74" s="5">
        <v>206689.3357308085</v>
      </c>
      <c r="AC74" s="5">
        <v>609348.28699298855</v>
      </c>
    </row>
    <row r="75" spans="3:29" ht="15" customHeight="1" x14ac:dyDescent="0.3">
      <c r="C75" s="6"/>
      <c r="D75" s="6"/>
      <c r="AB75" s="5">
        <v>206683.62351045967</v>
      </c>
      <c r="AC75" s="5">
        <v>609353.88793386368</v>
      </c>
    </row>
    <row r="76" spans="3:29" ht="15" customHeight="1" x14ac:dyDescent="0.3">
      <c r="C76" s="6"/>
      <c r="D76" s="6"/>
      <c r="AB76" s="5">
        <v>206669.34295958767</v>
      </c>
      <c r="AC76" s="5">
        <v>609367.89028605155</v>
      </c>
    </row>
    <row r="77" spans="3:29" ht="15" customHeight="1" x14ac:dyDescent="0.3">
      <c r="C77" s="6"/>
      <c r="D77" s="6"/>
      <c r="AB77" s="5">
        <v>206655.06240871569</v>
      </c>
      <c r="AC77" s="5">
        <v>609381.89263823943</v>
      </c>
    </row>
    <row r="78" spans="3:29" ht="15" customHeight="1" x14ac:dyDescent="0.3">
      <c r="C78" s="6"/>
      <c r="D78" s="6"/>
      <c r="AB78" s="5">
        <v>206640.78185784371</v>
      </c>
      <c r="AC78" s="5">
        <v>609395.8949904273</v>
      </c>
    </row>
    <row r="79" spans="3:29" ht="15" customHeight="1" x14ac:dyDescent="0.3">
      <c r="C79" s="6"/>
      <c r="D79" s="6"/>
      <c r="AB79" s="5">
        <v>206640.78185784371</v>
      </c>
      <c r="AC79" s="5">
        <v>609395.8949904273</v>
      </c>
    </row>
    <row r="80" spans="3:29" ht="15" customHeight="1" x14ac:dyDescent="0.3">
      <c r="C80" s="6"/>
      <c r="D80" s="6"/>
      <c r="AB80" s="5">
        <v>206640.78185784371</v>
      </c>
      <c r="AC80" s="5">
        <v>609395.8949904273</v>
      </c>
    </row>
    <row r="81" spans="2:29" ht="15" customHeight="1" x14ac:dyDescent="0.3">
      <c r="AB81" s="5">
        <v>206635.78366503856</v>
      </c>
      <c r="AC81" s="5">
        <v>609400.79581369297</v>
      </c>
    </row>
    <row r="83" spans="2:29" ht="15" customHeight="1" x14ac:dyDescent="0.3">
      <c r="B83" s="2"/>
      <c r="C83" s="2"/>
      <c r="D83" s="2"/>
      <c r="F83" s="2"/>
      <c r="G83" s="2"/>
      <c r="H83" s="2"/>
      <c r="K83" s="2"/>
      <c r="L83" s="2"/>
    </row>
  </sheetData>
  <autoFilter ref="A1:AX12" xr:uid="{00000000-0009-0000-0000-000023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W84"/>
  <sheetViews>
    <sheetView workbookViewId="0">
      <selection activeCell="AS15" sqref="AS1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180.5</v>
      </c>
      <c r="H2" s="5" t="s">
        <v>315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41.72</v>
      </c>
      <c r="D4" s="5">
        <v>40.42</v>
      </c>
      <c r="E4" s="5">
        <v>200</v>
      </c>
      <c r="F4" s="5" t="s">
        <v>235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C4-0.2*8</f>
        <v>40.119999999999997</v>
      </c>
      <c r="AO4" s="5" t="str">
        <f t="shared" ref="AO4:AO16" si="0">INT(B4/20)&amp;"+"&amp;FIXED(B4-INT(B4/20)*20,2)</f>
        <v>0+0.00</v>
      </c>
      <c r="AR4" s="5" t="str">
        <f t="shared" ref="AR4" si="1">IF(F4=F5,"",F4)</f>
        <v>m1-OJ-A36-001</v>
      </c>
      <c r="AS4" s="5" t="str">
        <f t="shared" ref="AS4:AS16" si="2">IFERROR(RIGHT(AR4,LEN(AR4)-3),"")</f>
        <v>OJ-A36-001</v>
      </c>
      <c r="AT4" s="5" t="str">
        <f t="shared" ref="AT4:AT16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41.78</v>
      </c>
      <c r="D5" s="6">
        <v>40.04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6" si="4">C5-0.2*8</f>
        <v>40.18</v>
      </c>
      <c r="AO5" s="5" t="str">
        <f t="shared" si="0"/>
        <v>1+0.00</v>
      </c>
      <c r="AR5" s="5" t="str">
        <f t="shared" ref="AR5:AR16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6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6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41.84</v>
      </c>
      <c r="D6" s="6">
        <v>39.659999999999997</v>
      </c>
      <c r="E6" s="5">
        <v>200</v>
      </c>
      <c r="I6" s="5" t="s">
        <v>0</v>
      </c>
      <c r="J6" s="5">
        <v>0.3</v>
      </c>
      <c r="AD6" s="5">
        <f t="shared" si="4"/>
        <v>40.24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41.84</v>
      </c>
      <c r="D7" s="6">
        <v>39.659999999999997</v>
      </c>
      <c r="E7" s="5">
        <v>200</v>
      </c>
      <c r="I7" s="5" t="s">
        <v>60</v>
      </c>
      <c r="J7" s="5">
        <v>0.3</v>
      </c>
      <c r="AD7" s="5">
        <f t="shared" si="4"/>
        <v>40.24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45</v>
      </c>
      <c r="C8" s="6">
        <v>41.86</v>
      </c>
      <c r="D8" s="6">
        <v>39.56</v>
      </c>
      <c r="E8" s="5">
        <v>200</v>
      </c>
      <c r="F8" s="5" t="s">
        <v>236</v>
      </c>
      <c r="I8" s="5" t="s">
        <v>60</v>
      </c>
      <c r="J8" s="5">
        <v>0.3</v>
      </c>
      <c r="AD8" s="5">
        <f t="shared" si="4"/>
        <v>40.26</v>
      </c>
      <c r="AO8" s="5" t="str">
        <f t="shared" si="0"/>
        <v>2+5.00</v>
      </c>
      <c r="AR8" s="5" t="str">
        <f t="shared" si="5"/>
        <v>m1-OJ-A36-002</v>
      </c>
      <c r="AS8" s="5" t="str">
        <f t="shared" si="2"/>
        <v>OJ-A36-002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41.9</v>
      </c>
      <c r="D9" s="6">
        <v>39.44</v>
      </c>
      <c r="E9" s="5">
        <v>200</v>
      </c>
      <c r="I9" s="5" t="s">
        <v>60</v>
      </c>
      <c r="J9" s="5">
        <v>0.3</v>
      </c>
      <c r="AD9" s="5">
        <f t="shared" si="4"/>
        <v>40.299999999999997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41.94</v>
      </c>
      <c r="D10" s="6">
        <v>39.28</v>
      </c>
      <c r="E10" s="5">
        <v>200</v>
      </c>
      <c r="I10" s="5" t="s">
        <v>60</v>
      </c>
      <c r="J10" s="5">
        <v>0.3</v>
      </c>
      <c r="AD10" s="5">
        <f t="shared" si="4"/>
        <v>40.339999999999996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41.99</v>
      </c>
      <c r="D11" s="6">
        <v>39.119999999999997</v>
      </c>
      <c r="E11" s="5">
        <v>200</v>
      </c>
      <c r="I11" s="5" t="s">
        <v>60</v>
      </c>
      <c r="J11" s="5">
        <v>0.3</v>
      </c>
      <c r="AD11" s="5">
        <f t="shared" si="4"/>
        <v>40.39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107.5</v>
      </c>
      <c r="C12" s="6">
        <v>42.01</v>
      </c>
      <c r="D12" s="6">
        <v>39.06</v>
      </c>
      <c r="E12" s="5">
        <v>200</v>
      </c>
      <c r="F12" s="5" t="s">
        <v>237</v>
      </c>
      <c r="I12" s="5" t="s">
        <v>60</v>
      </c>
      <c r="J12" s="5">
        <v>0.3</v>
      </c>
      <c r="AD12" s="5">
        <f t="shared" si="4"/>
        <v>40.409999999999997</v>
      </c>
      <c r="AO12" s="5" t="str">
        <f t="shared" si="0"/>
        <v>5+7.50</v>
      </c>
      <c r="AR12" s="5" t="str">
        <f t="shared" si="5"/>
        <v>m1-OJ-A36-003</v>
      </c>
      <c r="AS12" s="5" t="str">
        <f t="shared" si="2"/>
        <v>OJ-A36-003</v>
      </c>
      <c r="AT12" s="5" t="str">
        <f t="shared" si="3"/>
        <v>PC맨홀(1호)</v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120</v>
      </c>
      <c r="C13" s="6">
        <v>41.93</v>
      </c>
      <c r="D13" s="6">
        <v>38.96</v>
      </c>
      <c r="E13" s="5">
        <v>200</v>
      </c>
      <c r="I13" s="5" t="s">
        <v>60</v>
      </c>
      <c r="J13" s="5">
        <v>0.3</v>
      </c>
      <c r="AD13" s="5">
        <f t="shared" si="4"/>
        <v>40.33</v>
      </c>
      <c r="AO13" s="5" t="str">
        <f t="shared" si="0"/>
        <v>6+0.00</v>
      </c>
      <c r="AR13" s="5" t="str">
        <f t="shared" si="5"/>
        <v/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B14" s="5">
        <v>140</v>
      </c>
      <c r="C14" s="6">
        <v>41.79</v>
      </c>
      <c r="D14" s="6">
        <v>38.79</v>
      </c>
      <c r="E14" s="5">
        <v>200</v>
      </c>
      <c r="I14" s="5" t="s">
        <v>60</v>
      </c>
      <c r="J14" s="5">
        <v>0.3</v>
      </c>
      <c r="AD14" s="5">
        <f t="shared" si="4"/>
        <v>40.19</v>
      </c>
      <c r="AO14" s="5" t="str">
        <f t="shared" si="0"/>
        <v>7+0.00</v>
      </c>
      <c r="AR14" s="5" t="str">
        <f t="shared" si="5"/>
        <v/>
      </c>
      <c r="AS14" s="5" t="str">
        <f t="shared" si="2"/>
        <v/>
      </c>
      <c r="AT14" s="5" t="str">
        <f t="shared" si="3"/>
        <v/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B15" s="5">
        <v>160</v>
      </c>
      <c r="C15" s="6">
        <v>41.66</v>
      </c>
      <c r="D15" s="6">
        <v>38.619999999999997</v>
      </c>
      <c r="E15" s="5">
        <v>200</v>
      </c>
      <c r="I15" s="5" t="s">
        <v>60</v>
      </c>
      <c r="J15" s="5">
        <v>0.3</v>
      </c>
      <c r="AD15" s="5">
        <f t="shared" si="4"/>
        <v>40.059999999999995</v>
      </c>
      <c r="AO15" s="5" t="str">
        <f t="shared" si="0"/>
        <v>8+0.00</v>
      </c>
      <c r="AR15" s="5">
        <f t="shared" si="5"/>
        <v>0</v>
      </c>
      <c r="AS15" s="5" t="str">
        <f t="shared" si="2"/>
        <v/>
      </c>
      <c r="AT15" s="5" t="str">
        <f t="shared" si="3"/>
        <v/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6" spans="1:49" ht="15" customHeight="1" x14ac:dyDescent="0.3">
      <c r="A16" s="5" t="s">
        <v>55</v>
      </c>
      <c r="B16" s="5">
        <v>179.5</v>
      </c>
      <c r="C16" s="6">
        <v>41.53</v>
      </c>
      <c r="D16" s="6">
        <v>38.46</v>
      </c>
      <c r="E16" s="5">
        <v>200</v>
      </c>
      <c r="F16" s="5" t="s">
        <v>316</v>
      </c>
      <c r="I16" s="5" t="s">
        <v>60</v>
      </c>
      <c r="J16" s="5">
        <v>0.3</v>
      </c>
      <c r="AD16" s="5">
        <f t="shared" si="4"/>
        <v>39.93</v>
      </c>
      <c r="AO16" s="5" t="str">
        <f t="shared" si="0"/>
        <v>8+19.50</v>
      </c>
      <c r="AR16" s="5" t="str">
        <f t="shared" si="5"/>
        <v>m1-OJ-A18-006</v>
      </c>
      <c r="AS16" s="5" t="str">
        <f t="shared" si="2"/>
        <v>OJ-A18-006</v>
      </c>
      <c r="AT16" s="5" t="str">
        <f t="shared" si="3"/>
        <v>PC맨홀(1호)</v>
      </c>
      <c r="AU16" s="5" t="str">
        <f t="shared" si="6"/>
        <v>가시설</v>
      </c>
      <c r="AV16" s="27" t="s">
        <v>1237</v>
      </c>
      <c r="AW16" s="5" t="str">
        <f t="shared" si="7"/>
        <v>ASP</v>
      </c>
    </row>
    <row r="18" spans="2:12" ht="15" customHeight="1" x14ac:dyDescent="0.3">
      <c r="B18" s="2" t="s">
        <v>46</v>
      </c>
      <c r="C18" s="2" t="s">
        <v>21</v>
      </c>
      <c r="D18" s="2" t="s">
        <v>22</v>
      </c>
      <c r="E18" s="2" t="s">
        <v>47</v>
      </c>
      <c r="F18" s="2" t="s">
        <v>48</v>
      </c>
      <c r="G18" s="2" t="s">
        <v>49</v>
      </c>
      <c r="H18" s="2" t="s">
        <v>50</v>
      </c>
      <c r="K18" s="2" t="s">
        <v>46</v>
      </c>
      <c r="L18" s="2" t="s">
        <v>47</v>
      </c>
    </row>
    <row r="19" spans="2:12" ht="15" customHeight="1" x14ac:dyDescent="0.3">
      <c r="B19" s="5" t="s">
        <v>780</v>
      </c>
      <c r="C19" s="6">
        <v>40.71</v>
      </c>
      <c r="D19" s="6">
        <v>60</v>
      </c>
      <c r="E19" s="17" t="s">
        <v>344</v>
      </c>
    </row>
    <row r="20" spans="2:12" ht="15" customHeight="1" x14ac:dyDescent="0.3">
      <c r="B20" s="5" t="s">
        <v>626</v>
      </c>
      <c r="C20" s="6">
        <v>40.72</v>
      </c>
      <c r="D20" s="6">
        <v>60</v>
      </c>
      <c r="E20" s="17" t="s">
        <v>344</v>
      </c>
    </row>
    <row r="21" spans="2:12" ht="15" customHeight="1" x14ac:dyDescent="0.3">
      <c r="B21" s="5" t="s">
        <v>781</v>
      </c>
      <c r="C21" s="6">
        <v>40.729999999999997</v>
      </c>
      <c r="D21" s="6">
        <v>60</v>
      </c>
      <c r="E21" s="17" t="s">
        <v>344</v>
      </c>
    </row>
    <row r="22" spans="2:12" ht="15" customHeight="1" x14ac:dyDescent="0.3">
      <c r="B22" s="5" t="s">
        <v>782</v>
      </c>
      <c r="C22" s="6">
        <v>40.770000000000003</v>
      </c>
      <c r="D22" s="6">
        <v>60</v>
      </c>
      <c r="E22" s="17" t="s">
        <v>344</v>
      </c>
    </row>
    <row r="23" spans="2:12" ht="15" customHeight="1" x14ac:dyDescent="0.3">
      <c r="B23" s="5" t="s">
        <v>783</v>
      </c>
      <c r="C23" s="5">
        <v>40.700000000000003</v>
      </c>
      <c r="D23" s="5">
        <v>100</v>
      </c>
      <c r="E23" s="17" t="s">
        <v>355</v>
      </c>
    </row>
    <row r="24" spans="2:12" ht="15" customHeight="1" x14ac:dyDescent="0.3">
      <c r="B24" s="2" t="s">
        <v>784</v>
      </c>
      <c r="C24" s="2">
        <v>40.83</v>
      </c>
      <c r="D24" s="2">
        <v>60</v>
      </c>
      <c r="E24" s="17" t="s">
        <v>344</v>
      </c>
      <c r="G24" s="2"/>
      <c r="H24" s="2"/>
      <c r="K24" s="2"/>
      <c r="L24" s="2"/>
    </row>
    <row r="25" spans="2:12" ht="15" customHeight="1" x14ac:dyDescent="0.3">
      <c r="B25" s="5" t="s">
        <v>785</v>
      </c>
      <c r="C25" s="6">
        <v>40.9</v>
      </c>
      <c r="D25" s="6">
        <v>60</v>
      </c>
      <c r="E25" s="17" t="s">
        <v>344</v>
      </c>
    </row>
    <row r="26" spans="2:12" ht="15" customHeight="1" x14ac:dyDescent="0.3">
      <c r="B26" s="5" t="s">
        <v>786</v>
      </c>
      <c r="C26" s="6">
        <v>40.909999999999997</v>
      </c>
      <c r="D26" s="6">
        <v>60</v>
      </c>
      <c r="E26" s="17" t="s">
        <v>344</v>
      </c>
    </row>
    <row r="27" spans="2:12" ht="15" customHeight="1" x14ac:dyDescent="0.3">
      <c r="B27" s="5" t="s">
        <v>787</v>
      </c>
      <c r="C27" s="6">
        <v>40.770000000000003</v>
      </c>
      <c r="D27" s="6">
        <v>100</v>
      </c>
      <c r="E27" s="17" t="s">
        <v>355</v>
      </c>
    </row>
    <row r="28" spans="2:12" ht="15" customHeight="1" x14ac:dyDescent="0.3">
      <c r="B28" s="5" t="s">
        <v>788</v>
      </c>
      <c r="C28" s="6">
        <v>40.26</v>
      </c>
      <c r="D28" s="6">
        <v>100</v>
      </c>
      <c r="E28" s="17" t="s">
        <v>355</v>
      </c>
    </row>
    <row r="29" spans="2:12" ht="15" customHeight="1" x14ac:dyDescent="0.3">
      <c r="B29" s="5" t="s">
        <v>789</v>
      </c>
      <c r="C29" s="6">
        <v>40.25</v>
      </c>
      <c r="D29" s="6">
        <v>100</v>
      </c>
      <c r="E29" s="17" t="s">
        <v>355</v>
      </c>
    </row>
    <row r="30" spans="2:12" ht="15" customHeight="1" x14ac:dyDescent="0.3">
      <c r="B30" s="5" t="s">
        <v>790</v>
      </c>
      <c r="C30" s="6">
        <v>40.840000000000003</v>
      </c>
      <c r="D30" s="6">
        <v>160</v>
      </c>
      <c r="E30" s="17" t="s">
        <v>344</v>
      </c>
    </row>
    <row r="31" spans="2:12" ht="15" customHeight="1" x14ac:dyDescent="0.3">
      <c r="B31" s="5" t="s">
        <v>643</v>
      </c>
      <c r="C31" s="6">
        <v>40.76</v>
      </c>
      <c r="D31" s="6">
        <v>230</v>
      </c>
      <c r="E31" s="17" t="s">
        <v>344</v>
      </c>
    </row>
    <row r="32" spans="2:12" ht="15" customHeight="1" x14ac:dyDescent="0.3">
      <c r="B32" s="5" t="s">
        <v>791</v>
      </c>
      <c r="C32" s="6">
        <v>40.72</v>
      </c>
      <c r="D32" s="6">
        <v>60</v>
      </c>
      <c r="E32" s="17" t="s">
        <v>344</v>
      </c>
    </row>
    <row r="33" spans="1:39" ht="15" customHeight="1" x14ac:dyDescent="0.3">
      <c r="B33" s="5" t="s">
        <v>792</v>
      </c>
      <c r="C33" s="6">
        <v>40.39</v>
      </c>
      <c r="D33" s="6">
        <v>180</v>
      </c>
      <c r="E33" s="17" t="s">
        <v>345</v>
      </c>
    </row>
    <row r="34" spans="1:39" ht="15" customHeight="1" x14ac:dyDescent="0.3">
      <c r="B34" s="5" t="s">
        <v>793</v>
      </c>
      <c r="C34" s="6">
        <v>40.39</v>
      </c>
      <c r="D34" s="6">
        <v>180</v>
      </c>
      <c r="E34" s="17" t="s">
        <v>345</v>
      </c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M36" s="7"/>
    </row>
    <row r="37" spans="1:39" ht="15" customHeight="1" x14ac:dyDescent="0.3">
      <c r="C37" s="6"/>
      <c r="D37" s="6"/>
      <c r="AM37" s="7"/>
    </row>
    <row r="38" spans="1:39" ht="15" customHeight="1" x14ac:dyDescent="0.3">
      <c r="C38" s="6"/>
      <c r="D38" s="6"/>
      <c r="AB38" s="5">
        <v>206871.95187986357</v>
      </c>
      <c r="AC38" s="5">
        <v>609140.61457819305</v>
      </c>
      <c r="AM38" s="7"/>
    </row>
    <row r="39" spans="1:39" ht="15" customHeight="1" x14ac:dyDescent="0.3">
      <c r="C39" s="6"/>
      <c r="D39" s="6"/>
      <c r="AM39" s="7"/>
    </row>
    <row r="40" spans="1:39" ht="15" customHeight="1" x14ac:dyDescent="0.3">
      <c r="C40" s="6"/>
      <c r="D40" s="6"/>
      <c r="AB40" s="5">
        <v>206868.81614221606</v>
      </c>
      <c r="AC40" s="5">
        <v>609150.11021663423</v>
      </c>
      <c r="AM40" s="7"/>
    </row>
    <row r="41" spans="1:39" ht="15" customHeight="1" x14ac:dyDescent="0.3">
      <c r="C41" s="6"/>
      <c r="D41" s="6"/>
      <c r="AM41" s="7"/>
    </row>
    <row r="42" spans="1:39" ht="15" customHeight="1" x14ac:dyDescent="0.3">
      <c r="C42" s="6"/>
      <c r="D42" s="6"/>
      <c r="AB42" s="5">
        <v>206865.68040456859</v>
      </c>
      <c r="AC42" s="5">
        <v>609159.60585507541</v>
      </c>
      <c r="AM42" s="7"/>
    </row>
    <row r="43" spans="1:39" s="7" customFormat="1" ht="15" customHeight="1" x14ac:dyDescent="0.3">
      <c r="C43" s="8"/>
      <c r="D43" s="8"/>
      <c r="E43" s="5"/>
      <c r="I43" s="5"/>
      <c r="J43" s="5"/>
      <c r="AB43" s="7">
        <v>206861.21283914137</v>
      </c>
      <c r="AC43" s="7">
        <v>609168.55241079</v>
      </c>
    </row>
    <row r="44" spans="1:39" s="7" customFormat="1" ht="15" customHeight="1" x14ac:dyDescent="0.3">
      <c r="C44" s="8"/>
      <c r="D44" s="8"/>
      <c r="E44" s="5"/>
      <c r="I44" s="5"/>
      <c r="J44" s="5"/>
      <c r="AB44" s="7">
        <v>206856.74527371419</v>
      </c>
      <c r="AC44" s="7">
        <v>609177.49896650447</v>
      </c>
    </row>
    <row r="45" spans="1:39" s="7" customFormat="1" ht="15" customHeight="1" x14ac:dyDescent="0.3">
      <c r="A45" s="5"/>
      <c r="C45" s="8"/>
      <c r="D45" s="8"/>
      <c r="E45" s="5"/>
      <c r="F45" s="5"/>
      <c r="I45" s="5"/>
      <c r="J45" s="5"/>
      <c r="AB45" s="7">
        <v>206853.26417969234</v>
      </c>
      <c r="AC45" s="7">
        <v>609186.87350566185</v>
      </c>
    </row>
    <row r="46" spans="1:39" s="7" customFormat="1" ht="15" customHeight="1" x14ac:dyDescent="0.3">
      <c r="A46" s="5"/>
      <c r="E46" s="5"/>
      <c r="F46" s="5"/>
      <c r="I46" s="5"/>
      <c r="J46" s="5"/>
      <c r="AB46" s="7">
        <v>206847.34631985531</v>
      </c>
      <c r="AC46" s="7">
        <v>609202.81022222911</v>
      </c>
    </row>
    <row r="47" spans="1:39" s="7" customFormat="1" ht="15" customHeight="1" x14ac:dyDescent="0.3">
      <c r="E47" s="5"/>
      <c r="F47" s="5"/>
      <c r="I47" s="5"/>
      <c r="J47" s="5"/>
    </row>
    <row r="48" spans="1:39" s="7" customFormat="1" ht="15" customHeight="1" x14ac:dyDescent="0.3">
      <c r="A48" s="5"/>
      <c r="C48" s="8"/>
      <c r="D48" s="8"/>
      <c r="E48" s="5"/>
      <c r="F48" s="5"/>
      <c r="I48" s="5"/>
      <c r="J48" s="5"/>
      <c r="AB48" s="7">
        <v>206847.34631985531</v>
      </c>
      <c r="AC48" s="7">
        <v>609202.81022222911</v>
      </c>
    </row>
    <row r="49" spans="1:39" s="7" customFormat="1" ht="15" customHeight="1" x14ac:dyDescent="0.3">
      <c r="C49" s="8"/>
      <c r="D49" s="8"/>
      <c r="E49" s="5"/>
      <c r="I49" s="5"/>
      <c r="J49" s="5"/>
      <c r="AB49" s="7">
        <v>206845.12555963456</v>
      </c>
      <c r="AC49" s="7">
        <v>609204.82720612653</v>
      </c>
    </row>
    <row r="50" spans="1:39" s="7" customFormat="1" ht="15" customHeight="1" x14ac:dyDescent="0.3">
      <c r="A50" s="5"/>
      <c r="C50" s="8"/>
      <c r="D50" s="8"/>
      <c r="E50" s="5"/>
      <c r="F50" s="5"/>
      <c r="I50" s="5"/>
      <c r="J50" s="5"/>
      <c r="AB50" s="7">
        <v>206845.12555963456</v>
      </c>
      <c r="AC50" s="7">
        <v>609204.82720612653</v>
      </c>
    </row>
    <row r="51" spans="1:39" s="7" customFormat="1" ht="15" customHeight="1" x14ac:dyDescent="0.3">
      <c r="C51" s="4"/>
      <c r="D51" s="8"/>
      <c r="E51" s="5"/>
      <c r="F51" s="5"/>
      <c r="I51" s="5"/>
      <c r="J51" s="5"/>
      <c r="AB51" s="7">
        <v>206830.32049149665</v>
      </c>
      <c r="AC51" s="7">
        <v>609218.27376544231</v>
      </c>
    </row>
    <row r="52" spans="1:39" s="7" customFormat="1" ht="15" customHeight="1" x14ac:dyDescent="0.3">
      <c r="A52" s="5"/>
      <c r="D52" s="8"/>
      <c r="E52" s="5"/>
      <c r="F52" s="5"/>
      <c r="I52" s="5"/>
      <c r="J52" s="5"/>
      <c r="AB52" s="7">
        <v>206815.51542335874</v>
      </c>
      <c r="AC52" s="7">
        <v>609231.72032475797</v>
      </c>
      <c r="AM52" s="5"/>
    </row>
    <row r="53" spans="1:39" s="7" customFormat="1" ht="15" customHeight="1" x14ac:dyDescent="0.3">
      <c r="A53" s="5"/>
      <c r="D53" s="8"/>
      <c r="E53" s="5"/>
      <c r="F53" s="5"/>
      <c r="I53" s="5"/>
      <c r="J53" s="5"/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B54" s="7">
        <v>206815.51542335874</v>
      </c>
      <c r="AC54" s="7">
        <v>609231.72032475797</v>
      </c>
      <c r="AM54" s="5"/>
    </row>
    <row r="55" spans="1:39" s="7" customFormat="1" ht="15" customHeight="1" x14ac:dyDescent="0.3">
      <c r="A55" s="5"/>
      <c r="C55" s="8"/>
      <c r="D55" s="8"/>
      <c r="E55" s="5"/>
      <c r="F55" s="5"/>
      <c r="I55" s="5"/>
      <c r="J55" s="5"/>
      <c r="AM55" s="5"/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M56" s="5"/>
    </row>
    <row r="57" spans="1:39" s="7" customFormat="1" ht="15" customHeight="1" x14ac:dyDescent="0.3">
      <c r="C57" s="8"/>
      <c r="D57" s="8"/>
      <c r="E57" s="5"/>
      <c r="I57" s="5"/>
      <c r="J57" s="5"/>
      <c r="AB57" s="7">
        <v>206815.51542335874</v>
      </c>
      <c r="AC57" s="7">
        <v>609231.72032475797</v>
      </c>
      <c r="AM57" s="5"/>
    </row>
    <row r="58" spans="1:39" s="7" customFormat="1" ht="15" customHeight="1" x14ac:dyDescent="0.3">
      <c r="C58" s="8"/>
      <c r="E58" s="5"/>
      <c r="I58" s="5"/>
      <c r="J58" s="5"/>
      <c r="AB58" s="7">
        <v>206802.93111544158</v>
      </c>
      <c r="AC58" s="7">
        <v>609243.14990017633</v>
      </c>
      <c r="AM58" s="5"/>
    </row>
    <row r="59" spans="1:39" s="7" customFormat="1" ht="15" customHeight="1" x14ac:dyDescent="0.3">
      <c r="D59" s="8"/>
      <c r="E59" s="5"/>
      <c r="I59" s="5"/>
      <c r="J59" s="5"/>
      <c r="AB59" s="7">
        <v>206800.77263897803</v>
      </c>
      <c r="AC59" s="7">
        <v>609245.23340188188</v>
      </c>
      <c r="AM59" s="5"/>
    </row>
    <row r="60" spans="1:39" ht="15" customHeight="1" x14ac:dyDescent="0.3">
      <c r="D60" s="6"/>
      <c r="AB60" s="5">
        <v>206786.38279588829</v>
      </c>
      <c r="AC60" s="5">
        <v>609259.1234132516</v>
      </c>
    </row>
    <row r="61" spans="1:39" ht="15" customHeight="1" x14ac:dyDescent="0.3">
      <c r="D61" s="6"/>
      <c r="AB61" s="5">
        <v>206786.38279588829</v>
      </c>
      <c r="AC61" s="5">
        <v>609259.1234132516</v>
      </c>
    </row>
    <row r="62" spans="1:39" ht="15" customHeight="1" x14ac:dyDescent="0.3">
      <c r="C62" s="6"/>
      <c r="D62" s="6"/>
      <c r="AB62" s="5">
        <v>206786.38279588829</v>
      </c>
      <c r="AC62" s="5">
        <v>609259.1234132516</v>
      </c>
    </row>
    <row r="63" spans="1:39" ht="15" customHeight="1" x14ac:dyDescent="0.3">
      <c r="C63" s="6"/>
      <c r="D63" s="6"/>
      <c r="AB63" s="5">
        <v>206786.38279588829</v>
      </c>
      <c r="AC63" s="5">
        <v>609259.1234132516</v>
      </c>
    </row>
    <row r="64" spans="1:39" ht="15" customHeight="1" x14ac:dyDescent="0.3">
      <c r="C64" s="6"/>
      <c r="D64" s="6"/>
      <c r="AB64" s="5">
        <v>206771.99295279855</v>
      </c>
      <c r="AC64" s="5">
        <v>609273.01342462143</v>
      </c>
    </row>
    <row r="65" spans="3:29" ht="15" customHeight="1" x14ac:dyDescent="0.3">
      <c r="C65" s="6"/>
      <c r="D65" s="6"/>
      <c r="AB65" s="5">
        <v>206759.76158617233</v>
      </c>
      <c r="AC65" s="5">
        <v>609284.81993428571</v>
      </c>
    </row>
    <row r="66" spans="3:29" ht="15" customHeight="1" x14ac:dyDescent="0.3">
      <c r="C66" s="6"/>
      <c r="D66" s="6"/>
      <c r="AB66" s="5">
        <v>206757.30104341792</v>
      </c>
      <c r="AC66" s="5">
        <v>609286.53624700604</v>
      </c>
    </row>
    <row r="67" spans="3:29" ht="15" customHeight="1" x14ac:dyDescent="0.3">
      <c r="C67" s="6"/>
      <c r="D67" s="6"/>
      <c r="AB67" s="5">
        <v>206743.35796780992</v>
      </c>
      <c r="AC67" s="5">
        <v>609296.26201908791</v>
      </c>
    </row>
    <row r="68" spans="3:29" ht="15" customHeight="1" x14ac:dyDescent="0.3">
      <c r="C68" s="6"/>
      <c r="D68" s="6"/>
      <c r="AB68" s="5">
        <v>206741.19707832983</v>
      </c>
      <c r="AC68" s="5">
        <v>609298.34301804402</v>
      </c>
    </row>
    <row r="69" spans="3:29" ht="15" customHeight="1" x14ac:dyDescent="0.3">
      <c r="C69" s="6"/>
      <c r="D69" s="6"/>
      <c r="AB69" s="5">
        <v>206726.79114846277</v>
      </c>
      <c r="AC69" s="5">
        <v>609312.21634441742</v>
      </c>
    </row>
    <row r="70" spans="3:29" ht="15" customHeight="1" x14ac:dyDescent="0.3">
      <c r="C70" s="6"/>
      <c r="D70" s="6"/>
      <c r="AB70" s="5">
        <v>206726.79114846277</v>
      </c>
      <c r="AC70" s="5">
        <v>609312.21634441742</v>
      </c>
    </row>
    <row r="71" spans="3:29" ht="15" customHeight="1" x14ac:dyDescent="0.3">
      <c r="C71" s="6"/>
      <c r="D71" s="6"/>
      <c r="AB71" s="5">
        <v>206726.79114846277</v>
      </c>
      <c r="AC71" s="5">
        <v>609312.21634441742</v>
      </c>
    </row>
    <row r="72" spans="3:29" ht="15" customHeight="1" x14ac:dyDescent="0.3">
      <c r="C72" s="6"/>
      <c r="D72" s="6"/>
      <c r="AB72" s="5">
        <v>206712.38521859574</v>
      </c>
      <c r="AC72" s="5">
        <v>609326.08967079094</v>
      </c>
    </row>
    <row r="73" spans="3:29" ht="15" customHeight="1" x14ac:dyDescent="0.3">
      <c r="C73" s="6"/>
      <c r="D73" s="6"/>
      <c r="AB73" s="5">
        <v>206712.38521859574</v>
      </c>
      <c r="AC73" s="5">
        <v>609326.08967079094</v>
      </c>
    </row>
    <row r="74" spans="3:29" ht="15" customHeight="1" x14ac:dyDescent="0.3">
      <c r="C74" s="6"/>
      <c r="D74" s="6"/>
      <c r="AB74" s="5">
        <v>206697.97928872867</v>
      </c>
      <c r="AC74" s="5">
        <v>609339.96299716446</v>
      </c>
    </row>
    <row r="75" spans="3:29" ht="15" customHeight="1" x14ac:dyDescent="0.3">
      <c r="C75" s="6"/>
      <c r="D75" s="6"/>
      <c r="AB75" s="5">
        <v>206689.3357308085</v>
      </c>
      <c r="AC75" s="5">
        <v>609348.28699298855</v>
      </c>
    </row>
    <row r="76" spans="3:29" ht="15" customHeight="1" x14ac:dyDescent="0.3">
      <c r="C76" s="6"/>
      <c r="D76" s="6"/>
      <c r="AB76" s="5">
        <v>206683.62351045967</v>
      </c>
      <c r="AC76" s="5">
        <v>609353.88793386368</v>
      </c>
    </row>
    <row r="77" spans="3:29" ht="15" customHeight="1" x14ac:dyDescent="0.3">
      <c r="C77" s="6"/>
      <c r="D77" s="6"/>
      <c r="AB77" s="5">
        <v>206669.34295958767</v>
      </c>
      <c r="AC77" s="5">
        <v>609367.89028605155</v>
      </c>
    </row>
    <row r="78" spans="3:29" ht="15" customHeight="1" x14ac:dyDescent="0.3">
      <c r="C78" s="6"/>
      <c r="D78" s="6"/>
      <c r="AB78" s="5">
        <v>206655.06240871569</v>
      </c>
      <c r="AC78" s="5">
        <v>609381.89263823943</v>
      </c>
    </row>
    <row r="79" spans="3:29" ht="15" customHeight="1" x14ac:dyDescent="0.3">
      <c r="C79" s="6"/>
      <c r="D79" s="6"/>
      <c r="AB79" s="5">
        <v>206640.78185784371</v>
      </c>
      <c r="AC79" s="5">
        <v>609395.8949904273</v>
      </c>
    </row>
    <row r="80" spans="3:29" ht="15" customHeight="1" x14ac:dyDescent="0.3">
      <c r="C80" s="6"/>
      <c r="D80" s="6"/>
      <c r="AB80" s="5">
        <v>206640.78185784371</v>
      </c>
      <c r="AC80" s="5">
        <v>609395.8949904273</v>
      </c>
    </row>
    <row r="81" spans="2:29" ht="15" customHeight="1" x14ac:dyDescent="0.3">
      <c r="C81" s="6"/>
      <c r="D81" s="6"/>
      <c r="AB81" s="5">
        <v>206640.78185784371</v>
      </c>
      <c r="AC81" s="5">
        <v>609395.8949904273</v>
      </c>
    </row>
    <row r="82" spans="2:29" ht="15" customHeight="1" x14ac:dyDescent="0.3">
      <c r="AB82" s="5">
        <v>206635.78366503856</v>
      </c>
      <c r="AC82" s="5">
        <v>609400.79581369297</v>
      </c>
    </row>
    <row r="84" spans="2:29" ht="15" customHeight="1" x14ac:dyDescent="0.3">
      <c r="B84" s="2"/>
      <c r="C84" s="2"/>
      <c r="D84" s="2"/>
      <c r="F84" s="2"/>
      <c r="G84" s="2"/>
      <c r="H84" s="2"/>
      <c r="K84" s="2"/>
      <c r="L84" s="2"/>
    </row>
  </sheetData>
  <autoFilter ref="A1:AX16" xr:uid="{00000000-0009-0000-0000-000024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W85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69</v>
      </c>
      <c r="H2" s="5" t="s">
        <v>317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42.18</v>
      </c>
      <c r="D4" s="5">
        <v>40.98</v>
      </c>
      <c r="E4" s="5">
        <v>200</v>
      </c>
      <c r="F4" s="5" t="s">
        <v>234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C4-0.2*8</f>
        <v>40.58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m1-OJ-A37-001</v>
      </c>
      <c r="AS4" s="5" t="str">
        <f t="shared" ref="AS4:AS9" si="2">IFERROR(RIGHT(AR4,LEN(AR4)-3),"")</f>
        <v>OJ-A37-001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42.13</v>
      </c>
      <c r="D5" s="6">
        <v>40.42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C5-0.2*8</f>
        <v>40.53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42.08</v>
      </c>
      <c r="D6" s="6">
        <v>39.85</v>
      </c>
      <c r="E6" s="5">
        <v>200</v>
      </c>
      <c r="I6" s="5" t="s">
        <v>0</v>
      </c>
      <c r="J6" s="5">
        <v>0.3</v>
      </c>
      <c r="AD6" s="5">
        <f t="shared" si="4"/>
        <v>40.479999999999997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42.08</v>
      </c>
      <c r="D7" s="6">
        <v>39.85</v>
      </c>
      <c r="E7" s="5">
        <v>200</v>
      </c>
      <c r="I7" s="5" t="s">
        <v>60</v>
      </c>
      <c r="J7" s="5">
        <v>0.3</v>
      </c>
      <c r="AD7" s="5">
        <f t="shared" si="4"/>
        <v>40.479999999999997</v>
      </c>
      <c r="AO7" s="5" t="str">
        <f t="shared" si="0"/>
        <v>2+0.00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42.03</v>
      </c>
      <c r="D8" s="6">
        <v>39.29</v>
      </c>
      <c r="E8" s="5">
        <v>200</v>
      </c>
      <c r="I8" s="5" t="s">
        <v>60</v>
      </c>
      <c r="J8" s="5">
        <v>0.3</v>
      </c>
      <c r="AD8" s="5">
        <f t="shared" si="4"/>
        <v>40.43</v>
      </c>
      <c r="AO8" s="5" t="str">
        <f t="shared" si="0"/>
        <v>3+0.00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68</v>
      </c>
      <c r="C9" s="6">
        <v>42.01</v>
      </c>
      <c r="D9" s="6">
        <v>39.06</v>
      </c>
      <c r="E9" s="5">
        <v>200</v>
      </c>
      <c r="F9" s="5" t="s">
        <v>318</v>
      </c>
      <c r="I9" s="5" t="s">
        <v>60</v>
      </c>
      <c r="J9" s="5">
        <v>0.3</v>
      </c>
      <c r="AD9" s="5">
        <f t="shared" si="4"/>
        <v>40.409999999999997</v>
      </c>
      <c r="AO9" s="5" t="str">
        <f t="shared" si="0"/>
        <v>3+8.00</v>
      </c>
      <c r="AR9" s="5" t="str">
        <f t="shared" si="5"/>
        <v>m1-OJ-A36-003</v>
      </c>
      <c r="AS9" s="5" t="str">
        <f t="shared" si="2"/>
        <v>OJ-A36-003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794</v>
      </c>
      <c r="C12" s="6">
        <v>41.03</v>
      </c>
      <c r="D12" s="6">
        <v>60</v>
      </c>
      <c r="E12" s="17" t="s">
        <v>344</v>
      </c>
    </row>
    <row r="13" spans="1:49" ht="15" customHeight="1" x14ac:dyDescent="0.3">
      <c r="B13" s="5" t="s">
        <v>795</v>
      </c>
      <c r="C13" s="6">
        <v>41</v>
      </c>
      <c r="D13" s="6">
        <v>60</v>
      </c>
      <c r="E13" s="17" t="s">
        <v>344</v>
      </c>
    </row>
    <row r="14" spans="1:49" ht="15" customHeight="1" x14ac:dyDescent="0.3">
      <c r="C14" s="6"/>
      <c r="D14" s="6"/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2:12" ht="15" customHeight="1" x14ac:dyDescent="0.3">
      <c r="C17" s="6"/>
      <c r="D17" s="6"/>
    </row>
    <row r="18" spans="2:12" ht="15" customHeight="1" x14ac:dyDescent="0.3">
      <c r="C18" s="6"/>
      <c r="D18" s="6"/>
    </row>
    <row r="19" spans="2:12" ht="15" customHeight="1" x14ac:dyDescent="0.3">
      <c r="C19" s="6"/>
      <c r="D19" s="6"/>
    </row>
    <row r="20" spans="2:12" ht="15" customHeight="1" x14ac:dyDescent="0.3">
      <c r="C20" s="6"/>
      <c r="D20" s="6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5" spans="2:12" ht="15" customHeight="1" x14ac:dyDescent="0.3">
      <c r="B25" s="2"/>
      <c r="C25" s="2"/>
      <c r="D25" s="2"/>
      <c r="G25" s="2"/>
      <c r="H25" s="2"/>
      <c r="K25" s="2"/>
      <c r="L25" s="2"/>
    </row>
    <row r="26" spans="2:12" ht="15" customHeight="1" x14ac:dyDescent="0.3">
      <c r="C26" s="6"/>
      <c r="D26" s="6"/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M36" s="7"/>
    </row>
    <row r="37" spans="1:39" ht="15" customHeight="1" x14ac:dyDescent="0.3">
      <c r="C37" s="6"/>
      <c r="D37" s="6"/>
      <c r="AM37" s="7"/>
    </row>
    <row r="38" spans="1:39" ht="15" customHeight="1" x14ac:dyDescent="0.3">
      <c r="C38" s="6"/>
      <c r="D38" s="6"/>
      <c r="AM38" s="7"/>
    </row>
    <row r="39" spans="1:39" ht="15" customHeight="1" x14ac:dyDescent="0.3">
      <c r="C39" s="6"/>
      <c r="D39" s="6"/>
      <c r="AB39" s="5">
        <v>206871.95187986357</v>
      </c>
      <c r="AC39" s="5">
        <v>609140.61457819305</v>
      </c>
      <c r="AM39" s="7"/>
    </row>
    <row r="40" spans="1:39" ht="15" customHeight="1" x14ac:dyDescent="0.3">
      <c r="C40" s="6"/>
      <c r="D40" s="6"/>
      <c r="AM40" s="7"/>
    </row>
    <row r="41" spans="1:39" ht="15" customHeight="1" x14ac:dyDescent="0.3">
      <c r="C41" s="6"/>
      <c r="D41" s="6"/>
      <c r="AB41" s="5">
        <v>206868.81614221606</v>
      </c>
      <c r="AC41" s="5">
        <v>609150.11021663423</v>
      </c>
      <c r="AM41" s="7"/>
    </row>
    <row r="42" spans="1:39" ht="15" customHeight="1" x14ac:dyDescent="0.3">
      <c r="C42" s="6"/>
      <c r="D42" s="6"/>
      <c r="AM42" s="7"/>
    </row>
    <row r="43" spans="1:39" ht="15" customHeight="1" x14ac:dyDescent="0.3">
      <c r="C43" s="6"/>
      <c r="D43" s="6"/>
      <c r="AB43" s="5">
        <v>206865.68040456859</v>
      </c>
      <c r="AC43" s="5">
        <v>609159.60585507541</v>
      </c>
      <c r="AM43" s="7"/>
    </row>
    <row r="44" spans="1:39" s="7" customFormat="1" ht="15" customHeight="1" x14ac:dyDescent="0.3">
      <c r="C44" s="8"/>
      <c r="D44" s="8"/>
      <c r="E44" s="5"/>
      <c r="I44" s="5"/>
      <c r="J44" s="5"/>
      <c r="AB44" s="7">
        <v>206861.21283914137</v>
      </c>
      <c r="AC44" s="7">
        <v>609168.55241079</v>
      </c>
    </row>
    <row r="45" spans="1:39" s="7" customFormat="1" ht="15" customHeight="1" x14ac:dyDescent="0.3">
      <c r="C45" s="8"/>
      <c r="D45" s="8"/>
      <c r="E45" s="5"/>
      <c r="I45" s="5"/>
      <c r="J45" s="5"/>
      <c r="AB45" s="7">
        <v>206856.74527371419</v>
      </c>
      <c r="AC45" s="7">
        <v>609177.49896650447</v>
      </c>
    </row>
    <row r="46" spans="1:39" s="7" customFormat="1" ht="15" customHeight="1" x14ac:dyDescent="0.3">
      <c r="A46" s="5"/>
      <c r="C46" s="8"/>
      <c r="D46" s="8"/>
      <c r="E46" s="5"/>
      <c r="F46" s="5"/>
      <c r="I46" s="5"/>
      <c r="J46" s="5"/>
      <c r="AB46" s="7">
        <v>206853.26417969234</v>
      </c>
      <c r="AC46" s="7">
        <v>609186.87350566185</v>
      </c>
    </row>
    <row r="47" spans="1:39" s="7" customFormat="1" ht="15" customHeight="1" x14ac:dyDescent="0.3">
      <c r="A47" s="5"/>
      <c r="E47" s="5"/>
      <c r="F47" s="5"/>
      <c r="I47" s="5"/>
      <c r="J47" s="5"/>
      <c r="AB47" s="7">
        <v>206847.34631985531</v>
      </c>
      <c r="AC47" s="7">
        <v>609202.81022222911</v>
      </c>
    </row>
    <row r="48" spans="1:39" s="7" customFormat="1" ht="15" customHeight="1" x14ac:dyDescent="0.3">
      <c r="E48" s="5"/>
      <c r="F48" s="5"/>
      <c r="I48" s="5"/>
      <c r="J48" s="5"/>
    </row>
    <row r="49" spans="1:39" s="7" customFormat="1" ht="15" customHeight="1" x14ac:dyDescent="0.3">
      <c r="A49" s="5"/>
      <c r="C49" s="8"/>
      <c r="D49" s="8"/>
      <c r="E49" s="5"/>
      <c r="F49" s="5"/>
      <c r="I49" s="5"/>
      <c r="J49" s="5"/>
      <c r="AB49" s="7">
        <v>206847.34631985531</v>
      </c>
      <c r="AC49" s="7">
        <v>609202.81022222911</v>
      </c>
    </row>
    <row r="50" spans="1:39" s="7" customFormat="1" ht="15" customHeight="1" x14ac:dyDescent="0.3">
      <c r="C50" s="8"/>
      <c r="D50" s="8"/>
      <c r="E50" s="5"/>
      <c r="I50" s="5"/>
      <c r="J50" s="5"/>
      <c r="AB50" s="7">
        <v>206845.12555963456</v>
      </c>
      <c r="AC50" s="7">
        <v>609204.82720612653</v>
      </c>
    </row>
    <row r="51" spans="1:39" s="7" customFormat="1" ht="15" customHeight="1" x14ac:dyDescent="0.3">
      <c r="A51" s="5"/>
      <c r="C51" s="8"/>
      <c r="D51" s="8"/>
      <c r="E51" s="5"/>
      <c r="F51" s="5"/>
      <c r="I51" s="5"/>
      <c r="J51" s="5"/>
      <c r="AB51" s="7">
        <v>206845.12555963456</v>
      </c>
      <c r="AC51" s="7">
        <v>609204.82720612653</v>
      </c>
    </row>
    <row r="52" spans="1:39" s="7" customFormat="1" ht="15" customHeight="1" x14ac:dyDescent="0.3">
      <c r="C52" s="4"/>
      <c r="D52" s="8"/>
      <c r="E52" s="5"/>
      <c r="F52" s="5"/>
      <c r="I52" s="5"/>
      <c r="J52" s="5"/>
      <c r="AB52" s="7">
        <v>206830.32049149665</v>
      </c>
      <c r="AC52" s="7">
        <v>609218.27376544231</v>
      </c>
      <c r="AM52" s="5"/>
    </row>
    <row r="53" spans="1:39" s="7" customFormat="1" ht="15" customHeight="1" x14ac:dyDescent="0.3">
      <c r="A53" s="5"/>
      <c r="D53" s="8"/>
      <c r="E53" s="5"/>
      <c r="F53" s="5"/>
      <c r="I53" s="5"/>
      <c r="J53" s="5"/>
      <c r="AB53" s="7">
        <v>206815.51542335874</v>
      </c>
      <c r="AC53" s="7">
        <v>609231.72032475797</v>
      </c>
      <c r="AM53" s="5"/>
    </row>
    <row r="54" spans="1:39" s="7" customFormat="1" ht="15" customHeight="1" x14ac:dyDescent="0.3">
      <c r="A54" s="5"/>
      <c r="D54" s="8"/>
      <c r="E54" s="5"/>
      <c r="F54" s="5"/>
      <c r="I54" s="5"/>
      <c r="J54" s="5"/>
      <c r="AM54" s="5"/>
    </row>
    <row r="55" spans="1:39" s="7" customFormat="1" ht="15" customHeight="1" x14ac:dyDescent="0.3">
      <c r="A55" s="5"/>
      <c r="C55" s="8"/>
      <c r="D55" s="8"/>
      <c r="E55" s="5"/>
      <c r="F55" s="5"/>
      <c r="I55" s="5"/>
      <c r="J55" s="5"/>
      <c r="AB55" s="7">
        <v>206815.51542335874</v>
      </c>
      <c r="AC55" s="7">
        <v>609231.72032475797</v>
      </c>
      <c r="AM55" s="5"/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M56" s="5"/>
    </row>
    <row r="57" spans="1:39" s="7" customFormat="1" ht="15" customHeight="1" x14ac:dyDescent="0.3">
      <c r="A57" s="5"/>
      <c r="C57" s="8"/>
      <c r="D57" s="8"/>
      <c r="E57" s="5"/>
      <c r="F57" s="5"/>
      <c r="I57" s="5"/>
      <c r="J57" s="5"/>
      <c r="AM57" s="5"/>
    </row>
    <row r="58" spans="1:39" s="7" customFormat="1" ht="15" customHeight="1" x14ac:dyDescent="0.3">
      <c r="C58" s="8"/>
      <c r="D58" s="8"/>
      <c r="E58" s="5"/>
      <c r="I58" s="5"/>
      <c r="J58" s="5"/>
      <c r="AB58" s="7">
        <v>206815.51542335874</v>
      </c>
      <c r="AC58" s="7">
        <v>609231.72032475797</v>
      </c>
      <c r="AM58" s="5"/>
    </row>
    <row r="59" spans="1:39" s="7" customFormat="1" ht="15" customHeight="1" x14ac:dyDescent="0.3">
      <c r="C59" s="8"/>
      <c r="E59" s="5"/>
      <c r="I59" s="5"/>
      <c r="J59" s="5"/>
      <c r="AB59" s="7">
        <v>206802.93111544158</v>
      </c>
      <c r="AC59" s="7">
        <v>609243.14990017633</v>
      </c>
      <c r="AM59" s="5"/>
    </row>
    <row r="60" spans="1:39" s="7" customFormat="1" ht="15" customHeight="1" x14ac:dyDescent="0.3">
      <c r="D60" s="8"/>
      <c r="E60" s="5"/>
      <c r="I60" s="5"/>
      <c r="J60" s="5"/>
      <c r="AB60" s="7">
        <v>206800.77263897803</v>
      </c>
      <c r="AC60" s="7">
        <v>609245.23340188188</v>
      </c>
      <c r="AM60" s="5"/>
    </row>
    <row r="61" spans="1:39" ht="15" customHeight="1" x14ac:dyDescent="0.3">
      <c r="D61" s="6"/>
      <c r="AB61" s="5">
        <v>206786.38279588829</v>
      </c>
      <c r="AC61" s="5">
        <v>609259.1234132516</v>
      </c>
    </row>
    <row r="62" spans="1:39" ht="15" customHeight="1" x14ac:dyDescent="0.3">
      <c r="D62" s="6"/>
      <c r="AB62" s="5">
        <v>206786.38279588829</v>
      </c>
      <c r="AC62" s="5">
        <v>609259.1234132516</v>
      </c>
    </row>
    <row r="63" spans="1:39" ht="15" customHeight="1" x14ac:dyDescent="0.3">
      <c r="C63" s="6"/>
      <c r="D63" s="6"/>
      <c r="AB63" s="5">
        <v>206786.38279588829</v>
      </c>
      <c r="AC63" s="5">
        <v>609259.1234132516</v>
      </c>
    </row>
    <row r="64" spans="1:39" ht="15" customHeight="1" x14ac:dyDescent="0.3">
      <c r="C64" s="6"/>
      <c r="D64" s="6"/>
      <c r="AB64" s="5">
        <v>206786.38279588829</v>
      </c>
      <c r="AC64" s="5">
        <v>609259.1234132516</v>
      </c>
    </row>
    <row r="65" spans="3:29" ht="15" customHeight="1" x14ac:dyDescent="0.3">
      <c r="C65" s="6"/>
      <c r="D65" s="6"/>
      <c r="AB65" s="5">
        <v>206771.99295279855</v>
      </c>
      <c r="AC65" s="5">
        <v>609273.01342462143</v>
      </c>
    </row>
    <row r="66" spans="3:29" ht="15" customHeight="1" x14ac:dyDescent="0.3">
      <c r="C66" s="6"/>
      <c r="D66" s="6"/>
      <c r="AB66" s="5">
        <v>206759.76158617233</v>
      </c>
      <c r="AC66" s="5">
        <v>609284.81993428571</v>
      </c>
    </row>
    <row r="67" spans="3:29" ht="15" customHeight="1" x14ac:dyDescent="0.3">
      <c r="C67" s="6"/>
      <c r="D67" s="6"/>
      <c r="AB67" s="5">
        <v>206757.30104341792</v>
      </c>
      <c r="AC67" s="5">
        <v>609286.53624700604</v>
      </c>
    </row>
    <row r="68" spans="3:29" ht="15" customHeight="1" x14ac:dyDescent="0.3">
      <c r="C68" s="6"/>
      <c r="D68" s="6"/>
      <c r="AB68" s="5">
        <v>206743.35796780992</v>
      </c>
      <c r="AC68" s="5">
        <v>609296.26201908791</v>
      </c>
    </row>
    <row r="69" spans="3:29" ht="15" customHeight="1" x14ac:dyDescent="0.3">
      <c r="C69" s="6"/>
      <c r="D69" s="6"/>
      <c r="AB69" s="5">
        <v>206741.19707832983</v>
      </c>
      <c r="AC69" s="5">
        <v>609298.34301804402</v>
      </c>
    </row>
    <row r="70" spans="3:29" ht="15" customHeight="1" x14ac:dyDescent="0.3">
      <c r="C70" s="6"/>
      <c r="D70" s="6"/>
      <c r="AB70" s="5">
        <v>206726.79114846277</v>
      </c>
      <c r="AC70" s="5">
        <v>609312.21634441742</v>
      </c>
    </row>
    <row r="71" spans="3:29" ht="15" customHeight="1" x14ac:dyDescent="0.3">
      <c r="C71" s="6"/>
      <c r="D71" s="6"/>
      <c r="AB71" s="5">
        <v>206726.79114846277</v>
      </c>
      <c r="AC71" s="5">
        <v>609312.21634441742</v>
      </c>
    </row>
    <row r="72" spans="3:29" ht="15" customHeight="1" x14ac:dyDescent="0.3">
      <c r="C72" s="6"/>
      <c r="D72" s="6"/>
      <c r="AB72" s="5">
        <v>206726.79114846277</v>
      </c>
      <c r="AC72" s="5">
        <v>609312.21634441742</v>
      </c>
    </row>
    <row r="73" spans="3:29" ht="15" customHeight="1" x14ac:dyDescent="0.3">
      <c r="C73" s="6"/>
      <c r="D73" s="6"/>
      <c r="AB73" s="5">
        <v>206712.38521859574</v>
      </c>
      <c r="AC73" s="5">
        <v>609326.08967079094</v>
      </c>
    </row>
    <row r="74" spans="3:29" ht="15" customHeight="1" x14ac:dyDescent="0.3">
      <c r="C74" s="6"/>
      <c r="D74" s="6"/>
      <c r="AB74" s="5">
        <v>206712.38521859574</v>
      </c>
      <c r="AC74" s="5">
        <v>609326.08967079094</v>
      </c>
    </row>
    <row r="75" spans="3:29" ht="15" customHeight="1" x14ac:dyDescent="0.3">
      <c r="C75" s="6"/>
      <c r="D75" s="6"/>
      <c r="AB75" s="5">
        <v>206697.97928872867</v>
      </c>
      <c r="AC75" s="5">
        <v>609339.96299716446</v>
      </c>
    </row>
    <row r="76" spans="3:29" ht="15" customHeight="1" x14ac:dyDescent="0.3">
      <c r="C76" s="6"/>
      <c r="D76" s="6"/>
      <c r="AB76" s="5">
        <v>206689.3357308085</v>
      </c>
      <c r="AC76" s="5">
        <v>609348.28699298855</v>
      </c>
    </row>
    <row r="77" spans="3:29" ht="15" customHeight="1" x14ac:dyDescent="0.3">
      <c r="C77" s="6"/>
      <c r="D77" s="6"/>
      <c r="AB77" s="5">
        <v>206683.62351045967</v>
      </c>
      <c r="AC77" s="5">
        <v>609353.88793386368</v>
      </c>
    </row>
    <row r="78" spans="3:29" ht="15" customHeight="1" x14ac:dyDescent="0.3">
      <c r="C78" s="6"/>
      <c r="D78" s="6"/>
      <c r="AB78" s="5">
        <v>206669.34295958767</v>
      </c>
      <c r="AC78" s="5">
        <v>609367.89028605155</v>
      </c>
    </row>
    <row r="79" spans="3:29" ht="15" customHeight="1" x14ac:dyDescent="0.3">
      <c r="C79" s="6"/>
      <c r="D79" s="6"/>
      <c r="AB79" s="5">
        <v>206655.06240871569</v>
      </c>
      <c r="AC79" s="5">
        <v>609381.89263823943</v>
      </c>
    </row>
    <row r="80" spans="3:29" ht="15" customHeight="1" x14ac:dyDescent="0.3">
      <c r="C80" s="6"/>
      <c r="D80" s="6"/>
      <c r="AB80" s="5">
        <v>206640.78185784371</v>
      </c>
      <c r="AC80" s="5">
        <v>609395.8949904273</v>
      </c>
    </row>
    <row r="81" spans="2:29" ht="15" customHeight="1" x14ac:dyDescent="0.3">
      <c r="C81" s="6"/>
      <c r="D81" s="6"/>
      <c r="AB81" s="5">
        <v>206640.78185784371</v>
      </c>
      <c r="AC81" s="5">
        <v>609395.8949904273</v>
      </c>
    </row>
    <row r="82" spans="2:29" ht="15" customHeight="1" x14ac:dyDescent="0.3">
      <c r="C82" s="6"/>
      <c r="D82" s="6"/>
      <c r="AB82" s="5">
        <v>206640.78185784371</v>
      </c>
      <c r="AC82" s="5">
        <v>609395.8949904273</v>
      </c>
    </row>
    <row r="83" spans="2:29" ht="15" customHeight="1" x14ac:dyDescent="0.3">
      <c r="AB83" s="5">
        <v>206635.78366503856</v>
      </c>
      <c r="AC83" s="5">
        <v>609400.79581369297</v>
      </c>
    </row>
    <row r="85" spans="2:29" ht="15" customHeight="1" x14ac:dyDescent="0.3">
      <c r="B85" s="2"/>
      <c r="C85" s="2"/>
      <c r="D85" s="2"/>
      <c r="F85" s="2"/>
      <c r="G85" s="2"/>
      <c r="H85" s="2"/>
      <c r="K85" s="2"/>
      <c r="L85" s="2"/>
    </row>
  </sheetData>
  <autoFilter ref="A1:AX1" xr:uid="{00000000-0009-0000-0000-000025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W86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56</v>
      </c>
      <c r="H2" s="5" t="s">
        <v>319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41.93</v>
      </c>
      <c r="D4" s="5">
        <v>40.630000000000003</v>
      </c>
      <c r="E4" s="5">
        <v>200</v>
      </c>
      <c r="F4" s="5" t="s">
        <v>233</v>
      </c>
      <c r="I4" s="5" t="s">
        <v>1230</v>
      </c>
      <c r="J4" s="5">
        <v>0.3</v>
      </c>
      <c r="AB4" s="5">
        <v>206894.62896231347</v>
      </c>
      <c r="AC4" s="5">
        <v>609074.47485722846</v>
      </c>
      <c r="AD4" s="5">
        <f>C4-0.2*8</f>
        <v>40.33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m1-OJ-A38-001</v>
      </c>
      <c r="AS4" s="5" t="str">
        <f t="shared" ref="AS4:AS12" si="2">IFERROR(RIGHT(AR4,LEN(AR4)-3),"")</f>
        <v>OJ-A38-001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CONC</v>
      </c>
    </row>
    <row r="5" spans="1:49" ht="15" customHeight="1" x14ac:dyDescent="0.3">
      <c r="B5" s="5">
        <v>20</v>
      </c>
      <c r="C5" s="6">
        <v>41.9</v>
      </c>
      <c r="D5" s="6">
        <v>40.24</v>
      </c>
      <c r="E5" s="6">
        <v>200</v>
      </c>
      <c r="I5" s="5" t="s">
        <v>1230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C5-0.2*8</f>
        <v>40.299999999999997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CONC</v>
      </c>
    </row>
    <row r="6" spans="1:49" ht="15" customHeight="1" x14ac:dyDescent="0.3">
      <c r="B6" s="5">
        <v>23.5</v>
      </c>
      <c r="C6" s="6">
        <v>41.9</v>
      </c>
      <c r="D6" s="6">
        <v>40.17</v>
      </c>
      <c r="E6" s="6">
        <v>200</v>
      </c>
      <c r="I6" s="5" t="s">
        <v>58</v>
      </c>
      <c r="J6" s="5">
        <v>0.3</v>
      </c>
      <c r="AD6" s="5">
        <f t="shared" si="4"/>
        <v>40.299999999999997</v>
      </c>
      <c r="AO6" s="5" t="str">
        <f t="shared" si="0"/>
        <v>1+3.50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CONC</v>
      </c>
    </row>
    <row r="7" spans="1:49" ht="15" customHeight="1" x14ac:dyDescent="0.3">
      <c r="B7" s="5">
        <v>23.5</v>
      </c>
      <c r="C7" s="6">
        <v>41.9</v>
      </c>
      <c r="D7" s="6">
        <v>40.17</v>
      </c>
      <c r="E7" s="6">
        <v>200</v>
      </c>
      <c r="I7" s="5" t="s">
        <v>1231</v>
      </c>
      <c r="J7" s="5">
        <v>0.3</v>
      </c>
      <c r="AD7" s="5">
        <f t="shared" si="4"/>
        <v>40.299999999999997</v>
      </c>
      <c r="AO7" s="5" t="str">
        <f t="shared" si="0"/>
        <v>1+3.50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1236</v>
      </c>
      <c r="AW7" s="5" t="str">
        <f t="shared" si="7"/>
        <v>보도블럭</v>
      </c>
    </row>
    <row r="8" spans="1:49" ht="15" customHeight="1" x14ac:dyDescent="0.3">
      <c r="B8" s="5">
        <v>40</v>
      </c>
      <c r="C8" s="6">
        <v>41.88</v>
      </c>
      <c r="D8" s="6">
        <v>39.85</v>
      </c>
      <c r="E8" s="6">
        <v>200</v>
      </c>
      <c r="I8" s="5" t="s">
        <v>1231</v>
      </c>
      <c r="J8" s="5">
        <v>0.3</v>
      </c>
      <c r="AD8" s="5">
        <f t="shared" si="4"/>
        <v>40.28</v>
      </c>
      <c r="AO8" s="5" t="str">
        <f t="shared" si="0"/>
        <v>2+0.00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1236</v>
      </c>
      <c r="AW8" s="5" t="str">
        <f t="shared" si="7"/>
        <v>보도블럭</v>
      </c>
    </row>
    <row r="9" spans="1:49" ht="15" customHeight="1" x14ac:dyDescent="0.3">
      <c r="B9" s="5">
        <v>40</v>
      </c>
      <c r="C9" s="6">
        <v>41.88</v>
      </c>
      <c r="D9" s="6">
        <v>39.85</v>
      </c>
      <c r="E9" s="6">
        <v>200</v>
      </c>
      <c r="I9" s="5" t="s">
        <v>1232</v>
      </c>
      <c r="J9" s="5">
        <v>0.3</v>
      </c>
      <c r="AD9" s="5">
        <f t="shared" si="4"/>
        <v>40.28</v>
      </c>
      <c r="AO9" s="5" t="str">
        <f t="shared" si="0"/>
        <v>2+0.00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1236</v>
      </c>
      <c r="AW9" s="5" t="str">
        <f t="shared" si="7"/>
        <v>보도블럭</v>
      </c>
    </row>
    <row r="10" spans="1:49" ht="15" customHeight="1" x14ac:dyDescent="0.3">
      <c r="B10" s="5">
        <v>53.5</v>
      </c>
      <c r="C10" s="6">
        <v>41.86</v>
      </c>
      <c r="D10" s="6">
        <v>39.590000000000003</v>
      </c>
      <c r="E10" s="6">
        <v>200</v>
      </c>
      <c r="I10" s="5" t="s">
        <v>1232</v>
      </c>
      <c r="J10" s="5">
        <v>0.3</v>
      </c>
      <c r="AD10" s="5">
        <f t="shared" si="4"/>
        <v>40.26</v>
      </c>
      <c r="AO10" s="5" t="str">
        <f t="shared" si="0"/>
        <v>2+13.50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1236</v>
      </c>
      <c r="AW10" s="5" t="str">
        <f>IF(COUNTIF($I10,"SC*")&gt;0,"",IF(RIGHT($I10,1)="1","토사",IF(RIGHT($I10,1)="2","ASP",IF(RIGHT($I10,1)="3","CONC",IF(RIGHT($I10,1)="4","보도블럭",IF(RIGHT($I10,1)="5","ASP+CON",""))))))</f>
        <v>보도블럭</v>
      </c>
    </row>
    <row r="11" spans="1:49" ht="15" customHeight="1" x14ac:dyDescent="0.3">
      <c r="B11" s="5">
        <v>53.5</v>
      </c>
      <c r="C11" s="6">
        <v>41.86</v>
      </c>
      <c r="D11" s="6">
        <v>39.590000000000003</v>
      </c>
      <c r="E11" s="6">
        <v>200</v>
      </c>
      <c r="I11" s="5" t="s">
        <v>60</v>
      </c>
      <c r="J11" s="5">
        <v>0.3</v>
      </c>
      <c r="AD11" s="5">
        <f t="shared" si="4"/>
        <v>40.26</v>
      </c>
      <c r="AO11" s="5" t="str">
        <f t="shared" si="0"/>
        <v>2+13.50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1236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55</v>
      </c>
      <c r="C12" s="6">
        <v>41.86</v>
      </c>
      <c r="D12" s="6">
        <v>39.56</v>
      </c>
      <c r="E12" s="5">
        <v>200</v>
      </c>
      <c r="F12" s="5" t="s">
        <v>320</v>
      </c>
      <c r="I12" s="5" t="s">
        <v>60</v>
      </c>
      <c r="J12" s="5">
        <v>0.3</v>
      </c>
      <c r="AD12" s="5">
        <f t="shared" si="4"/>
        <v>40.26</v>
      </c>
      <c r="AO12" s="5" t="str">
        <f t="shared" si="0"/>
        <v>2+15.00</v>
      </c>
      <c r="AR12" s="5" t="str">
        <f t="shared" si="5"/>
        <v>m1-OJ-A36-002</v>
      </c>
      <c r="AS12" s="5" t="str">
        <f t="shared" si="2"/>
        <v>OJ-A36-002</v>
      </c>
      <c r="AT12" s="5" t="str">
        <f t="shared" si="3"/>
        <v>PC맨홀(1호)</v>
      </c>
      <c r="AU12" s="5" t="str">
        <f t="shared" si="6"/>
        <v>가시설</v>
      </c>
      <c r="AV12" s="27" t="s">
        <v>1236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796</v>
      </c>
      <c r="C15" s="6">
        <v>40.86</v>
      </c>
      <c r="D15" s="6">
        <v>60</v>
      </c>
      <c r="E15" s="17" t="s">
        <v>344</v>
      </c>
    </row>
    <row r="16" spans="1:49" ht="15" customHeight="1" x14ac:dyDescent="0.3">
      <c r="B16" s="5" t="s">
        <v>797</v>
      </c>
      <c r="C16" s="6">
        <v>40.840000000000003</v>
      </c>
      <c r="D16" s="6">
        <v>50</v>
      </c>
      <c r="E16" s="17" t="s">
        <v>344</v>
      </c>
    </row>
    <row r="17" spans="2:12" ht="15" customHeight="1" x14ac:dyDescent="0.3">
      <c r="B17" s="5" t="s">
        <v>798</v>
      </c>
      <c r="C17" s="6">
        <v>40.83</v>
      </c>
      <c r="D17" s="6">
        <v>50</v>
      </c>
      <c r="E17" s="17" t="s">
        <v>344</v>
      </c>
    </row>
    <row r="18" spans="2:12" ht="15" customHeight="1" x14ac:dyDescent="0.3">
      <c r="B18" s="5" t="s">
        <v>799</v>
      </c>
      <c r="C18" s="6">
        <v>40.82</v>
      </c>
      <c r="D18" s="6">
        <v>50</v>
      </c>
      <c r="E18" s="17" t="s">
        <v>344</v>
      </c>
    </row>
    <row r="19" spans="2:12" ht="15" customHeight="1" x14ac:dyDescent="0.3">
      <c r="B19" s="5" t="s">
        <v>800</v>
      </c>
      <c r="C19" s="6">
        <v>40.700000000000003</v>
      </c>
      <c r="D19" s="6">
        <v>160</v>
      </c>
      <c r="E19" s="17" t="s">
        <v>344</v>
      </c>
    </row>
    <row r="20" spans="2:12" ht="15" customHeight="1" x14ac:dyDescent="0.3">
      <c r="C20" s="6"/>
      <c r="D20" s="6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4" spans="2:12" ht="15" customHeight="1" x14ac:dyDescent="0.3">
      <c r="C24" s="6"/>
      <c r="D24" s="6"/>
    </row>
    <row r="26" spans="2:12" ht="15" customHeight="1" x14ac:dyDescent="0.3">
      <c r="B26" s="2"/>
      <c r="C26" s="2"/>
      <c r="D26" s="2"/>
      <c r="G26" s="2"/>
      <c r="H26" s="2"/>
      <c r="K26" s="2"/>
      <c r="L26" s="2"/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M36" s="7"/>
    </row>
    <row r="37" spans="1:39" ht="15" customHeight="1" x14ac:dyDescent="0.3">
      <c r="C37" s="6"/>
      <c r="D37" s="6"/>
      <c r="AM37" s="7"/>
    </row>
    <row r="38" spans="1:39" ht="15" customHeight="1" x14ac:dyDescent="0.3">
      <c r="C38" s="6"/>
      <c r="D38" s="6"/>
      <c r="AM38" s="7"/>
    </row>
    <row r="39" spans="1:39" ht="15" customHeight="1" x14ac:dyDescent="0.3">
      <c r="C39" s="6"/>
      <c r="D39" s="6"/>
      <c r="AM39" s="7"/>
    </row>
    <row r="40" spans="1:39" ht="15" customHeight="1" x14ac:dyDescent="0.3">
      <c r="C40" s="6"/>
      <c r="D40" s="6"/>
      <c r="AB40" s="5">
        <v>206871.95187986357</v>
      </c>
      <c r="AC40" s="5">
        <v>609140.61457819305</v>
      </c>
      <c r="AM40" s="7"/>
    </row>
    <row r="41" spans="1:39" ht="15" customHeight="1" x14ac:dyDescent="0.3">
      <c r="C41" s="6"/>
      <c r="D41" s="6"/>
      <c r="AM41" s="7"/>
    </row>
    <row r="42" spans="1:39" ht="15" customHeight="1" x14ac:dyDescent="0.3">
      <c r="C42" s="6"/>
      <c r="D42" s="6"/>
      <c r="AB42" s="5">
        <v>206868.81614221606</v>
      </c>
      <c r="AC42" s="5">
        <v>609150.11021663423</v>
      </c>
      <c r="AM42" s="7"/>
    </row>
    <row r="43" spans="1:39" ht="15" customHeight="1" x14ac:dyDescent="0.3">
      <c r="C43" s="6"/>
      <c r="D43" s="6"/>
      <c r="AM43" s="7"/>
    </row>
    <row r="44" spans="1:39" ht="15" customHeight="1" x14ac:dyDescent="0.3">
      <c r="C44" s="6"/>
      <c r="D44" s="6"/>
      <c r="AB44" s="5">
        <v>206865.68040456859</v>
      </c>
      <c r="AC44" s="5">
        <v>609159.60585507541</v>
      </c>
      <c r="AM44" s="7"/>
    </row>
    <row r="45" spans="1:39" s="7" customFormat="1" ht="15" customHeight="1" x14ac:dyDescent="0.3">
      <c r="C45" s="8"/>
      <c r="D45" s="8"/>
      <c r="E45" s="5"/>
      <c r="I45" s="5"/>
      <c r="J45" s="5"/>
      <c r="AB45" s="7">
        <v>206861.21283914137</v>
      </c>
      <c r="AC45" s="7">
        <v>609168.55241079</v>
      </c>
    </row>
    <row r="46" spans="1:39" s="7" customFormat="1" ht="15" customHeight="1" x14ac:dyDescent="0.3">
      <c r="C46" s="8"/>
      <c r="D46" s="8"/>
      <c r="E46" s="5"/>
      <c r="I46" s="5"/>
      <c r="J46" s="5"/>
      <c r="AB46" s="7">
        <v>206856.74527371419</v>
      </c>
      <c r="AC46" s="7">
        <v>609177.49896650447</v>
      </c>
    </row>
    <row r="47" spans="1:39" s="7" customFormat="1" ht="15" customHeight="1" x14ac:dyDescent="0.3">
      <c r="A47" s="5"/>
      <c r="C47" s="8"/>
      <c r="D47" s="8"/>
      <c r="E47" s="5"/>
      <c r="F47" s="5"/>
      <c r="I47" s="5"/>
      <c r="J47" s="5"/>
      <c r="AB47" s="7">
        <v>206853.26417969234</v>
      </c>
      <c r="AC47" s="7">
        <v>609186.87350566185</v>
      </c>
    </row>
    <row r="48" spans="1:39" s="7" customFormat="1" ht="15" customHeight="1" x14ac:dyDescent="0.3">
      <c r="A48" s="5"/>
      <c r="E48" s="5"/>
      <c r="F48" s="5"/>
      <c r="I48" s="5"/>
      <c r="J48" s="5"/>
      <c r="AB48" s="7">
        <v>206847.34631985531</v>
      </c>
      <c r="AC48" s="7">
        <v>609202.81022222911</v>
      </c>
    </row>
    <row r="49" spans="1:39" s="7" customFormat="1" ht="15" customHeight="1" x14ac:dyDescent="0.3">
      <c r="E49" s="5"/>
      <c r="F49" s="5"/>
      <c r="I49" s="5"/>
      <c r="J49" s="5"/>
    </row>
    <row r="50" spans="1:39" s="7" customFormat="1" ht="15" customHeight="1" x14ac:dyDescent="0.3">
      <c r="A50" s="5"/>
      <c r="C50" s="8"/>
      <c r="D50" s="8"/>
      <c r="E50" s="5"/>
      <c r="F50" s="5"/>
      <c r="I50" s="5"/>
      <c r="J50" s="5"/>
      <c r="AB50" s="7">
        <v>206847.34631985531</v>
      </c>
      <c r="AC50" s="7">
        <v>609202.81022222911</v>
      </c>
    </row>
    <row r="51" spans="1:39" s="7" customFormat="1" ht="15" customHeight="1" x14ac:dyDescent="0.3">
      <c r="C51" s="8"/>
      <c r="D51" s="8"/>
      <c r="E51" s="5"/>
      <c r="I51" s="5"/>
      <c r="J51" s="5"/>
      <c r="AB51" s="7">
        <v>206845.12555963456</v>
      </c>
      <c r="AC51" s="7">
        <v>609204.82720612653</v>
      </c>
    </row>
    <row r="52" spans="1:39" s="7" customFormat="1" ht="15" customHeight="1" x14ac:dyDescent="0.3">
      <c r="A52" s="5"/>
      <c r="C52" s="8"/>
      <c r="D52" s="8"/>
      <c r="E52" s="5"/>
      <c r="F52" s="5"/>
      <c r="I52" s="5"/>
      <c r="J52" s="5"/>
      <c r="AB52" s="7">
        <v>206845.12555963456</v>
      </c>
      <c r="AC52" s="7">
        <v>609204.82720612653</v>
      </c>
      <c r="AM52" s="5"/>
    </row>
    <row r="53" spans="1:39" s="7" customFormat="1" ht="15" customHeight="1" x14ac:dyDescent="0.3">
      <c r="C53" s="4"/>
      <c r="D53" s="8"/>
      <c r="E53" s="5"/>
      <c r="F53" s="5"/>
      <c r="I53" s="5"/>
      <c r="J53" s="5"/>
      <c r="AB53" s="7">
        <v>206830.32049149665</v>
      </c>
      <c r="AC53" s="7">
        <v>609218.27376544231</v>
      </c>
      <c r="AM53" s="5"/>
    </row>
    <row r="54" spans="1:39" s="7" customFormat="1" ht="15" customHeight="1" x14ac:dyDescent="0.3">
      <c r="A54" s="5"/>
      <c r="D54" s="8"/>
      <c r="E54" s="5"/>
      <c r="F54" s="5"/>
      <c r="I54" s="5"/>
      <c r="J54" s="5"/>
      <c r="AB54" s="7">
        <v>206815.51542335874</v>
      </c>
      <c r="AC54" s="7">
        <v>609231.72032475797</v>
      </c>
      <c r="AM54" s="5"/>
    </row>
    <row r="55" spans="1:39" s="7" customFormat="1" ht="15" customHeight="1" x14ac:dyDescent="0.3">
      <c r="A55" s="5"/>
      <c r="D55" s="8"/>
      <c r="E55" s="5"/>
      <c r="F55" s="5"/>
      <c r="I55" s="5"/>
      <c r="J55" s="5"/>
      <c r="AM55" s="5"/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B56" s="7">
        <v>206815.51542335874</v>
      </c>
      <c r="AC56" s="7">
        <v>609231.72032475797</v>
      </c>
      <c r="AM56" s="5"/>
    </row>
    <row r="57" spans="1:39" s="7" customFormat="1" ht="15" customHeight="1" x14ac:dyDescent="0.3">
      <c r="A57" s="5"/>
      <c r="C57" s="8"/>
      <c r="D57" s="8"/>
      <c r="E57" s="5"/>
      <c r="F57" s="5"/>
      <c r="I57" s="5"/>
      <c r="J57" s="5"/>
      <c r="AM57" s="5"/>
    </row>
    <row r="58" spans="1:39" s="7" customFormat="1" ht="15" customHeight="1" x14ac:dyDescent="0.3">
      <c r="A58" s="5"/>
      <c r="C58" s="8"/>
      <c r="D58" s="8"/>
      <c r="E58" s="5"/>
      <c r="F58" s="5"/>
      <c r="I58" s="5"/>
      <c r="J58" s="5"/>
      <c r="AM58" s="5"/>
    </row>
    <row r="59" spans="1:39" s="7" customFormat="1" ht="15" customHeight="1" x14ac:dyDescent="0.3">
      <c r="C59" s="8"/>
      <c r="D59" s="8"/>
      <c r="E59" s="5"/>
      <c r="I59" s="5"/>
      <c r="J59" s="5"/>
      <c r="AB59" s="7">
        <v>206815.51542335874</v>
      </c>
      <c r="AC59" s="7">
        <v>609231.72032475797</v>
      </c>
      <c r="AM59" s="5"/>
    </row>
    <row r="60" spans="1:39" s="7" customFormat="1" ht="15" customHeight="1" x14ac:dyDescent="0.3">
      <c r="C60" s="8"/>
      <c r="E60" s="5"/>
      <c r="I60" s="5"/>
      <c r="J60" s="5"/>
      <c r="AB60" s="7">
        <v>206802.93111544158</v>
      </c>
      <c r="AC60" s="7">
        <v>609243.14990017633</v>
      </c>
      <c r="AM60" s="5"/>
    </row>
    <row r="61" spans="1:39" s="7" customFormat="1" ht="15" customHeight="1" x14ac:dyDescent="0.3">
      <c r="D61" s="8"/>
      <c r="E61" s="5"/>
      <c r="I61" s="5"/>
      <c r="J61" s="5"/>
      <c r="AB61" s="7">
        <v>206800.77263897803</v>
      </c>
      <c r="AC61" s="7">
        <v>609245.23340188188</v>
      </c>
      <c r="AM61" s="5"/>
    </row>
    <row r="62" spans="1:39" ht="15" customHeight="1" x14ac:dyDescent="0.3">
      <c r="D62" s="6"/>
      <c r="AB62" s="5">
        <v>206786.38279588829</v>
      </c>
      <c r="AC62" s="5">
        <v>609259.1234132516</v>
      </c>
    </row>
    <row r="63" spans="1:39" ht="15" customHeight="1" x14ac:dyDescent="0.3">
      <c r="D63" s="6"/>
      <c r="AB63" s="5">
        <v>206786.38279588829</v>
      </c>
      <c r="AC63" s="5">
        <v>609259.1234132516</v>
      </c>
    </row>
    <row r="64" spans="1:39" ht="15" customHeight="1" x14ac:dyDescent="0.3">
      <c r="C64" s="6"/>
      <c r="D64" s="6"/>
      <c r="AB64" s="5">
        <v>206786.38279588829</v>
      </c>
      <c r="AC64" s="5">
        <v>609259.1234132516</v>
      </c>
    </row>
    <row r="65" spans="3:29" ht="15" customHeight="1" x14ac:dyDescent="0.3">
      <c r="C65" s="6"/>
      <c r="D65" s="6"/>
      <c r="AB65" s="5">
        <v>206786.38279588829</v>
      </c>
      <c r="AC65" s="5">
        <v>609259.1234132516</v>
      </c>
    </row>
    <row r="66" spans="3:29" ht="15" customHeight="1" x14ac:dyDescent="0.3">
      <c r="C66" s="6"/>
      <c r="D66" s="6"/>
      <c r="AB66" s="5">
        <v>206771.99295279855</v>
      </c>
      <c r="AC66" s="5">
        <v>609273.01342462143</v>
      </c>
    </row>
    <row r="67" spans="3:29" ht="15" customHeight="1" x14ac:dyDescent="0.3">
      <c r="C67" s="6"/>
      <c r="D67" s="6"/>
      <c r="AB67" s="5">
        <v>206759.76158617233</v>
      </c>
      <c r="AC67" s="5">
        <v>609284.81993428571</v>
      </c>
    </row>
    <row r="68" spans="3:29" ht="15" customHeight="1" x14ac:dyDescent="0.3">
      <c r="C68" s="6"/>
      <c r="D68" s="6"/>
      <c r="AB68" s="5">
        <v>206757.30104341792</v>
      </c>
      <c r="AC68" s="5">
        <v>609286.53624700604</v>
      </c>
    </row>
    <row r="69" spans="3:29" ht="15" customHeight="1" x14ac:dyDescent="0.3">
      <c r="C69" s="6"/>
      <c r="D69" s="6"/>
      <c r="AB69" s="5">
        <v>206743.35796780992</v>
      </c>
      <c r="AC69" s="5">
        <v>609296.26201908791</v>
      </c>
    </row>
    <row r="70" spans="3:29" ht="15" customHeight="1" x14ac:dyDescent="0.3">
      <c r="C70" s="6"/>
      <c r="D70" s="6"/>
      <c r="AB70" s="5">
        <v>206741.19707832983</v>
      </c>
      <c r="AC70" s="5">
        <v>609298.34301804402</v>
      </c>
    </row>
    <row r="71" spans="3:29" ht="15" customHeight="1" x14ac:dyDescent="0.3">
      <c r="C71" s="6"/>
      <c r="D71" s="6"/>
      <c r="AB71" s="5">
        <v>206726.79114846277</v>
      </c>
      <c r="AC71" s="5">
        <v>609312.21634441742</v>
      </c>
    </row>
    <row r="72" spans="3:29" ht="15" customHeight="1" x14ac:dyDescent="0.3">
      <c r="C72" s="6"/>
      <c r="D72" s="6"/>
      <c r="AB72" s="5">
        <v>206726.79114846277</v>
      </c>
      <c r="AC72" s="5">
        <v>609312.21634441742</v>
      </c>
    </row>
    <row r="73" spans="3:29" ht="15" customHeight="1" x14ac:dyDescent="0.3">
      <c r="C73" s="6"/>
      <c r="D73" s="6"/>
      <c r="AB73" s="5">
        <v>206726.79114846277</v>
      </c>
      <c r="AC73" s="5">
        <v>609312.21634441742</v>
      </c>
    </row>
    <row r="74" spans="3:29" ht="15" customHeight="1" x14ac:dyDescent="0.3">
      <c r="C74" s="6"/>
      <c r="D74" s="6"/>
      <c r="AB74" s="5">
        <v>206712.38521859574</v>
      </c>
      <c r="AC74" s="5">
        <v>609326.08967079094</v>
      </c>
    </row>
    <row r="75" spans="3:29" ht="15" customHeight="1" x14ac:dyDescent="0.3">
      <c r="C75" s="6"/>
      <c r="D75" s="6"/>
      <c r="AB75" s="5">
        <v>206712.38521859574</v>
      </c>
      <c r="AC75" s="5">
        <v>609326.08967079094</v>
      </c>
    </row>
    <row r="76" spans="3:29" ht="15" customHeight="1" x14ac:dyDescent="0.3">
      <c r="C76" s="6"/>
      <c r="D76" s="6"/>
      <c r="AB76" s="5">
        <v>206697.97928872867</v>
      </c>
      <c r="AC76" s="5">
        <v>609339.96299716446</v>
      </c>
    </row>
    <row r="77" spans="3:29" ht="15" customHeight="1" x14ac:dyDescent="0.3">
      <c r="C77" s="6"/>
      <c r="D77" s="6"/>
      <c r="AB77" s="5">
        <v>206689.3357308085</v>
      </c>
      <c r="AC77" s="5">
        <v>609348.28699298855</v>
      </c>
    </row>
    <row r="78" spans="3:29" ht="15" customHeight="1" x14ac:dyDescent="0.3">
      <c r="C78" s="6"/>
      <c r="D78" s="6"/>
      <c r="AB78" s="5">
        <v>206683.62351045967</v>
      </c>
      <c r="AC78" s="5">
        <v>609353.88793386368</v>
      </c>
    </row>
    <row r="79" spans="3:29" ht="15" customHeight="1" x14ac:dyDescent="0.3">
      <c r="C79" s="6"/>
      <c r="D79" s="6"/>
      <c r="AB79" s="5">
        <v>206669.34295958767</v>
      </c>
      <c r="AC79" s="5">
        <v>609367.89028605155</v>
      </c>
    </row>
    <row r="80" spans="3:29" ht="15" customHeight="1" x14ac:dyDescent="0.3">
      <c r="C80" s="6"/>
      <c r="D80" s="6"/>
      <c r="AB80" s="5">
        <v>206655.06240871569</v>
      </c>
      <c r="AC80" s="5">
        <v>609381.89263823943</v>
      </c>
    </row>
    <row r="81" spans="2:29" ht="15" customHeight="1" x14ac:dyDescent="0.3">
      <c r="C81" s="6"/>
      <c r="D81" s="6"/>
      <c r="AB81" s="5">
        <v>206640.78185784371</v>
      </c>
      <c r="AC81" s="5">
        <v>609395.8949904273</v>
      </c>
    </row>
    <row r="82" spans="2:29" ht="15" customHeight="1" x14ac:dyDescent="0.3">
      <c r="C82" s="6"/>
      <c r="D82" s="6"/>
      <c r="AB82" s="5">
        <v>206640.78185784371</v>
      </c>
      <c r="AC82" s="5">
        <v>609395.8949904273</v>
      </c>
    </row>
    <row r="83" spans="2:29" ht="15" customHeight="1" x14ac:dyDescent="0.3">
      <c r="C83" s="6"/>
      <c r="D83" s="6"/>
      <c r="AB83" s="5">
        <v>206640.78185784371</v>
      </c>
      <c r="AC83" s="5">
        <v>609395.8949904273</v>
      </c>
    </row>
    <row r="84" spans="2:29" ht="15" customHeight="1" x14ac:dyDescent="0.3">
      <c r="AB84" s="5">
        <v>206635.78366503856</v>
      </c>
      <c r="AC84" s="5">
        <v>609400.79581369297</v>
      </c>
    </row>
    <row r="86" spans="2:29" ht="15" customHeight="1" x14ac:dyDescent="0.3">
      <c r="B86" s="2"/>
      <c r="C86" s="2"/>
      <c r="D86" s="2"/>
      <c r="F86" s="2"/>
      <c r="G86" s="2"/>
      <c r="H86" s="2"/>
      <c r="K86" s="2"/>
      <c r="L86" s="2"/>
    </row>
  </sheetData>
  <autoFilter ref="A1:AX1" xr:uid="{00000000-0009-0000-0000-000026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7"/>
  <sheetViews>
    <sheetView workbookViewId="0">
      <selection activeCell="B6" sqref="B6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95</v>
      </c>
      <c r="H2" s="5" t="s">
        <v>112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41.9</v>
      </c>
      <c r="D4" s="5">
        <v>40.700000000000003</v>
      </c>
      <c r="E4" s="5">
        <v>200</v>
      </c>
      <c r="F4" s="5" t="s">
        <v>106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C4-0.2*18.5</f>
        <v>38.199999999999996</v>
      </c>
      <c r="AO4" s="5" t="str">
        <f t="shared" ref="AO4:AO11" si="0">INT(B4/20)&amp;"+"&amp;FIXED(B4-INT(B4/20)*20,2)</f>
        <v>0+0.00</v>
      </c>
      <c r="AR4" s="5" t="str">
        <f t="shared" ref="AR4" si="1">IF(F4=F5,"",F4)</f>
        <v>m1-OJ-A3-001</v>
      </c>
      <c r="AS4" s="5" t="str">
        <f t="shared" ref="AS4:AS11" si="2">IFERROR(RIGHT(AR4,LEN(AR4)-3),"")</f>
        <v>OJ-A3-001</v>
      </c>
      <c r="AT4" s="5" t="str">
        <f t="shared" ref="AT4:AT11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1239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41.62</v>
      </c>
      <c r="D5" s="6">
        <v>40.020000000000003</v>
      </c>
      <c r="E5" s="6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1" si="4">C5-0.2*18.5</f>
        <v>37.919999999999995</v>
      </c>
      <c r="AO5" s="5" t="str">
        <f t="shared" si="0"/>
        <v>1+0.00</v>
      </c>
      <c r="AR5" s="5" t="str">
        <f t="shared" ref="AR5:AR11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1" si="6">IF(COUNTIF($I5,"OP*")&gt;0,"OPEN",IF(COUNTIF($I5,"GA*")&gt;0,"가시설",IF(COUNTIF($I5,"SC*")&gt;0,"추진","")))</f>
        <v>OPEN</v>
      </c>
      <c r="AV5" s="27" t="s">
        <v>1239</v>
      </c>
      <c r="AW5" s="5" t="str">
        <f t="shared" ref="AW5:AW11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41.34</v>
      </c>
      <c r="D6" s="6">
        <v>39.340000000000003</v>
      </c>
      <c r="E6" s="6">
        <v>200</v>
      </c>
      <c r="I6" s="5" t="s">
        <v>0</v>
      </c>
      <c r="J6" s="5">
        <v>0.3</v>
      </c>
      <c r="AB6" s="5">
        <v>206888.93426742256</v>
      </c>
      <c r="AC6" s="5">
        <v>609093.64698413445</v>
      </c>
      <c r="AD6" s="5">
        <f t="shared" si="4"/>
        <v>37.64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41.34</v>
      </c>
      <c r="D7" s="6">
        <v>39.340000000000003</v>
      </c>
      <c r="E7" s="6">
        <v>200</v>
      </c>
      <c r="I7" s="5" t="s">
        <v>62</v>
      </c>
      <c r="J7" s="5">
        <v>0.3</v>
      </c>
      <c r="AD7" s="5">
        <f t="shared" si="4"/>
        <v>37.64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47</v>
      </c>
      <c r="C8" s="6">
        <v>41.24</v>
      </c>
      <c r="D8" s="6">
        <v>39.1</v>
      </c>
      <c r="E8" s="5">
        <v>200</v>
      </c>
      <c r="F8" s="5" t="s">
        <v>107</v>
      </c>
      <c r="I8" s="5" t="s">
        <v>60</v>
      </c>
      <c r="J8" s="5">
        <v>0.3</v>
      </c>
      <c r="AD8" s="5">
        <f t="shared" si="4"/>
        <v>37.54</v>
      </c>
      <c r="AO8" s="5" t="str">
        <f t="shared" si="0"/>
        <v>2+7.00</v>
      </c>
      <c r="AR8" s="5" t="str">
        <f t="shared" si="5"/>
        <v>m1-OJ-A3-002</v>
      </c>
      <c r="AS8" s="5" t="str">
        <f t="shared" si="2"/>
        <v>OJ-A3-002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41.27</v>
      </c>
      <c r="D9" s="6">
        <v>38.65</v>
      </c>
      <c r="E9" s="5">
        <v>200</v>
      </c>
      <c r="I9" s="5" t="s">
        <v>60</v>
      </c>
      <c r="J9" s="5">
        <v>0.3</v>
      </c>
      <c r="AB9" s="5">
        <v>206888.93426742256</v>
      </c>
      <c r="AC9" s="5">
        <v>609093.64698413445</v>
      </c>
      <c r="AD9" s="5">
        <f t="shared" si="4"/>
        <v>37.57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41.32</v>
      </c>
      <c r="D10" s="6">
        <v>37.97</v>
      </c>
      <c r="E10" s="5">
        <v>200</v>
      </c>
      <c r="I10" s="5" t="s">
        <v>60</v>
      </c>
      <c r="J10" s="5">
        <v>0.3</v>
      </c>
      <c r="AB10" s="5">
        <v>206883.23957253169</v>
      </c>
      <c r="AC10" s="5">
        <v>609112.81911104044</v>
      </c>
      <c r="AD10" s="5">
        <f t="shared" si="4"/>
        <v>37.619999999999997</v>
      </c>
      <c r="AO10" s="5" t="str">
        <f t="shared" si="0"/>
        <v>4+0.00</v>
      </c>
      <c r="AR10" s="5">
        <f t="shared" si="5"/>
        <v>0</v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94</v>
      </c>
      <c r="C11" s="6">
        <v>41.35</v>
      </c>
      <c r="D11" s="6">
        <v>37.49</v>
      </c>
      <c r="E11" s="5">
        <v>200</v>
      </c>
      <c r="F11" s="5" t="s">
        <v>877</v>
      </c>
      <c r="G11" s="5" t="s">
        <v>874</v>
      </c>
      <c r="I11" s="5" t="s">
        <v>60</v>
      </c>
      <c r="J11" s="5">
        <v>0.3</v>
      </c>
      <c r="AB11" s="5">
        <v>206875.71444408628</v>
      </c>
      <c r="AC11" s="5">
        <v>609131.34942247556</v>
      </c>
      <c r="AD11" s="5">
        <f t="shared" si="4"/>
        <v>37.65</v>
      </c>
      <c r="AO11" s="5" t="str">
        <f t="shared" si="0"/>
        <v>4+14.00</v>
      </c>
      <c r="AR11" s="5" t="str">
        <f t="shared" si="5"/>
        <v>m2-OJ-A-034</v>
      </c>
      <c r="AS11" s="5" t="str">
        <f t="shared" si="2"/>
        <v>OJ-A-034</v>
      </c>
      <c r="AT11" s="5" t="str">
        <f t="shared" si="3"/>
        <v>PC맨홀(2호)</v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3" spans="1:49" ht="15" customHeight="1" x14ac:dyDescent="0.3">
      <c r="B13" s="2" t="s">
        <v>46</v>
      </c>
      <c r="C13" s="2" t="s">
        <v>21</v>
      </c>
      <c r="D13" s="2" t="s">
        <v>22</v>
      </c>
      <c r="E13" s="2" t="s">
        <v>47</v>
      </c>
      <c r="F13" s="2" t="s">
        <v>48</v>
      </c>
      <c r="G13" s="2" t="s">
        <v>49</v>
      </c>
      <c r="H13" s="2" t="s">
        <v>50</v>
      </c>
      <c r="K13" s="2" t="s">
        <v>46</v>
      </c>
      <c r="L13" s="2" t="s">
        <v>47</v>
      </c>
    </row>
    <row r="14" spans="1:49" ht="15" customHeight="1" x14ac:dyDescent="0.3">
      <c r="B14" s="5" t="s">
        <v>446</v>
      </c>
      <c r="C14" s="6">
        <v>40.299999999999997</v>
      </c>
      <c r="D14" s="6">
        <v>50</v>
      </c>
      <c r="E14" s="5" t="s">
        <v>356</v>
      </c>
      <c r="AB14" s="5">
        <v>206868.81614221606</v>
      </c>
      <c r="AC14" s="5">
        <v>609150.11021663423</v>
      </c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  <c r="AB16" s="5">
        <v>206865.68040456859</v>
      </c>
      <c r="AC16" s="5">
        <v>609159.60585507541</v>
      </c>
    </row>
    <row r="17" spans="3:29" s="7" customFormat="1" ht="15" customHeight="1" x14ac:dyDescent="0.3">
      <c r="C17" s="8"/>
      <c r="D17" s="8"/>
      <c r="E17" s="5"/>
      <c r="I17" s="5"/>
      <c r="J17" s="5"/>
      <c r="AB17" s="7">
        <v>206861.21283914137</v>
      </c>
      <c r="AC17" s="7">
        <v>609168.55241079</v>
      </c>
    </row>
    <row r="18" spans="3:29" s="7" customFormat="1" ht="15" customHeight="1" x14ac:dyDescent="0.3">
      <c r="C18" s="8"/>
      <c r="D18" s="8"/>
      <c r="E18" s="5"/>
      <c r="I18" s="5"/>
      <c r="J18" s="5"/>
      <c r="AB18" s="7">
        <v>206856.74527371419</v>
      </c>
      <c r="AC18" s="7">
        <v>609177.49896650447</v>
      </c>
    </row>
    <row r="19" spans="3:29" s="7" customFormat="1" ht="15" customHeight="1" x14ac:dyDescent="0.3">
      <c r="C19" s="8"/>
      <c r="D19" s="8"/>
      <c r="E19" s="5"/>
      <c r="F19" s="5"/>
      <c r="I19" s="5"/>
      <c r="J19" s="5"/>
      <c r="AB19" s="7">
        <v>206853.26417969234</v>
      </c>
      <c r="AC19" s="7">
        <v>609186.87350566185</v>
      </c>
    </row>
    <row r="20" spans="3:29" s="7" customFormat="1" ht="15" customHeight="1" x14ac:dyDescent="0.3">
      <c r="E20" s="5"/>
      <c r="I20" s="5"/>
      <c r="J20" s="5"/>
      <c r="AB20" s="7">
        <v>206847.34631985531</v>
      </c>
      <c r="AC20" s="7">
        <v>609202.81022222911</v>
      </c>
    </row>
    <row r="21" spans="3:29" s="7" customFormat="1" ht="15" customHeight="1" x14ac:dyDescent="0.3">
      <c r="E21" s="5"/>
      <c r="I21" s="5"/>
      <c r="J21" s="5"/>
    </row>
    <row r="22" spans="3:29" s="7" customFormat="1" ht="15" customHeight="1" x14ac:dyDescent="0.3">
      <c r="C22" s="8"/>
      <c r="D22" s="8"/>
      <c r="E22" s="5"/>
      <c r="I22" s="5"/>
      <c r="J22" s="5"/>
      <c r="AB22" s="7">
        <v>206847.34631985531</v>
      </c>
      <c r="AC22" s="7">
        <v>609202.81022222911</v>
      </c>
    </row>
    <row r="23" spans="3:29" s="7" customFormat="1" ht="15" customHeight="1" x14ac:dyDescent="0.3">
      <c r="C23" s="8"/>
      <c r="D23" s="8"/>
      <c r="E23" s="5"/>
      <c r="I23" s="5"/>
      <c r="J23" s="5"/>
      <c r="AB23" s="7">
        <v>206845.12555963456</v>
      </c>
      <c r="AC23" s="7">
        <v>609204.82720612653</v>
      </c>
    </row>
    <row r="24" spans="3:29" s="7" customFormat="1" ht="15" customHeight="1" x14ac:dyDescent="0.3">
      <c r="C24" s="8"/>
      <c r="D24" s="8"/>
      <c r="E24" s="5"/>
      <c r="I24" s="5"/>
      <c r="J24" s="5"/>
      <c r="AB24" s="7">
        <v>206845.12555963456</v>
      </c>
      <c r="AC24" s="7">
        <v>609204.82720612653</v>
      </c>
    </row>
    <row r="25" spans="3:29" s="7" customFormat="1" ht="15" customHeight="1" x14ac:dyDescent="0.3">
      <c r="C25" s="4"/>
      <c r="D25" s="8"/>
      <c r="E25" s="5"/>
      <c r="F25" s="5"/>
      <c r="I25" s="5"/>
      <c r="J25" s="5"/>
      <c r="AB25" s="7">
        <v>206830.32049149665</v>
      </c>
      <c r="AC25" s="7">
        <v>609218.27376544231</v>
      </c>
    </row>
    <row r="26" spans="3:29" s="7" customFormat="1" ht="15" customHeight="1" x14ac:dyDescent="0.3">
      <c r="D26" s="8"/>
      <c r="E26" s="5"/>
      <c r="I26" s="5"/>
      <c r="J26" s="5"/>
      <c r="AB26" s="7">
        <v>206815.51542335874</v>
      </c>
      <c r="AC26" s="7">
        <v>609231.72032475797</v>
      </c>
    </row>
    <row r="27" spans="3:29" s="7" customFormat="1" ht="15" customHeight="1" x14ac:dyDescent="0.3">
      <c r="C27" s="8"/>
      <c r="D27" s="8"/>
      <c r="E27" s="5"/>
      <c r="I27" s="5"/>
      <c r="J27" s="5"/>
      <c r="AB27" s="7">
        <v>206815.51542335874</v>
      </c>
      <c r="AC27" s="7">
        <v>609231.72032475797</v>
      </c>
    </row>
    <row r="28" spans="3:29" s="7" customFormat="1" ht="15" customHeight="1" x14ac:dyDescent="0.3">
      <c r="C28" s="8"/>
      <c r="D28" s="8"/>
      <c r="E28" s="5"/>
      <c r="I28" s="5"/>
      <c r="J28" s="5"/>
      <c r="AB28" s="7">
        <v>206815.51542335874</v>
      </c>
      <c r="AC28" s="7">
        <v>609231.72032475797</v>
      </c>
    </row>
    <row r="29" spans="3:29" s="7" customFormat="1" ht="15" customHeight="1" x14ac:dyDescent="0.3">
      <c r="C29" s="8"/>
      <c r="D29" s="8"/>
      <c r="E29" s="5"/>
      <c r="F29" s="5"/>
      <c r="I29" s="5"/>
      <c r="J29" s="5"/>
      <c r="AB29" s="7">
        <v>206815.51542335874</v>
      </c>
      <c r="AC29" s="7">
        <v>609231.72032475797</v>
      </c>
    </row>
    <row r="30" spans="3:29" s="7" customFormat="1" ht="15" customHeight="1" x14ac:dyDescent="0.3">
      <c r="C30" s="8"/>
      <c r="D30" s="8"/>
      <c r="E30" s="5"/>
      <c r="I30" s="5"/>
      <c r="J30" s="5"/>
      <c r="AB30" s="7">
        <v>206815.51542335874</v>
      </c>
      <c r="AC30" s="7">
        <v>609231.72032475797</v>
      </c>
    </row>
    <row r="31" spans="3:29" s="7" customFormat="1" ht="15" customHeight="1" x14ac:dyDescent="0.3">
      <c r="C31" s="8"/>
      <c r="E31" s="5"/>
      <c r="I31" s="5"/>
      <c r="J31" s="5"/>
      <c r="AB31" s="7">
        <v>206802.93111544158</v>
      </c>
      <c r="AC31" s="7">
        <v>609243.14990017633</v>
      </c>
    </row>
    <row r="32" spans="3:29" s="7" customFormat="1" ht="15" customHeight="1" x14ac:dyDescent="0.3">
      <c r="D32" s="8"/>
      <c r="E32" s="5"/>
      <c r="I32" s="5"/>
      <c r="J32" s="5"/>
      <c r="AB32" s="7">
        <v>206800.77263897803</v>
      </c>
      <c r="AC32" s="7">
        <v>609245.23340188188</v>
      </c>
    </row>
    <row r="33" spans="3:29" ht="15" customHeight="1" x14ac:dyDescent="0.3">
      <c r="D33" s="6"/>
      <c r="AB33" s="5">
        <v>206786.38279588829</v>
      </c>
      <c r="AC33" s="5">
        <v>609259.1234132516</v>
      </c>
    </row>
    <row r="34" spans="3:29" ht="15" customHeight="1" x14ac:dyDescent="0.3">
      <c r="D34" s="6"/>
      <c r="AB34" s="5">
        <v>206786.38279588829</v>
      </c>
      <c r="AC34" s="5">
        <v>609259.1234132516</v>
      </c>
    </row>
    <row r="35" spans="3:29" ht="15" customHeight="1" x14ac:dyDescent="0.3">
      <c r="C35" s="6"/>
      <c r="D35" s="6"/>
      <c r="AB35" s="5">
        <v>206786.38279588829</v>
      </c>
      <c r="AC35" s="5">
        <v>609259.1234132516</v>
      </c>
    </row>
    <row r="36" spans="3:29" ht="15" customHeight="1" x14ac:dyDescent="0.3">
      <c r="C36" s="6"/>
      <c r="D36" s="6"/>
      <c r="AB36" s="5">
        <v>206786.38279588829</v>
      </c>
      <c r="AC36" s="5">
        <v>609259.1234132516</v>
      </c>
    </row>
    <row r="37" spans="3:29" ht="15" customHeight="1" x14ac:dyDescent="0.3">
      <c r="C37" s="6"/>
      <c r="D37" s="6"/>
      <c r="AB37" s="5">
        <v>206771.99295279855</v>
      </c>
      <c r="AC37" s="5">
        <v>609273.01342462143</v>
      </c>
    </row>
    <row r="38" spans="3:29" ht="15" customHeight="1" x14ac:dyDescent="0.3">
      <c r="C38" s="6"/>
      <c r="D38" s="6"/>
      <c r="AB38" s="5">
        <v>206759.76158617233</v>
      </c>
      <c r="AC38" s="5">
        <v>609284.81993428571</v>
      </c>
    </row>
    <row r="39" spans="3:29" ht="15" customHeight="1" x14ac:dyDescent="0.3">
      <c r="C39" s="6"/>
      <c r="D39" s="6"/>
      <c r="AB39" s="5">
        <v>206757.30104341792</v>
      </c>
      <c r="AC39" s="5">
        <v>609286.53624700604</v>
      </c>
    </row>
    <row r="40" spans="3:29" ht="15" customHeight="1" x14ac:dyDescent="0.3">
      <c r="C40" s="6"/>
      <c r="D40" s="6"/>
      <c r="AB40" s="5">
        <v>206743.35796780992</v>
      </c>
      <c r="AC40" s="5">
        <v>609296.26201908791</v>
      </c>
    </row>
    <row r="41" spans="3:29" ht="15" customHeight="1" x14ac:dyDescent="0.3">
      <c r="C41" s="6"/>
      <c r="D41" s="6"/>
      <c r="AB41" s="5">
        <v>206741.19707832983</v>
      </c>
      <c r="AC41" s="5">
        <v>609298.34301804402</v>
      </c>
    </row>
    <row r="42" spans="3:29" ht="15" customHeight="1" x14ac:dyDescent="0.3">
      <c r="C42" s="6"/>
      <c r="D42" s="6"/>
      <c r="AB42" s="5">
        <v>206726.79114846277</v>
      </c>
      <c r="AC42" s="5">
        <v>609312.21634441742</v>
      </c>
    </row>
    <row r="43" spans="3:29" ht="15" customHeight="1" x14ac:dyDescent="0.3">
      <c r="C43" s="6"/>
      <c r="D43" s="6"/>
      <c r="AB43" s="5">
        <v>206726.79114846277</v>
      </c>
      <c r="AC43" s="5">
        <v>609312.21634441742</v>
      </c>
    </row>
    <row r="44" spans="3:29" ht="15" customHeight="1" x14ac:dyDescent="0.3">
      <c r="C44" s="6"/>
      <c r="D44" s="6"/>
      <c r="AB44" s="5">
        <v>206726.79114846277</v>
      </c>
      <c r="AC44" s="5">
        <v>609312.21634441742</v>
      </c>
    </row>
    <row r="45" spans="3:29" ht="15" customHeight="1" x14ac:dyDescent="0.3">
      <c r="C45" s="6"/>
      <c r="D45" s="6"/>
      <c r="AB45" s="5">
        <v>206712.38521859574</v>
      </c>
      <c r="AC45" s="5">
        <v>609326.08967079094</v>
      </c>
    </row>
    <row r="46" spans="3:29" ht="15" customHeight="1" x14ac:dyDescent="0.3">
      <c r="C46" s="6"/>
      <c r="D46" s="6"/>
      <c r="AB46" s="5">
        <v>206712.38521859574</v>
      </c>
      <c r="AC46" s="5">
        <v>609326.08967079094</v>
      </c>
    </row>
    <row r="47" spans="3:29" ht="15" customHeight="1" x14ac:dyDescent="0.3">
      <c r="C47" s="6"/>
      <c r="D47" s="6"/>
      <c r="AB47" s="5">
        <v>206697.97928872867</v>
      </c>
      <c r="AC47" s="5">
        <v>609339.96299716446</v>
      </c>
    </row>
    <row r="48" spans="3:29" ht="15" customHeight="1" x14ac:dyDescent="0.3">
      <c r="C48" s="6"/>
      <c r="D48" s="6"/>
      <c r="AB48" s="5">
        <v>206689.3357308085</v>
      </c>
      <c r="AC48" s="5">
        <v>609348.28699298855</v>
      </c>
    </row>
    <row r="49" spans="2:29" ht="15" customHeight="1" x14ac:dyDescent="0.3">
      <c r="C49" s="6"/>
      <c r="D49" s="6"/>
      <c r="AB49" s="5">
        <v>206683.62351045967</v>
      </c>
      <c r="AC49" s="5">
        <v>609353.88793386368</v>
      </c>
    </row>
    <row r="50" spans="2:29" ht="15" customHeight="1" x14ac:dyDescent="0.3">
      <c r="C50" s="6"/>
      <c r="D50" s="6"/>
      <c r="AB50" s="5">
        <v>206669.34295958767</v>
      </c>
      <c r="AC50" s="5">
        <v>609367.89028605155</v>
      </c>
    </row>
    <row r="51" spans="2:29" ht="15" customHeight="1" x14ac:dyDescent="0.3">
      <c r="C51" s="6"/>
      <c r="D51" s="6"/>
      <c r="AB51" s="5">
        <v>206655.06240871569</v>
      </c>
      <c r="AC51" s="5">
        <v>609381.89263823943</v>
      </c>
    </row>
    <row r="52" spans="2:29" ht="15" customHeight="1" x14ac:dyDescent="0.3">
      <c r="C52" s="6"/>
      <c r="D52" s="6"/>
      <c r="AB52" s="5">
        <v>206640.78185784371</v>
      </c>
      <c r="AC52" s="5">
        <v>609395.8949904273</v>
      </c>
    </row>
    <row r="53" spans="2:29" ht="15" customHeight="1" x14ac:dyDescent="0.3">
      <c r="C53" s="6"/>
      <c r="D53" s="6"/>
      <c r="AB53" s="5">
        <v>206640.78185784371</v>
      </c>
      <c r="AC53" s="5">
        <v>609395.8949904273</v>
      </c>
    </row>
    <row r="54" spans="2:29" ht="15" customHeight="1" x14ac:dyDescent="0.3">
      <c r="C54" s="6"/>
      <c r="D54" s="6"/>
      <c r="AB54" s="5">
        <v>206640.78185784371</v>
      </c>
      <c r="AC54" s="5">
        <v>609395.8949904273</v>
      </c>
    </row>
    <row r="55" spans="2:29" ht="15" customHeight="1" x14ac:dyDescent="0.3">
      <c r="AB55" s="5">
        <v>206635.78366503856</v>
      </c>
      <c r="AC55" s="5">
        <v>609400.79581369297</v>
      </c>
    </row>
    <row r="57" spans="2:29" ht="15" customHeight="1" x14ac:dyDescent="0.3">
      <c r="B57" s="2"/>
      <c r="C57" s="2"/>
      <c r="D57" s="2"/>
      <c r="F57" s="2"/>
      <c r="G57" s="2"/>
      <c r="H57" s="2"/>
      <c r="K57" s="2"/>
      <c r="L57" s="2"/>
    </row>
  </sheetData>
  <autoFilter ref="A1:AX11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W87"/>
  <sheetViews>
    <sheetView workbookViewId="0">
      <selection activeCell="AT4" sqref="AT4:AW1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140</v>
      </c>
      <c r="H2" s="5" t="s">
        <v>321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40.36</v>
      </c>
      <c r="D4" s="5">
        <v>39.159999999999997</v>
      </c>
      <c r="E4" s="5">
        <v>200</v>
      </c>
      <c r="F4" s="5" t="s">
        <v>229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C4-0.2*13</f>
        <v>37.76</v>
      </c>
      <c r="AO4" s="5" t="str">
        <f t="shared" ref="AO4:AO16" si="0">INT(B4/20)&amp;"+"&amp;FIXED(B4-INT(B4/20)*20,2)</f>
        <v>0+0.00</v>
      </c>
      <c r="AR4" s="5" t="str">
        <f t="shared" ref="AR4" si="1">IF(F4=F5,"",F4)</f>
        <v>m1-OJ-A39-001</v>
      </c>
      <c r="AS4" s="5" t="str">
        <f t="shared" ref="AS4:AS16" si="2">IFERROR(RIGHT(AR4,LEN(AR4)-3),"")</f>
        <v>OJ-A39-001</v>
      </c>
      <c r="AT4" s="5" t="str">
        <f t="shared" ref="AT4:AT16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40.46</v>
      </c>
      <c r="D5" s="6">
        <v>38.770000000000003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16" si="4">C5-0.2*13</f>
        <v>37.86</v>
      </c>
      <c r="AO5" s="5" t="str">
        <f t="shared" si="0"/>
        <v>1+0.00</v>
      </c>
      <c r="AR5" s="5" t="str">
        <f t="shared" ref="AR5:AR16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6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6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40.56</v>
      </c>
      <c r="D6" s="6">
        <v>38.369999999999997</v>
      </c>
      <c r="E6" s="5">
        <v>200</v>
      </c>
      <c r="I6" s="5" t="s">
        <v>0</v>
      </c>
      <c r="J6" s="5">
        <v>0.3</v>
      </c>
      <c r="AD6" s="5">
        <f t="shared" si="4"/>
        <v>37.96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40.56</v>
      </c>
      <c r="D7" s="6">
        <v>38.369999999999997</v>
      </c>
      <c r="E7" s="5">
        <v>200</v>
      </c>
      <c r="I7" s="5" t="s">
        <v>60</v>
      </c>
      <c r="J7" s="5">
        <v>0.3</v>
      </c>
      <c r="AD7" s="5">
        <f t="shared" si="4"/>
        <v>37.96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55</v>
      </c>
      <c r="C8" s="6">
        <v>40.64</v>
      </c>
      <c r="D8" s="6">
        <v>38.08</v>
      </c>
      <c r="E8" s="5">
        <v>200</v>
      </c>
      <c r="F8" s="5" t="s">
        <v>230</v>
      </c>
      <c r="I8" s="5" t="s">
        <v>60</v>
      </c>
      <c r="J8" s="5">
        <v>0.3</v>
      </c>
      <c r="AD8" s="5">
        <f t="shared" si="4"/>
        <v>38.04</v>
      </c>
      <c r="AO8" s="5" t="str">
        <f t="shared" si="0"/>
        <v>2+15.00</v>
      </c>
      <c r="AR8" s="5" t="str">
        <f t="shared" si="5"/>
        <v>m1-OJ-A39-002</v>
      </c>
      <c r="AS8" s="5" t="str">
        <f t="shared" si="2"/>
        <v>OJ-A39-002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40.729999999999997</v>
      </c>
      <c r="D9" s="6">
        <v>37.979999999999997</v>
      </c>
      <c r="E9" s="5">
        <v>200</v>
      </c>
      <c r="I9" s="5" t="s">
        <v>60</v>
      </c>
      <c r="J9" s="5">
        <v>0.3</v>
      </c>
      <c r="AD9" s="5">
        <f t="shared" si="4"/>
        <v>38.129999999999995</v>
      </c>
      <c r="AO9" s="5" t="str">
        <f t="shared" si="0"/>
        <v>3+0.00</v>
      </c>
      <c r="AR9" s="5">
        <f t="shared" si="5"/>
        <v>0</v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A10" s="5" t="s">
        <v>323</v>
      </c>
      <c r="B10" s="5">
        <v>62</v>
      </c>
      <c r="C10" s="6">
        <v>40.76</v>
      </c>
      <c r="D10" s="6">
        <v>37.94</v>
      </c>
      <c r="E10" s="5">
        <v>200</v>
      </c>
      <c r="F10" s="5" t="s">
        <v>172</v>
      </c>
      <c r="I10" s="5" t="s">
        <v>60</v>
      </c>
      <c r="J10" s="5">
        <v>0.3</v>
      </c>
      <c r="AD10" s="5">
        <f t="shared" si="4"/>
        <v>38.159999999999997</v>
      </c>
      <c r="AO10" s="5" t="str">
        <f t="shared" si="0"/>
        <v>3+2.00</v>
      </c>
      <c r="AR10" s="5" t="str">
        <f t="shared" si="5"/>
        <v>m1-OJ-A39-003</v>
      </c>
      <c r="AS10" s="5" t="str">
        <f t="shared" si="2"/>
        <v>OJ-A39-003</v>
      </c>
      <c r="AT10" s="5" t="str">
        <f t="shared" si="3"/>
        <v>PC맨홀(1호)</v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74</v>
      </c>
      <c r="C11" s="6">
        <v>40.729999999999997</v>
      </c>
      <c r="D11" s="6">
        <v>37.880000000000003</v>
      </c>
      <c r="E11" s="5">
        <v>200</v>
      </c>
      <c r="F11" s="5" t="s">
        <v>231</v>
      </c>
      <c r="I11" s="5" t="s">
        <v>60</v>
      </c>
      <c r="J11" s="5">
        <v>0.3</v>
      </c>
      <c r="AD11" s="5">
        <f t="shared" si="4"/>
        <v>38.129999999999995</v>
      </c>
      <c r="AO11" s="5" t="str">
        <f t="shared" si="0"/>
        <v>3+14.00</v>
      </c>
      <c r="AR11" s="5" t="str">
        <f t="shared" si="5"/>
        <v>m1-OJ-A39-004</v>
      </c>
      <c r="AS11" s="5" t="str">
        <f t="shared" si="2"/>
        <v>OJ-A39-004</v>
      </c>
      <c r="AT11" s="5" t="str">
        <f t="shared" si="3"/>
        <v>PC맨홀(1호)</v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B12" s="5">
        <v>80</v>
      </c>
      <c r="C12" s="6">
        <v>40.68</v>
      </c>
      <c r="D12" s="6">
        <v>37.85</v>
      </c>
      <c r="E12" s="5">
        <v>200</v>
      </c>
      <c r="I12" s="5" t="s">
        <v>60</v>
      </c>
      <c r="J12" s="5">
        <v>0.3</v>
      </c>
      <c r="AD12" s="5">
        <f t="shared" si="4"/>
        <v>38.08</v>
      </c>
      <c r="AO12" s="5" t="str">
        <f t="shared" si="0"/>
        <v>4+0.00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100</v>
      </c>
      <c r="C13" s="6">
        <v>40.520000000000003</v>
      </c>
      <c r="D13" s="6">
        <v>37.76</v>
      </c>
      <c r="E13" s="5">
        <v>200</v>
      </c>
      <c r="I13" s="5" t="s">
        <v>60</v>
      </c>
      <c r="J13" s="5">
        <v>0.3</v>
      </c>
      <c r="AD13" s="5">
        <f t="shared" si="4"/>
        <v>37.92</v>
      </c>
      <c r="AO13" s="5" t="str">
        <f t="shared" si="0"/>
        <v>5+0.00</v>
      </c>
      <c r="AR13" s="5" t="str">
        <f t="shared" si="5"/>
        <v/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B14" s="5">
        <v>120</v>
      </c>
      <c r="C14" s="6">
        <v>40.36</v>
      </c>
      <c r="D14" s="6">
        <v>37.67</v>
      </c>
      <c r="E14" s="5">
        <v>200</v>
      </c>
      <c r="I14" s="5" t="s">
        <v>60</v>
      </c>
      <c r="J14" s="5">
        <v>0.3</v>
      </c>
      <c r="AD14" s="5">
        <f t="shared" si="4"/>
        <v>37.76</v>
      </c>
      <c r="AO14" s="5" t="str">
        <f t="shared" si="0"/>
        <v>6+0.00</v>
      </c>
      <c r="AR14" s="5">
        <f t="shared" si="5"/>
        <v>0</v>
      </c>
      <c r="AS14" s="5" t="str">
        <f t="shared" si="2"/>
        <v/>
      </c>
      <c r="AT14" s="5" t="str">
        <f t="shared" si="3"/>
        <v/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A15" s="5" t="s">
        <v>55</v>
      </c>
      <c r="B15" s="5">
        <v>129</v>
      </c>
      <c r="C15" s="6">
        <v>40.29</v>
      </c>
      <c r="D15" s="6">
        <v>37.630000000000003</v>
      </c>
      <c r="E15" s="5">
        <v>200</v>
      </c>
      <c r="F15" s="5" t="s">
        <v>232</v>
      </c>
      <c r="I15" s="5" t="s">
        <v>60</v>
      </c>
      <c r="J15" s="5">
        <v>0.3</v>
      </c>
      <c r="AD15" s="5">
        <f t="shared" si="4"/>
        <v>37.69</v>
      </c>
      <c r="AO15" s="5" t="str">
        <f t="shared" si="0"/>
        <v>6+9.00</v>
      </c>
      <c r="AR15" s="5" t="str">
        <f t="shared" si="5"/>
        <v>m1-OJ-A39-005</v>
      </c>
      <c r="AS15" s="5" t="str">
        <f t="shared" si="2"/>
        <v>OJ-A39-005</v>
      </c>
      <c r="AT15" s="5" t="str">
        <f t="shared" si="3"/>
        <v>PC맨홀(1호)</v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6" spans="1:49" ht="15" customHeight="1" x14ac:dyDescent="0.3">
      <c r="A16" s="5" t="s">
        <v>55</v>
      </c>
      <c r="B16" s="5">
        <v>139</v>
      </c>
      <c r="C16" s="6">
        <v>40.28</v>
      </c>
      <c r="D16" s="6">
        <v>37.590000000000003</v>
      </c>
      <c r="E16" s="5">
        <v>200</v>
      </c>
      <c r="F16" s="5" t="s">
        <v>322</v>
      </c>
      <c r="I16" s="5" t="s">
        <v>60</v>
      </c>
      <c r="J16" s="5">
        <v>0.3</v>
      </c>
      <c r="AD16" s="5">
        <f t="shared" si="4"/>
        <v>37.68</v>
      </c>
      <c r="AO16" s="5" t="str">
        <f t="shared" si="0"/>
        <v>6+19.00</v>
      </c>
      <c r="AR16" s="5" t="str">
        <f t="shared" si="5"/>
        <v>m1-OJ-A-027</v>
      </c>
      <c r="AS16" s="5" t="str">
        <f t="shared" si="2"/>
        <v>OJ-A-027</v>
      </c>
      <c r="AT16" s="5" t="str">
        <f t="shared" si="3"/>
        <v>PC맨홀(1호)</v>
      </c>
      <c r="AU16" s="5" t="str">
        <f t="shared" si="6"/>
        <v>가시설</v>
      </c>
      <c r="AV16" s="27" t="s">
        <v>1237</v>
      </c>
      <c r="AW16" s="5" t="str">
        <f t="shared" si="7"/>
        <v>ASP</v>
      </c>
    </row>
    <row r="18" spans="2:12" ht="15" customHeight="1" x14ac:dyDescent="0.3">
      <c r="B18" s="2" t="s">
        <v>46</v>
      </c>
      <c r="C18" s="2" t="s">
        <v>21</v>
      </c>
      <c r="D18" s="2" t="s">
        <v>22</v>
      </c>
      <c r="E18" s="2" t="s">
        <v>47</v>
      </c>
      <c r="F18" s="2" t="s">
        <v>48</v>
      </c>
      <c r="G18" s="2" t="s">
        <v>49</v>
      </c>
      <c r="H18" s="2" t="s">
        <v>50</v>
      </c>
      <c r="K18" s="2" t="s">
        <v>46</v>
      </c>
      <c r="L18" s="2" t="s">
        <v>47</v>
      </c>
    </row>
    <row r="19" spans="2:12" ht="15" customHeight="1" x14ac:dyDescent="0.3">
      <c r="B19" s="5" t="s">
        <v>801</v>
      </c>
      <c r="C19" s="6">
        <v>39.659999999999997</v>
      </c>
      <c r="D19" s="6">
        <v>450</v>
      </c>
      <c r="E19" s="17" t="s">
        <v>491</v>
      </c>
    </row>
    <row r="20" spans="2:12" ht="15" customHeight="1" x14ac:dyDescent="0.3">
      <c r="B20" s="5" t="s">
        <v>563</v>
      </c>
      <c r="C20" s="6">
        <v>39.9</v>
      </c>
      <c r="D20" s="6">
        <v>500</v>
      </c>
      <c r="E20" s="17" t="s">
        <v>491</v>
      </c>
    </row>
    <row r="21" spans="2:12" ht="15" customHeight="1" x14ac:dyDescent="0.3">
      <c r="B21" s="5" t="s">
        <v>802</v>
      </c>
      <c r="C21" s="6">
        <v>39.4</v>
      </c>
      <c r="D21" s="6">
        <v>100</v>
      </c>
      <c r="E21" s="17" t="s">
        <v>355</v>
      </c>
    </row>
    <row r="22" spans="2:12" ht="15" customHeight="1" x14ac:dyDescent="0.3">
      <c r="B22" s="5" t="s">
        <v>754</v>
      </c>
      <c r="C22" s="6">
        <v>39.4</v>
      </c>
      <c r="D22" s="6">
        <v>100</v>
      </c>
      <c r="E22" s="17" t="s">
        <v>355</v>
      </c>
    </row>
    <row r="23" spans="2:12" ht="15" customHeight="1" x14ac:dyDescent="0.3">
      <c r="B23" s="5" t="s">
        <v>803</v>
      </c>
      <c r="C23" s="6">
        <v>38.9</v>
      </c>
      <c r="D23" s="6">
        <v>150</v>
      </c>
      <c r="E23" s="17" t="s">
        <v>355</v>
      </c>
    </row>
    <row r="24" spans="2:12" ht="15" customHeight="1" x14ac:dyDescent="0.3">
      <c r="B24" s="5" t="s">
        <v>804</v>
      </c>
      <c r="C24" s="6">
        <v>39.1</v>
      </c>
      <c r="D24" s="6">
        <v>150</v>
      </c>
      <c r="E24" s="17" t="s">
        <v>355</v>
      </c>
    </row>
    <row r="25" spans="2:12" ht="15" customHeight="1" x14ac:dyDescent="0.3">
      <c r="B25" s="5" t="s">
        <v>805</v>
      </c>
      <c r="C25" s="6">
        <v>39.369999999999997</v>
      </c>
      <c r="D25" s="6">
        <v>500</v>
      </c>
      <c r="E25" s="17" t="s">
        <v>491</v>
      </c>
    </row>
    <row r="27" spans="2:12" ht="15" customHeight="1" x14ac:dyDescent="0.3">
      <c r="B27" s="2"/>
      <c r="C27" s="2"/>
      <c r="D27" s="2"/>
      <c r="G27" s="2"/>
      <c r="H27" s="2"/>
      <c r="K27" s="2"/>
      <c r="L27" s="2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1:39" ht="15" customHeight="1" x14ac:dyDescent="0.3">
      <c r="C33" s="6"/>
      <c r="D33" s="6"/>
    </row>
    <row r="34" spans="1:39" ht="15" customHeight="1" x14ac:dyDescent="0.3">
      <c r="C34" s="6"/>
      <c r="D34" s="6"/>
    </row>
    <row r="35" spans="1:39" ht="15" customHeight="1" x14ac:dyDescent="0.3">
      <c r="C35" s="6"/>
      <c r="D35" s="6"/>
      <c r="AM35" s="7"/>
    </row>
    <row r="36" spans="1:39" ht="15" customHeight="1" x14ac:dyDescent="0.3">
      <c r="C36" s="6"/>
      <c r="D36" s="6"/>
      <c r="AM36" s="7"/>
    </row>
    <row r="37" spans="1:39" ht="15" customHeight="1" x14ac:dyDescent="0.3">
      <c r="C37" s="6"/>
      <c r="D37" s="6"/>
      <c r="AM37" s="7"/>
    </row>
    <row r="38" spans="1:39" ht="15" customHeight="1" x14ac:dyDescent="0.3">
      <c r="C38" s="6"/>
      <c r="D38" s="6"/>
      <c r="AM38" s="7"/>
    </row>
    <row r="39" spans="1:39" ht="15" customHeight="1" x14ac:dyDescent="0.3">
      <c r="C39" s="6"/>
      <c r="D39" s="6"/>
      <c r="AM39" s="7"/>
    </row>
    <row r="40" spans="1:39" ht="15" customHeight="1" x14ac:dyDescent="0.3">
      <c r="C40" s="6"/>
      <c r="D40" s="6"/>
      <c r="AM40" s="7"/>
    </row>
    <row r="41" spans="1:39" ht="15" customHeight="1" x14ac:dyDescent="0.3">
      <c r="C41" s="6"/>
      <c r="D41" s="6"/>
      <c r="AB41" s="5">
        <v>206871.95187986357</v>
      </c>
      <c r="AC41" s="5">
        <v>609140.61457819305</v>
      </c>
      <c r="AM41" s="7"/>
    </row>
    <row r="42" spans="1:39" ht="15" customHeight="1" x14ac:dyDescent="0.3">
      <c r="C42" s="6"/>
      <c r="D42" s="6"/>
      <c r="AM42" s="7"/>
    </row>
    <row r="43" spans="1:39" ht="15" customHeight="1" x14ac:dyDescent="0.3">
      <c r="C43" s="6"/>
      <c r="D43" s="6"/>
      <c r="AB43" s="5">
        <v>206868.81614221606</v>
      </c>
      <c r="AC43" s="5">
        <v>609150.11021663423</v>
      </c>
      <c r="AM43" s="7"/>
    </row>
    <row r="44" spans="1:39" ht="15" customHeight="1" x14ac:dyDescent="0.3">
      <c r="C44" s="6"/>
      <c r="D44" s="6"/>
      <c r="AM44" s="7"/>
    </row>
    <row r="45" spans="1:39" ht="15" customHeight="1" x14ac:dyDescent="0.3">
      <c r="C45" s="6"/>
      <c r="D45" s="6"/>
      <c r="AB45" s="5">
        <v>206865.68040456859</v>
      </c>
      <c r="AC45" s="5">
        <v>609159.60585507541</v>
      </c>
      <c r="AM45" s="7"/>
    </row>
    <row r="46" spans="1:39" s="7" customFormat="1" ht="15" customHeight="1" x14ac:dyDescent="0.3">
      <c r="C46" s="8"/>
      <c r="D46" s="8"/>
      <c r="E46" s="5"/>
      <c r="I46" s="5"/>
      <c r="J46" s="5"/>
      <c r="AB46" s="7">
        <v>206861.21283914137</v>
      </c>
      <c r="AC46" s="7">
        <v>609168.55241079</v>
      </c>
    </row>
    <row r="47" spans="1:39" s="7" customFormat="1" ht="15" customHeight="1" x14ac:dyDescent="0.3">
      <c r="C47" s="8"/>
      <c r="D47" s="8"/>
      <c r="E47" s="5"/>
      <c r="I47" s="5"/>
      <c r="J47" s="5"/>
      <c r="AB47" s="7">
        <v>206856.74527371419</v>
      </c>
      <c r="AC47" s="7">
        <v>609177.49896650447</v>
      </c>
    </row>
    <row r="48" spans="1:39" s="7" customFormat="1" ht="15" customHeight="1" x14ac:dyDescent="0.3">
      <c r="A48" s="5"/>
      <c r="C48" s="8"/>
      <c r="D48" s="8"/>
      <c r="E48" s="5"/>
      <c r="F48" s="5"/>
      <c r="I48" s="5"/>
      <c r="J48" s="5"/>
      <c r="AB48" s="7">
        <v>206853.26417969234</v>
      </c>
      <c r="AC48" s="7">
        <v>609186.87350566185</v>
      </c>
    </row>
    <row r="49" spans="1:39" s="7" customFormat="1" ht="15" customHeight="1" x14ac:dyDescent="0.3">
      <c r="A49" s="5"/>
      <c r="E49" s="5"/>
      <c r="F49" s="5"/>
      <c r="I49" s="5"/>
      <c r="J49" s="5"/>
      <c r="AB49" s="7">
        <v>206847.34631985531</v>
      </c>
      <c r="AC49" s="7">
        <v>609202.81022222911</v>
      </c>
    </row>
    <row r="50" spans="1:39" s="7" customFormat="1" ht="15" customHeight="1" x14ac:dyDescent="0.3">
      <c r="E50" s="5"/>
      <c r="F50" s="5"/>
      <c r="I50" s="5"/>
      <c r="J50" s="5"/>
    </row>
    <row r="51" spans="1:39" s="7" customFormat="1" ht="15" customHeight="1" x14ac:dyDescent="0.3">
      <c r="A51" s="5"/>
      <c r="C51" s="8"/>
      <c r="D51" s="8"/>
      <c r="E51" s="5"/>
      <c r="F51" s="5"/>
      <c r="I51" s="5"/>
      <c r="J51" s="5"/>
      <c r="AB51" s="7">
        <v>206847.34631985531</v>
      </c>
      <c r="AC51" s="7">
        <v>609202.81022222911</v>
      </c>
    </row>
    <row r="52" spans="1:39" s="7" customFormat="1" ht="15" customHeight="1" x14ac:dyDescent="0.3">
      <c r="C52" s="8"/>
      <c r="D52" s="8"/>
      <c r="E52" s="5"/>
      <c r="I52" s="5"/>
      <c r="J52" s="5"/>
      <c r="AB52" s="7">
        <v>206845.12555963456</v>
      </c>
      <c r="AC52" s="7">
        <v>609204.82720612653</v>
      </c>
      <c r="AM52" s="5"/>
    </row>
    <row r="53" spans="1:39" s="7" customFormat="1" ht="15" customHeight="1" x14ac:dyDescent="0.3">
      <c r="A53" s="5"/>
      <c r="C53" s="8"/>
      <c r="D53" s="8"/>
      <c r="E53" s="5"/>
      <c r="F53" s="5"/>
      <c r="I53" s="5"/>
      <c r="J53" s="5"/>
      <c r="AB53" s="7">
        <v>206845.12555963456</v>
      </c>
      <c r="AC53" s="7">
        <v>609204.82720612653</v>
      </c>
      <c r="AM53" s="5"/>
    </row>
    <row r="54" spans="1:39" s="7" customFormat="1" ht="15" customHeight="1" x14ac:dyDescent="0.3">
      <c r="C54" s="4"/>
      <c r="D54" s="8"/>
      <c r="E54" s="5"/>
      <c r="F54" s="5"/>
      <c r="I54" s="5"/>
      <c r="J54" s="5"/>
      <c r="AB54" s="7">
        <v>206830.32049149665</v>
      </c>
      <c r="AC54" s="7">
        <v>609218.27376544231</v>
      </c>
      <c r="AM54" s="5"/>
    </row>
    <row r="55" spans="1:39" s="7" customFormat="1" ht="15" customHeight="1" x14ac:dyDescent="0.3">
      <c r="A55" s="5"/>
      <c r="D55" s="8"/>
      <c r="E55" s="5"/>
      <c r="F55" s="5"/>
      <c r="I55" s="5"/>
      <c r="J55" s="5"/>
      <c r="AB55" s="7">
        <v>206815.51542335874</v>
      </c>
      <c r="AC55" s="7">
        <v>609231.72032475797</v>
      </c>
      <c r="AM55" s="5"/>
    </row>
    <row r="56" spans="1:39" s="7" customFormat="1" ht="15" customHeight="1" x14ac:dyDescent="0.3">
      <c r="A56" s="5"/>
      <c r="D56" s="8"/>
      <c r="E56" s="5"/>
      <c r="F56" s="5"/>
      <c r="I56" s="5"/>
      <c r="J56" s="5"/>
      <c r="AM56" s="5"/>
    </row>
    <row r="57" spans="1:39" s="7" customFormat="1" ht="15" customHeight="1" x14ac:dyDescent="0.3">
      <c r="A57" s="5"/>
      <c r="C57" s="8"/>
      <c r="D57" s="8"/>
      <c r="E57" s="5"/>
      <c r="F57" s="5"/>
      <c r="I57" s="5"/>
      <c r="J57" s="5"/>
      <c r="AB57" s="7">
        <v>206815.51542335874</v>
      </c>
      <c r="AC57" s="7">
        <v>609231.72032475797</v>
      </c>
      <c r="AM57" s="5"/>
    </row>
    <row r="58" spans="1:39" s="7" customFormat="1" ht="15" customHeight="1" x14ac:dyDescent="0.3">
      <c r="A58" s="5"/>
      <c r="C58" s="8"/>
      <c r="D58" s="8"/>
      <c r="E58" s="5"/>
      <c r="F58" s="5"/>
      <c r="I58" s="5"/>
      <c r="J58" s="5"/>
      <c r="AM58" s="5"/>
    </row>
    <row r="59" spans="1:39" s="7" customFormat="1" ht="15" customHeight="1" x14ac:dyDescent="0.3">
      <c r="A59" s="5"/>
      <c r="C59" s="8"/>
      <c r="D59" s="8"/>
      <c r="E59" s="5"/>
      <c r="F59" s="5"/>
      <c r="I59" s="5"/>
      <c r="J59" s="5"/>
      <c r="AM59" s="5"/>
    </row>
    <row r="60" spans="1:39" s="7" customFormat="1" ht="15" customHeight="1" x14ac:dyDescent="0.3">
      <c r="C60" s="8"/>
      <c r="D60" s="8"/>
      <c r="E60" s="5"/>
      <c r="I60" s="5"/>
      <c r="J60" s="5"/>
      <c r="AB60" s="7">
        <v>206815.51542335874</v>
      </c>
      <c r="AC60" s="7">
        <v>609231.72032475797</v>
      </c>
      <c r="AM60" s="5"/>
    </row>
    <row r="61" spans="1:39" s="7" customFormat="1" ht="15" customHeight="1" x14ac:dyDescent="0.3">
      <c r="C61" s="8"/>
      <c r="E61" s="5"/>
      <c r="I61" s="5"/>
      <c r="J61" s="5"/>
      <c r="AB61" s="7">
        <v>206802.93111544158</v>
      </c>
      <c r="AC61" s="7">
        <v>609243.14990017633</v>
      </c>
      <c r="AM61" s="5"/>
    </row>
    <row r="62" spans="1:39" s="7" customFormat="1" ht="15" customHeight="1" x14ac:dyDescent="0.3">
      <c r="D62" s="8"/>
      <c r="E62" s="5"/>
      <c r="I62" s="5"/>
      <c r="J62" s="5"/>
      <c r="AB62" s="7">
        <v>206800.77263897803</v>
      </c>
      <c r="AC62" s="7">
        <v>609245.23340188188</v>
      </c>
      <c r="AM62" s="5"/>
    </row>
    <row r="63" spans="1:39" ht="15" customHeight="1" x14ac:dyDescent="0.3">
      <c r="D63" s="6"/>
      <c r="AB63" s="5">
        <v>206786.38279588829</v>
      </c>
      <c r="AC63" s="5">
        <v>609259.1234132516</v>
      </c>
    </row>
    <row r="64" spans="1:39" ht="15" customHeight="1" x14ac:dyDescent="0.3">
      <c r="D64" s="6"/>
      <c r="AB64" s="5">
        <v>206786.38279588829</v>
      </c>
      <c r="AC64" s="5">
        <v>609259.1234132516</v>
      </c>
    </row>
    <row r="65" spans="3:29" ht="15" customHeight="1" x14ac:dyDescent="0.3">
      <c r="C65" s="6"/>
      <c r="D65" s="6"/>
      <c r="AB65" s="5">
        <v>206786.38279588829</v>
      </c>
      <c r="AC65" s="5">
        <v>609259.1234132516</v>
      </c>
    </row>
    <row r="66" spans="3:29" ht="15" customHeight="1" x14ac:dyDescent="0.3">
      <c r="C66" s="6"/>
      <c r="D66" s="6"/>
      <c r="AB66" s="5">
        <v>206786.38279588829</v>
      </c>
      <c r="AC66" s="5">
        <v>609259.1234132516</v>
      </c>
    </row>
    <row r="67" spans="3:29" ht="15" customHeight="1" x14ac:dyDescent="0.3">
      <c r="C67" s="6"/>
      <c r="D67" s="6"/>
      <c r="AB67" s="5">
        <v>206771.99295279855</v>
      </c>
      <c r="AC67" s="5">
        <v>609273.01342462143</v>
      </c>
    </row>
    <row r="68" spans="3:29" ht="15" customHeight="1" x14ac:dyDescent="0.3">
      <c r="C68" s="6"/>
      <c r="D68" s="6"/>
      <c r="AB68" s="5">
        <v>206759.76158617233</v>
      </c>
      <c r="AC68" s="5">
        <v>609284.81993428571</v>
      </c>
    </row>
    <row r="69" spans="3:29" ht="15" customHeight="1" x14ac:dyDescent="0.3">
      <c r="C69" s="6"/>
      <c r="D69" s="6"/>
      <c r="AB69" s="5">
        <v>206757.30104341792</v>
      </c>
      <c r="AC69" s="5">
        <v>609286.53624700604</v>
      </c>
    </row>
    <row r="70" spans="3:29" ht="15" customHeight="1" x14ac:dyDescent="0.3">
      <c r="C70" s="6"/>
      <c r="D70" s="6"/>
      <c r="AB70" s="5">
        <v>206743.35796780992</v>
      </c>
      <c r="AC70" s="5">
        <v>609296.26201908791</v>
      </c>
    </row>
    <row r="71" spans="3:29" ht="15" customHeight="1" x14ac:dyDescent="0.3">
      <c r="C71" s="6"/>
      <c r="D71" s="6"/>
      <c r="AB71" s="5">
        <v>206741.19707832983</v>
      </c>
      <c r="AC71" s="5">
        <v>609298.34301804402</v>
      </c>
    </row>
    <row r="72" spans="3:29" ht="15" customHeight="1" x14ac:dyDescent="0.3">
      <c r="C72" s="6"/>
      <c r="D72" s="6"/>
      <c r="AB72" s="5">
        <v>206726.79114846277</v>
      </c>
      <c r="AC72" s="5">
        <v>609312.21634441742</v>
      </c>
    </row>
    <row r="73" spans="3:29" ht="15" customHeight="1" x14ac:dyDescent="0.3">
      <c r="C73" s="6"/>
      <c r="D73" s="6"/>
      <c r="AB73" s="5">
        <v>206726.79114846277</v>
      </c>
      <c r="AC73" s="5">
        <v>609312.21634441742</v>
      </c>
    </row>
    <row r="74" spans="3:29" ht="15" customHeight="1" x14ac:dyDescent="0.3">
      <c r="C74" s="6"/>
      <c r="D74" s="6"/>
      <c r="AB74" s="5">
        <v>206726.79114846277</v>
      </c>
      <c r="AC74" s="5">
        <v>609312.21634441742</v>
      </c>
    </row>
    <row r="75" spans="3:29" ht="15" customHeight="1" x14ac:dyDescent="0.3">
      <c r="C75" s="6"/>
      <c r="D75" s="6"/>
      <c r="AB75" s="5">
        <v>206712.38521859574</v>
      </c>
      <c r="AC75" s="5">
        <v>609326.08967079094</v>
      </c>
    </row>
    <row r="76" spans="3:29" ht="15" customHeight="1" x14ac:dyDescent="0.3">
      <c r="C76" s="6"/>
      <c r="D76" s="6"/>
      <c r="AB76" s="5">
        <v>206712.38521859574</v>
      </c>
      <c r="AC76" s="5">
        <v>609326.08967079094</v>
      </c>
    </row>
    <row r="77" spans="3:29" ht="15" customHeight="1" x14ac:dyDescent="0.3">
      <c r="C77" s="6"/>
      <c r="D77" s="6"/>
      <c r="AB77" s="5">
        <v>206697.97928872867</v>
      </c>
      <c r="AC77" s="5">
        <v>609339.96299716446</v>
      </c>
    </row>
    <row r="78" spans="3:29" ht="15" customHeight="1" x14ac:dyDescent="0.3">
      <c r="C78" s="6"/>
      <c r="D78" s="6"/>
      <c r="AB78" s="5">
        <v>206689.3357308085</v>
      </c>
      <c r="AC78" s="5">
        <v>609348.28699298855</v>
      </c>
    </row>
    <row r="79" spans="3:29" ht="15" customHeight="1" x14ac:dyDescent="0.3">
      <c r="C79" s="6"/>
      <c r="D79" s="6"/>
      <c r="AB79" s="5">
        <v>206683.62351045967</v>
      </c>
      <c r="AC79" s="5">
        <v>609353.88793386368</v>
      </c>
    </row>
    <row r="80" spans="3:29" ht="15" customHeight="1" x14ac:dyDescent="0.3">
      <c r="C80" s="6"/>
      <c r="D80" s="6"/>
      <c r="AB80" s="5">
        <v>206669.34295958767</v>
      </c>
      <c r="AC80" s="5">
        <v>609367.89028605155</v>
      </c>
    </row>
    <row r="81" spans="2:29" ht="15" customHeight="1" x14ac:dyDescent="0.3">
      <c r="C81" s="6"/>
      <c r="D81" s="6"/>
      <c r="AB81" s="5">
        <v>206655.06240871569</v>
      </c>
      <c r="AC81" s="5">
        <v>609381.89263823943</v>
      </c>
    </row>
    <row r="82" spans="2:29" ht="15" customHeight="1" x14ac:dyDescent="0.3">
      <c r="C82" s="6"/>
      <c r="D82" s="6"/>
      <c r="AB82" s="5">
        <v>206640.78185784371</v>
      </c>
      <c r="AC82" s="5">
        <v>609395.8949904273</v>
      </c>
    </row>
    <row r="83" spans="2:29" ht="15" customHeight="1" x14ac:dyDescent="0.3">
      <c r="C83" s="6"/>
      <c r="D83" s="6"/>
      <c r="AB83" s="5">
        <v>206640.78185784371</v>
      </c>
      <c r="AC83" s="5">
        <v>609395.8949904273</v>
      </c>
    </row>
    <row r="84" spans="2:29" ht="15" customHeight="1" x14ac:dyDescent="0.3">
      <c r="C84" s="6"/>
      <c r="D84" s="6"/>
      <c r="AB84" s="5">
        <v>206640.78185784371</v>
      </c>
      <c r="AC84" s="5">
        <v>609395.8949904273</v>
      </c>
    </row>
    <row r="85" spans="2:29" ht="15" customHeight="1" x14ac:dyDescent="0.3">
      <c r="AB85" s="5">
        <v>206635.78366503856</v>
      </c>
      <c r="AC85" s="5">
        <v>609400.79581369297</v>
      </c>
    </row>
    <row r="87" spans="2:29" ht="15" customHeight="1" x14ac:dyDescent="0.3">
      <c r="B87" s="2"/>
      <c r="C87" s="2"/>
      <c r="D87" s="2"/>
      <c r="F87" s="2"/>
      <c r="G87" s="2"/>
      <c r="H87" s="2"/>
      <c r="K87" s="2"/>
      <c r="L87" s="2"/>
    </row>
  </sheetData>
  <autoFilter ref="A1:AX16" xr:uid="{00000000-0009-0000-0000-000027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W88"/>
  <sheetViews>
    <sheetView workbookViewId="0">
      <selection activeCell="AU1" sqref="AU1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330.5</v>
      </c>
      <c r="H2" s="5" t="s">
        <v>324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41.54</v>
      </c>
      <c r="D4" s="5">
        <v>40.340000000000003</v>
      </c>
      <c r="E4" s="5">
        <v>200</v>
      </c>
      <c r="F4" s="5" t="s">
        <v>223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38.54</v>
      </c>
      <c r="AO4" s="5" t="str">
        <f t="shared" ref="AO4:AO25" si="0">INT(B4/20)&amp;"+"&amp;FIXED(B4-INT(B4/20)*20,2)</f>
        <v>0+0.00</v>
      </c>
      <c r="AR4" s="5" t="str">
        <f t="shared" ref="AR4" si="1">IF(F4=F5,"",F4)</f>
        <v>m1-OJ-A40-001</v>
      </c>
      <c r="AS4" s="5" t="str">
        <f t="shared" ref="AS4:AS25" si="2">IFERROR(RIGHT(AR4,LEN(AR4)-3),"")</f>
        <v>OJ-A40-001</v>
      </c>
      <c r="AT4" s="5" t="str">
        <f t="shared" ref="AT4:AT25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41.52</v>
      </c>
      <c r="D5" s="6">
        <v>40.06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38.49</v>
      </c>
      <c r="AO5" s="5" t="str">
        <f t="shared" si="0"/>
        <v>1+0.00</v>
      </c>
      <c r="AR5" s="5" t="str">
        <f t="shared" ref="AR5:AR25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5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25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41.49</v>
      </c>
      <c r="D6" s="6">
        <v>39.770000000000003</v>
      </c>
      <c r="E6" s="5">
        <v>200</v>
      </c>
      <c r="I6" s="5" t="s">
        <v>0</v>
      </c>
      <c r="J6" s="5">
        <v>0.3</v>
      </c>
      <c r="AD6" s="6">
        <v>38.44</v>
      </c>
      <c r="AO6" s="5" t="str">
        <f t="shared" si="0"/>
        <v>2+0.00</v>
      </c>
      <c r="AR6" s="5" t="str">
        <f t="shared" si="4"/>
        <v/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B7" s="5">
        <v>60</v>
      </c>
      <c r="C7" s="6">
        <v>41.47</v>
      </c>
      <c r="D7" s="6">
        <v>39.49</v>
      </c>
      <c r="E7" s="5">
        <v>200</v>
      </c>
      <c r="I7" s="5" t="s">
        <v>0</v>
      </c>
      <c r="J7" s="5">
        <v>0.3</v>
      </c>
      <c r="AD7" s="6">
        <v>38.380000000000003</v>
      </c>
      <c r="AO7" s="5" t="str">
        <f t="shared" si="0"/>
        <v>3+0.00</v>
      </c>
      <c r="AR7" s="5">
        <f t="shared" si="4"/>
        <v>0</v>
      </c>
      <c r="AS7" s="5" t="str">
        <f t="shared" si="2"/>
        <v/>
      </c>
      <c r="AT7" s="5" t="str">
        <f t="shared" si="3"/>
        <v/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60</v>
      </c>
      <c r="C8" s="6">
        <v>41.47</v>
      </c>
      <c r="D8" s="6">
        <v>39.49</v>
      </c>
      <c r="E8" s="5">
        <v>200</v>
      </c>
      <c r="F8" s="5" t="s">
        <v>224</v>
      </c>
      <c r="I8" s="5" t="s">
        <v>60</v>
      </c>
      <c r="J8" s="5">
        <v>0.3</v>
      </c>
      <c r="AD8" s="6">
        <v>38.380000000000003</v>
      </c>
      <c r="AO8" s="5" t="str">
        <f t="shared" si="0"/>
        <v>3+0.00</v>
      </c>
      <c r="AR8" s="5" t="str">
        <f t="shared" si="4"/>
        <v>m1-OJ-A40-002</v>
      </c>
      <c r="AS8" s="5" t="str">
        <f t="shared" si="2"/>
        <v>OJ-A40-002</v>
      </c>
      <c r="AT8" s="5" t="str">
        <f t="shared" si="3"/>
        <v>PC맨홀(1호)</v>
      </c>
      <c r="AU8" s="5" t="str">
        <f t="shared" si="5"/>
        <v>가시설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80</v>
      </c>
      <c r="C9" s="6">
        <v>41.38</v>
      </c>
      <c r="D9" s="6">
        <v>39.22</v>
      </c>
      <c r="E9" s="5">
        <v>200</v>
      </c>
      <c r="I9" s="5" t="s">
        <v>60</v>
      </c>
      <c r="J9" s="5">
        <v>0.3</v>
      </c>
      <c r="AD9" s="6">
        <v>38.33</v>
      </c>
      <c r="AO9" s="5" t="str">
        <f t="shared" si="0"/>
        <v>4+0.00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100</v>
      </c>
      <c r="C10" s="6">
        <v>41.3</v>
      </c>
      <c r="D10" s="6">
        <v>38.950000000000003</v>
      </c>
      <c r="E10" s="5">
        <v>200</v>
      </c>
      <c r="I10" s="5" t="s">
        <v>60</v>
      </c>
      <c r="J10" s="5">
        <v>0.3</v>
      </c>
      <c r="AD10" s="6">
        <v>38.28</v>
      </c>
      <c r="AO10" s="5" t="str">
        <f t="shared" si="0"/>
        <v>5+0.00</v>
      </c>
      <c r="AR10" s="5">
        <f t="shared" si="4"/>
        <v>0</v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A11" s="5" t="s">
        <v>55</v>
      </c>
      <c r="B11" s="5">
        <v>120</v>
      </c>
      <c r="C11" s="6">
        <v>41.21</v>
      </c>
      <c r="D11" s="6">
        <v>38.68</v>
      </c>
      <c r="E11" s="5">
        <v>200</v>
      </c>
      <c r="F11" s="5" t="s">
        <v>225</v>
      </c>
      <c r="I11" s="5" t="s">
        <v>60</v>
      </c>
      <c r="J11" s="5">
        <v>0.3</v>
      </c>
      <c r="AD11" s="6">
        <v>38.229999999999997</v>
      </c>
      <c r="AO11" s="5" t="str">
        <f t="shared" si="0"/>
        <v>6+0.00</v>
      </c>
      <c r="AR11" s="5" t="str">
        <f t="shared" si="4"/>
        <v>m1-OJ-A40-003</v>
      </c>
      <c r="AS11" s="5" t="str">
        <f t="shared" si="2"/>
        <v>OJ-A40-003</v>
      </c>
      <c r="AT11" s="5" t="str">
        <f t="shared" si="3"/>
        <v>PC맨홀(1호)</v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B12" s="5">
        <v>140</v>
      </c>
      <c r="C12" s="6">
        <v>41.22</v>
      </c>
      <c r="D12" s="6">
        <v>38.61</v>
      </c>
      <c r="E12" s="5">
        <v>200</v>
      </c>
      <c r="I12" s="5" t="s">
        <v>60</v>
      </c>
      <c r="J12" s="5">
        <v>0.3</v>
      </c>
      <c r="AD12" s="6">
        <v>38.17</v>
      </c>
      <c r="AO12" s="5" t="str">
        <f t="shared" si="0"/>
        <v>7+0.00</v>
      </c>
      <c r="AR12" s="5" t="str">
        <f t="shared" si="4"/>
        <v/>
      </c>
      <c r="AS12" s="5" t="str">
        <f t="shared" si="2"/>
        <v/>
      </c>
      <c r="AT12" s="5" t="str">
        <f t="shared" si="3"/>
        <v/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160</v>
      </c>
      <c r="C13" s="6">
        <v>41.24</v>
      </c>
      <c r="D13" s="6">
        <v>38.53</v>
      </c>
      <c r="E13" s="5">
        <v>200</v>
      </c>
      <c r="I13" s="5" t="s">
        <v>60</v>
      </c>
      <c r="J13" s="5">
        <v>0.3</v>
      </c>
      <c r="AD13" s="6">
        <v>38.119999999999997</v>
      </c>
      <c r="AO13" s="5" t="str">
        <f t="shared" si="0"/>
        <v>8+0.00</v>
      </c>
      <c r="AR13" s="5">
        <f t="shared" si="4"/>
        <v>0</v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A14" s="5" t="s">
        <v>55</v>
      </c>
      <c r="B14" s="5">
        <v>166.5</v>
      </c>
      <c r="C14" s="6">
        <v>41.24</v>
      </c>
      <c r="D14" s="6">
        <v>38.51</v>
      </c>
      <c r="E14" s="5">
        <v>200</v>
      </c>
      <c r="F14" s="5" t="s">
        <v>226</v>
      </c>
      <c r="I14" s="5" t="s">
        <v>60</v>
      </c>
      <c r="J14" s="5">
        <v>0.3</v>
      </c>
      <c r="AD14" s="6">
        <v>38.11</v>
      </c>
      <c r="AO14" s="5" t="str">
        <f t="shared" si="0"/>
        <v>8+6.50</v>
      </c>
      <c r="AR14" s="5" t="str">
        <f t="shared" si="4"/>
        <v>m1-OJ-A40-004</v>
      </c>
      <c r="AS14" s="5" t="str">
        <f t="shared" si="2"/>
        <v>OJ-A40-004</v>
      </c>
      <c r="AT14" s="5" t="str">
        <f t="shared" si="3"/>
        <v>PC맨홀(1호)</v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180</v>
      </c>
      <c r="C15" s="6">
        <v>41.08</v>
      </c>
      <c r="D15" s="6">
        <v>38.47</v>
      </c>
      <c r="E15" s="5">
        <v>200</v>
      </c>
      <c r="I15" s="5" t="s">
        <v>60</v>
      </c>
      <c r="J15" s="5">
        <v>0.3</v>
      </c>
      <c r="AD15" s="6">
        <v>38.07</v>
      </c>
      <c r="AO15" s="5" t="str">
        <f t="shared" si="0"/>
        <v>9+0.00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200</v>
      </c>
      <c r="C16" s="6">
        <v>40.840000000000003</v>
      </c>
      <c r="D16" s="6">
        <v>38.4</v>
      </c>
      <c r="E16" s="5">
        <v>200</v>
      </c>
      <c r="I16" s="5" t="s">
        <v>60</v>
      </c>
      <c r="J16" s="5">
        <v>0.3</v>
      </c>
      <c r="AD16" s="6">
        <v>38.020000000000003</v>
      </c>
      <c r="AO16" s="5" t="str">
        <f t="shared" si="0"/>
        <v>10+0.00</v>
      </c>
      <c r="AR16" s="5">
        <f t="shared" si="4"/>
        <v>0</v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A17" s="5" t="s">
        <v>55</v>
      </c>
      <c r="B17" s="5">
        <v>214.5</v>
      </c>
      <c r="C17" s="6">
        <v>40.659999999999997</v>
      </c>
      <c r="D17" s="6">
        <v>38.35</v>
      </c>
      <c r="E17" s="5">
        <v>200</v>
      </c>
      <c r="F17" s="5" t="s">
        <v>227</v>
      </c>
      <c r="I17" s="5" t="s">
        <v>60</v>
      </c>
      <c r="J17" s="5">
        <v>0.3</v>
      </c>
      <c r="AD17" s="6">
        <v>37.979999999999997</v>
      </c>
      <c r="AO17" s="5" t="str">
        <f t="shared" si="0"/>
        <v>10+14.50</v>
      </c>
      <c r="AR17" s="5" t="str">
        <f t="shared" si="4"/>
        <v>m1-OJ-A40-005</v>
      </c>
      <c r="AS17" s="5" t="str">
        <f t="shared" si="2"/>
        <v>OJ-A40-005</v>
      </c>
      <c r="AT17" s="5" t="str">
        <f t="shared" si="3"/>
        <v>PC맨홀(1호)</v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220</v>
      </c>
      <c r="C18" s="6">
        <v>40.630000000000003</v>
      </c>
      <c r="D18" s="6">
        <v>38.33</v>
      </c>
      <c r="E18" s="5">
        <v>200</v>
      </c>
      <c r="I18" s="5" t="s">
        <v>60</v>
      </c>
      <c r="J18" s="5">
        <v>0.3</v>
      </c>
      <c r="AD18" s="6">
        <v>37.97</v>
      </c>
      <c r="AO18" s="5" t="str">
        <f t="shared" si="0"/>
        <v>11+0.00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B19" s="5">
        <v>240</v>
      </c>
      <c r="C19" s="6">
        <v>40.53</v>
      </c>
      <c r="D19" s="6">
        <v>38.270000000000003</v>
      </c>
      <c r="E19" s="5">
        <v>200</v>
      </c>
      <c r="I19" s="5" t="s">
        <v>60</v>
      </c>
      <c r="J19" s="5">
        <v>0.3</v>
      </c>
      <c r="AD19" s="6">
        <v>37.909999999999997</v>
      </c>
      <c r="AO19" s="5" t="str">
        <f t="shared" si="0"/>
        <v>12+0.00</v>
      </c>
      <c r="AR19" s="5" t="str">
        <f t="shared" si="4"/>
        <v/>
      </c>
      <c r="AS19" s="5" t="str">
        <f t="shared" si="2"/>
        <v/>
      </c>
      <c r="AT19" s="5" t="str">
        <f t="shared" si="3"/>
        <v/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B20" s="5">
        <v>260</v>
      </c>
      <c r="C20" s="6">
        <v>40.42</v>
      </c>
      <c r="D20" s="6">
        <v>38.200000000000003</v>
      </c>
      <c r="E20" s="5">
        <v>200</v>
      </c>
      <c r="I20" s="5" t="s">
        <v>60</v>
      </c>
      <c r="J20" s="5">
        <v>0.3</v>
      </c>
      <c r="AD20" s="6">
        <v>37.86</v>
      </c>
      <c r="AO20" s="5" t="str">
        <f t="shared" si="0"/>
        <v>13+0.00</v>
      </c>
      <c r="AR20" s="5">
        <f t="shared" si="4"/>
        <v>0</v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A21" s="5" t="s">
        <v>55</v>
      </c>
      <c r="B21" s="5">
        <v>270.5</v>
      </c>
      <c r="C21" s="6">
        <v>40.369999999999997</v>
      </c>
      <c r="D21" s="6">
        <v>38.17</v>
      </c>
      <c r="E21" s="5">
        <v>200</v>
      </c>
      <c r="F21" s="5" t="s">
        <v>228</v>
      </c>
      <c r="I21" s="5" t="s">
        <v>60</v>
      </c>
      <c r="J21" s="5">
        <v>0.3</v>
      </c>
      <c r="AD21" s="6">
        <v>37.83</v>
      </c>
      <c r="AO21" s="5" t="str">
        <f t="shared" si="0"/>
        <v>13+10.50</v>
      </c>
      <c r="AR21" s="5" t="str">
        <f t="shared" si="4"/>
        <v>m1-OJ-A40-006</v>
      </c>
      <c r="AS21" s="5" t="str">
        <f t="shared" si="2"/>
        <v>OJ-A40-006</v>
      </c>
      <c r="AT21" s="5" t="str">
        <f t="shared" si="3"/>
        <v>PC맨홀(1호)</v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280</v>
      </c>
      <c r="C22" s="6">
        <v>40.36</v>
      </c>
      <c r="D22" s="6">
        <v>38.14</v>
      </c>
      <c r="E22" s="5">
        <v>200</v>
      </c>
      <c r="I22" s="5" t="s">
        <v>60</v>
      </c>
      <c r="J22" s="5">
        <v>0.3</v>
      </c>
      <c r="AD22" s="6">
        <v>37.81</v>
      </c>
      <c r="AO22" s="5" t="str">
        <f t="shared" si="0"/>
        <v>14+0.00</v>
      </c>
      <c r="AR22" s="5" t="str">
        <f t="shared" si="4"/>
        <v/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B23" s="5">
        <v>300</v>
      </c>
      <c r="C23" s="6">
        <v>40.32</v>
      </c>
      <c r="D23" s="6">
        <v>38.08</v>
      </c>
      <c r="E23" s="5">
        <v>200</v>
      </c>
      <c r="I23" s="5" t="s">
        <v>60</v>
      </c>
      <c r="J23" s="5">
        <v>0.3</v>
      </c>
      <c r="AD23" s="6">
        <v>37.76</v>
      </c>
      <c r="AO23" s="5" t="str">
        <f t="shared" si="0"/>
        <v>15+0.00</v>
      </c>
      <c r="AR23" s="5" t="str">
        <f t="shared" si="4"/>
        <v/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27" t="s">
        <v>1237</v>
      </c>
      <c r="AW23" s="5" t="str">
        <f t="shared" si="6"/>
        <v>ASP</v>
      </c>
    </row>
    <row r="24" spans="1:49" ht="15" customHeight="1" x14ac:dyDescent="0.3">
      <c r="B24" s="5">
        <v>320</v>
      </c>
      <c r="C24" s="6">
        <v>40.29</v>
      </c>
      <c r="D24" s="6">
        <v>38.020000000000003</v>
      </c>
      <c r="E24" s="5">
        <v>200</v>
      </c>
      <c r="I24" s="5" t="s">
        <v>60</v>
      </c>
      <c r="J24" s="5">
        <v>0.3</v>
      </c>
      <c r="AD24" s="6">
        <v>37.700000000000003</v>
      </c>
      <c r="AO24" s="5" t="str">
        <f t="shared" si="0"/>
        <v>16+0.00</v>
      </c>
      <c r="AR24" s="5">
        <f t="shared" si="4"/>
        <v>0</v>
      </c>
      <c r="AS24" s="5" t="str">
        <f t="shared" si="2"/>
        <v/>
      </c>
      <c r="AT24" s="5" t="str">
        <f t="shared" si="3"/>
        <v/>
      </c>
      <c r="AU24" s="5" t="str">
        <f t="shared" si="5"/>
        <v>가시설</v>
      </c>
      <c r="AV24" s="27" t="s">
        <v>1237</v>
      </c>
      <c r="AW24" s="5" t="str">
        <f t="shared" si="6"/>
        <v>ASP</v>
      </c>
    </row>
    <row r="25" spans="1:49" ht="15" customHeight="1" x14ac:dyDescent="0.3">
      <c r="A25" s="5" t="s">
        <v>55</v>
      </c>
      <c r="B25" s="5">
        <v>329.5</v>
      </c>
      <c r="C25" s="6">
        <v>40.28</v>
      </c>
      <c r="D25" s="6">
        <v>37.99</v>
      </c>
      <c r="E25" s="5">
        <v>200</v>
      </c>
      <c r="F25" s="5" t="s">
        <v>888</v>
      </c>
      <c r="G25" s="5" t="s">
        <v>874</v>
      </c>
      <c r="I25" s="5" t="s">
        <v>60</v>
      </c>
      <c r="J25" s="5">
        <v>0.3</v>
      </c>
      <c r="AD25" s="5">
        <f>C25-0.2*13</f>
        <v>37.68</v>
      </c>
      <c r="AO25" s="5" t="str">
        <f t="shared" si="0"/>
        <v>16+9.50</v>
      </c>
      <c r="AR25" s="5" t="str">
        <f t="shared" si="4"/>
        <v>m2-OJ-A-027</v>
      </c>
      <c r="AS25" s="5" t="str">
        <f t="shared" si="2"/>
        <v>OJ-A-027</v>
      </c>
      <c r="AT25" s="5" t="str">
        <f t="shared" si="3"/>
        <v>PC맨홀(2호)</v>
      </c>
      <c r="AU25" s="5" t="str">
        <f t="shared" si="5"/>
        <v>가시설</v>
      </c>
      <c r="AV25" s="27" t="s">
        <v>1237</v>
      </c>
      <c r="AW25" s="5" t="str">
        <f t="shared" si="6"/>
        <v>ASP</v>
      </c>
    </row>
    <row r="27" spans="1:49" ht="15" customHeight="1" x14ac:dyDescent="0.3">
      <c r="B27" s="2" t="s">
        <v>46</v>
      </c>
      <c r="C27" s="2" t="s">
        <v>21</v>
      </c>
      <c r="D27" s="2" t="s">
        <v>22</v>
      </c>
      <c r="E27" s="2" t="s">
        <v>47</v>
      </c>
      <c r="F27" s="2" t="s">
        <v>48</v>
      </c>
      <c r="G27" s="2" t="s">
        <v>49</v>
      </c>
      <c r="H27" s="2" t="s">
        <v>50</v>
      </c>
      <c r="K27" s="2" t="s">
        <v>46</v>
      </c>
      <c r="L27" s="2" t="s">
        <v>47</v>
      </c>
    </row>
    <row r="28" spans="1:49" ht="15" customHeight="1" x14ac:dyDescent="0.3">
      <c r="B28" s="2" t="s">
        <v>511</v>
      </c>
      <c r="C28" s="2">
        <v>39.92</v>
      </c>
      <c r="D28" s="2">
        <v>600</v>
      </c>
      <c r="E28" s="5" t="s">
        <v>491</v>
      </c>
      <c r="G28" s="2"/>
      <c r="H28" s="2"/>
      <c r="K28" s="2"/>
      <c r="L28" s="2"/>
    </row>
    <row r="29" spans="1:49" ht="15" customHeight="1" x14ac:dyDescent="0.3">
      <c r="B29" s="5" t="s">
        <v>806</v>
      </c>
      <c r="C29" s="6">
        <v>40.39</v>
      </c>
      <c r="D29" s="6">
        <v>60</v>
      </c>
      <c r="E29" s="5" t="s">
        <v>344</v>
      </c>
    </row>
    <row r="30" spans="1:49" ht="15" customHeight="1" x14ac:dyDescent="0.3">
      <c r="B30" s="5" t="s">
        <v>807</v>
      </c>
      <c r="C30" s="6">
        <v>40.32</v>
      </c>
      <c r="D30" s="6">
        <v>60</v>
      </c>
      <c r="E30" s="5" t="s">
        <v>344</v>
      </c>
    </row>
    <row r="31" spans="1:49" ht="15" customHeight="1" x14ac:dyDescent="0.3">
      <c r="B31" s="5" t="s">
        <v>535</v>
      </c>
      <c r="C31" s="6">
        <v>40.29</v>
      </c>
      <c r="D31" s="6">
        <v>60</v>
      </c>
      <c r="E31" s="5" t="s">
        <v>344</v>
      </c>
    </row>
    <row r="32" spans="1:49" ht="15" customHeight="1" x14ac:dyDescent="0.3">
      <c r="B32" s="5" t="s">
        <v>808</v>
      </c>
      <c r="C32" s="6">
        <v>40.24</v>
      </c>
      <c r="D32" s="6">
        <v>60</v>
      </c>
      <c r="E32" s="5" t="s">
        <v>344</v>
      </c>
    </row>
    <row r="33" spans="2:39" ht="15" customHeight="1" x14ac:dyDescent="0.3">
      <c r="B33" s="5" t="s">
        <v>809</v>
      </c>
      <c r="C33" s="6">
        <v>40.020000000000003</v>
      </c>
      <c r="D33" s="6">
        <v>230</v>
      </c>
      <c r="E33" s="5" t="s">
        <v>344</v>
      </c>
    </row>
    <row r="34" spans="2:39" ht="15" customHeight="1" x14ac:dyDescent="0.3">
      <c r="B34" s="5" t="s">
        <v>758</v>
      </c>
      <c r="C34" s="6">
        <v>40.08</v>
      </c>
      <c r="D34" s="6">
        <v>150</v>
      </c>
      <c r="E34" s="5" t="s">
        <v>344</v>
      </c>
    </row>
    <row r="35" spans="2:39" ht="15" customHeight="1" x14ac:dyDescent="0.3">
      <c r="B35" s="5" t="s">
        <v>810</v>
      </c>
      <c r="C35" s="6">
        <v>40.130000000000003</v>
      </c>
      <c r="D35" s="6">
        <v>80</v>
      </c>
      <c r="E35" s="5" t="s">
        <v>356</v>
      </c>
      <c r="AM35" s="7"/>
    </row>
    <row r="36" spans="2:39" ht="15" customHeight="1" x14ac:dyDescent="0.3">
      <c r="B36" s="5" t="s">
        <v>811</v>
      </c>
      <c r="C36" s="6">
        <v>40.01</v>
      </c>
      <c r="D36" s="6">
        <v>100</v>
      </c>
      <c r="E36" s="5" t="s">
        <v>355</v>
      </c>
      <c r="AM36" s="7"/>
    </row>
    <row r="37" spans="2:39" ht="15" customHeight="1" x14ac:dyDescent="0.3">
      <c r="B37" s="5" t="s">
        <v>812</v>
      </c>
      <c r="C37" s="6">
        <v>40.17</v>
      </c>
      <c r="D37" s="6">
        <v>50</v>
      </c>
      <c r="E37" s="5" t="s">
        <v>344</v>
      </c>
      <c r="AM37" s="7"/>
    </row>
    <row r="38" spans="2:39" ht="15" customHeight="1" x14ac:dyDescent="0.3">
      <c r="B38" s="5" t="s">
        <v>813</v>
      </c>
      <c r="C38" s="6">
        <v>39.92</v>
      </c>
      <c r="D38" s="6">
        <v>600</v>
      </c>
      <c r="E38" s="5" t="s">
        <v>491</v>
      </c>
      <c r="AM38" s="7"/>
    </row>
    <row r="39" spans="2:39" ht="15" customHeight="1" x14ac:dyDescent="0.3">
      <c r="B39" s="5" t="s">
        <v>814</v>
      </c>
      <c r="C39" s="6">
        <v>39.54</v>
      </c>
      <c r="D39" s="6">
        <v>150</v>
      </c>
      <c r="E39" s="5" t="s">
        <v>355</v>
      </c>
      <c r="AM39" s="7"/>
    </row>
    <row r="40" spans="2:39" ht="15" customHeight="1" x14ac:dyDescent="0.3">
      <c r="B40" s="5" t="s">
        <v>815</v>
      </c>
      <c r="C40" s="6">
        <v>39.36</v>
      </c>
      <c r="D40" s="6">
        <v>300</v>
      </c>
      <c r="E40" s="5" t="s">
        <v>344</v>
      </c>
      <c r="AM40" s="7"/>
    </row>
    <row r="41" spans="2:39" ht="15" customHeight="1" x14ac:dyDescent="0.3">
      <c r="B41" s="5" t="s">
        <v>816</v>
      </c>
      <c r="C41" s="6">
        <v>39.94</v>
      </c>
      <c r="D41" s="6">
        <v>500</v>
      </c>
      <c r="E41" s="5" t="s">
        <v>491</v>
      </c>
      <c r="AM41" s="7"/>
    </row>
    <row r="42" spans="2:39" ht="15" customHeight="1" x14ac:dyDescent="0.3">
      <c r="B42" s="5" t="s">
        <v>515</v>
      </c>
      <c r="C42" s="6">
        <v>39.340000000000003</v>
      </c>
      <c r="D42" s="6">
        <v>1000</v>
      </c>
      <c r="E42" s="5" t="s">
        <v>491</v>
      </c>
      <c r="AB42" s="5">
        <v>206871.95187986357</v>
      </c>
      <c r="AC42" s="5">
        <v>609140.61457819305</v>
      </c>
      <c r="AM42" s="7"/>
    </row>
    <row r="43" spans="2:39" ht="15" customHeight="1" x14ac:dyDescent="0.3">
      <c r="B43" s="5" t="s">
        <v>817</v>
      </c>
      <c r="C43" s="6">
        <v>39.340000000000003</v>
      </c>
      <c r="D43" s="6">
        <v>1000</v>
      </c>
      <c r="E43" s="5" t="s">
        <v>491</v>
      </c>
      <c r="AM43" s="7"/>
    </row>
    <row r="44" spans="2:39" ht="15" customHeight="1" x14ac:dyDescent="0.3">
      <c r="B44" s="5" t="s">
        <v>818</v>
      </c>
      <c r="C44" s="6">
        <v>39.479999999999997</v>
      </c>
      <c r="D44" s="6">
        <v>500</v>
      </c>
      <c r="E44" s="5" t="s">
        <v>491</v>
      </c>
      <c r="AB44" s="5">
        <v>206868.81614221606</v>
      </c>
      <c r="AC44" s="5">
        <v>609150.11021663423</v>
      </c>
      <c r="AM44" s="7"/>
    </row>
    <row r="45" spans="2:39" ht="15" customHeight="1" x14ac:dyDescent="0.3">
      <c r="B45" s="5" t="s">
        <v>819</v>
      </c>
      <c r="C45" s="6">
        <v>38.729999999999997</v>
      </c>
      <c r="D45" s="6">
        <v>150</v>
      </c>
      <c r="E45" s="5" t="s">
        <v>355</v>
      </c>
      <c r="AM45" s="7"/>
    </row>
    <row r="46" spans="2:39" ht="15" customHeight="1" x14ac:dyDescent="0.3">
      <c r="B46" s="5" t="s">
        <v>820</v>
      </c>
      <c r="C46" s="6">
        <v>39.19</v>
      </c>
      <c r="D46" s="6">
        <v>100</v>
      </c>
      <c r="E46" s="5" t="s">
        <v>356</v>
      </c>
      <c r="AB46" s="5">
        <v>206865.68040456859</v>
      </c>
      <c r="AC46" s="5">
        <v>609159.60585507541</v>
      </c>
      <c r="AM46" s="7"/>
    </row>
    <row r="47" spans="2:39" s="7" customFormat="1" ht="15" customHeight="1" x14ac:dyDescent="0.3">
      <c r="C47" s="8"/>
      <c r="D47" s="8"/>
      <c r="E47" s="5"/>
      <c r="I47" s="5"/>
      <c r="J47" s="5"/>
      <c r="AB47" s="7">
        <v>206861.21283914137</v>
      </c>
      <c r="AC47" s="7">
        <v>609168.55241079</v>
      </c>
    </row>
    <row r="48" spans="2:39" s="7" customFormat="1" ht="15" customHeight="1" x14ac:dyDescent="0.3">
      <c r="C48" s="8"/>
      <c r="D48" s="8"/>
      <c r="E48" s="5"/>
      <c r="I48" s="5"/>
      <c r="J48" s="5"/>
      <c r="AB48" s="7">
        <v>206856.74527371419</v>
      </c>
      <c r="AC48" s="7">
        <v>609177.49896650447</v>
      </c>
    </row>
    <row r="49" spans="1:39" s="7" customFormat="1" ht="15" customHeight="1" x14ac:dyDescent="0.3">
      <c r="A49" s="5"/>
      <c r="C49" s="8"/>
      <c r="D49" s="8"/>
      <c r="E49" s="5"/>
      <c r="F49" s="5"/>
      <c r="I49" s="5"/>
      <c r="J49" s="5"/>
      <c r="AB49" s="7">
        <v>206853.26417969234</v>
      </c>
      <c r="AC49" s="7">
        <v>609186.87350566185</v>
      </c>
    </row>
    <row r="50" spans="1:39" s="7" customFormat="1" ht="15" customHeight="1" x14ac:dyDescent="0.3">
      <c r="A50" s="5"/>
      <c r="E50" s="5"/>
      <c r="F50" s="5"/>
      <c r="I50" s="5"/>
      <c r="J50" s="5"/>
      <c r="AB50" s="7">
        <v>206847.34631985531</v>
      </c>
      <c r="AC50" s="7">
        <v>609202.81022222911</v>
      </c>
    </row>
    <row r="51" spans="1:39" s="7" customFormat="1" ht="15" customHeight="1" x14ac:dyDescent="0.3">
      <c r="E51" s="5"/>
      <c r="F51" s="5"/>
      <c r="I51" s="5"/>
      <c r="J51" s="5"/>
    </row>
    <row r="52" spans="1:39" s="7" customFormat="1" ht="15" customHeight="1" x14ac:dyDescent="0.3">
      <c r="A52" s="5"/>
      <c r="C52" s="8"/>
      <c r="D52" s="8"/>
      <c r="E52" s="5"/>
      <c r="F52" s="5"/>
      <c r="I52" s="5"/>
      <c r="J52" s="5"/>
      <c r="AB52" s="7">
        <v>206847.34631985531</v>
      </c>
      <c r="AC52" s="7">
        <v>609202.81022222911</v>
      </c>
      <c r="AM52" s="5"/>
    </row>
    <row r="53" spans="1:39" s="7" customFormat="1" ht="15" customHeight="1" x14ac:dyDescent="0.3">
      <c r="C53" s="8"/>
      <c r="D53" s="8"/>
      <c r="E53" s="5"/>
      <c r="I53" s="5"/>
      <c r="J53" s="5"/>
      <c r="AB53" s="7">
        <v>206845.12555963456</v>
      </c>
      <c r="AC53" s="7">
        <v>609204.82720612653</v>
      </c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B54" s="7">
        <v>206845.12555963456</v>
      </c>
      <c r="AC54" s="7">
        <v>609204.82720612653</v>
      </c>
      <c r="AM54" s="5"/>
    </row>
    <row r="55" spans="1:39" s="7" customFormat="1" ht="15" customHeight="1" x14ac:dyDescent="0.3">
      <c r="C55" s="4"/>
      <c r="D55" s="8"/>
      <c r="E55" s="5"/>
      <c r="F55" s="5"/>
      <c r="I55" s="5"/>
      <c r="J55" s="5"/>
      <c r="AB55" s="7">
        <v>206830.32049149665</v>
      </c>
      <c r="AC55" s="7">
        <v>609218.27376544231</v>
      </c>
      <c r="AM55" s="5"/>
    </row>
    <row r="56" spans="1:39" s="7" customFormat="1" ht="15" customHeight="1" x14ac:dyDescent="0.3">
      <c r="A56" s="5"/>
      <c r="D56" s="8"/>
      <c r="E56" s="5"/>
      <c r="F56" s="5"/>
      <c r="I56" s="5"/>
      <c r="J56" s="5"/>
      <c r="AB56" s="7">
        <v>206815.51542335874</v>
      </c>
      <c r="AC56" s="7">
        <v>609231.72032475797</v>
      </c>
      <c r="AM56" s="5"/>
    </row>
    <row r="57" spans="1:39" s="7" customFormat="1" ht="15" customHeight="1" x14ac:dyDescent="0.3">
      <c r="A57" s="5"/>
      <c r="D57" s="8"/>
      <c r="E57" s="5"/>
      <c r="F57" s="5"/>
      <c r="I57" s="5"/>
      <c r="J57" s="5"/>
      <c r="AM57" s="5"/>
    </row>
    <row r="58" spans="1:39" s="7" customFormat="1" ht="15" customHeight="1" x14ac:dyDescent="0.3">
      <c r="A58" s="5"/>
      <c r="C58" s="8"/>
      <c r="D58" s="8"/>
      <c r="E58" s="5"/>
      <c r="F58" s="5"/>
      <c r="I58" s="5"/>
      <c r="J58" s="5"/>
      <c r="AB58" s="7">
        <v>206815.51542335874</v>
      </c>
      <c r="AC58" s="7">
        <v>609231.72032475797</v>
      </c>
      <c r="AM58" s="5"/>
    </row>
    <row r="59" spans="1:39" s="7" customFormat="1" ht="15" customHeight="1" x14ac:dyDescent="0.3">
      <c r="A59" s="5"/>
      <c r="C59" s="8"/>
      <c r="D59" s="8"/>
      <c r="E59" s="5"/>
      <c r="F59" s="5"/>
      <c r="I59" s="5"/>
      <c r="J59" s="5"/>
      <c r="AM59" s="5"/>
    </row>
    <row r="60" spans="1:39" s="7" customFormat="1" ht="15" customHeight="1" x14ac:dyDescent="0.3">
      <c r="A60" s="5"/>
      <c r="C60" s="8"/>
      <c r="D60" s="8"/>
      <c r="E60" s="5"/>
      <c r="F60" s="5"/>
      <c r="I60" s="5"/>
      <c r="J60" s="5"/>
      <c r="AM60" s="5"/>
    </row>
    <row r="61" spans="1:39" s="7" customFormat="1" ht="15" customHeight="1" x14ac:dyDescent="0.3">
      <c r="C61" s="8"/>
      <c r="D61" s="8"/>
      <c r="E61" s="5"/>
      <c r="I61" s="5"/>
      <c r="J61" s="5"/>
      <c r="AB61" s="7">
        <v>206815.51542335874</v>
      </c>
      <c r="AC61" s="7">
        <v>609231.72032475797</v>
      </c>
      <c r="AM61" s="5"/>
    </row>
    <row r="62" spans="1:39" s="7" customFormat="1" ht="15" customHeight="1" x14ac:dyDescent="0.3">
      <c r="C62" s="8"/>
      <c r="E62" s="5"/>
      <c r="I62" s="5"/>
      <c r="J62" s="5"/>
      <c r="AB62" s="7">
        <v>206802.93111544158</v>
      </c>
      <c r="AC62" s="7">
        <v>609243.14990017633</v>
      </c>
      <c r="AM62" s="5"/>
    </row>
    <row r="63" spans="1:39" s="7" customFormat="1" ht="15" customHeight="1" x14ac:dyDescent="0.3">
      <c r="D63" s="8"/>
      <c r="E63" s="5"/>
      <c r="I63" s="5"/>
      <c r="J63" s="5"/>
      <c r="AB63" s="7">
        <v>206800.77263897803</v>
      </c>
      <c r="AC63" s="7">
        <v>609245.23340188188</v>
      </c>
      <c r="AM63" s="5"/>
    </row>
    <row r="64" spans="1:39" ht="15" customHeight="1" x14ac:dyDescent="0.3">
      <c r="D64" s="6"/>
      <c r="AB64" s="5">
        <v>206786.38279588829</v>
      </c>
      <c r="AC64" s="5">
        <v>609259.1234132516</v>
      </c>
    </row>
    <row r="65" spans="3:29" ht="15" customHeight="1" x14ac:dyDescent="0.3">
      <c r="D65" s="6"/>
      <c r="AB65" s="5">
        <v>206786.38279588829</v>
      </c>
      <c r="AC65" s="5">
        <v>609259.1234132516</v>
      </c>
    </row>
    <row r="66" spans="3:29" ht="15" customHeight="1" x14ac:dyDescent="0.3">
      <c r="C66" s="6"/>
      <c r="D66" s="6"/>
      <c r="AB66" s="5">
        <v>206786.38279588829</v>
      </c>
      <c r="AC66" s="5">
        <v>609259.1234132516</v>
      </c>
    </row>
    <row r="67" spans="3:29" ht="15" customHeight="1" x14ac:dyDescent="0.3">
      <c r="C67" s="6"/>
      <c r="D67" s="6"/>
      <c r="AB67" s="5">
        <v>206786.38279588829</v>
      </c>
      <c r="AC67" s="5">
        <v>609259.1234132516</v>
      </c>
    </row>
    <row r="68" spans="3:29" ht="15" customHeight="1" x14ac:dyDescent="0.3">
      <c r="C68" s="6"/>
      <c r="D68" s="6"/>
      <c r="AB68" s="5">
        <v>206771.99295279855</v>
      </c>
      <c r="AC68" s="5">
        <v>609273.01342462143</v>
      </c>
    </row>
    <row r="69" spans="3:29" ht="15" customHeight="1" x14ac:dyDescent="0.3">
      <c r="C69" s="6"/>
      <c r="D69" s="6"/>
      <c r="AB69" s="5">
        <v>206759.76158617233</v>
      </c>
      <c r="AC69" s="5">
        <v>609284.81993428571</v>
      </c>
    </row>
    <row r="70" spans="3:29" ht="15" customHeight="1" x14ac:dyDescent="0.3">
      <c r="C70" s="6"/>
      <c r="D70" s="6"/>
      <c r="AB70" s="5">
        <v>206757.30104341792</v>
      </c>
      <c r="AC70" s="5">
        <v>609286.53624700604</v>
      </c>
    </row>
    <row r="71" spans="3:29" ht="15" customHeight="1" x14ac:dyDescent="0.3">
      <c r="C71" s="6"/>
      <c r="D71" s="6"/>
      <c r="AB71" s="5">
        <v>206743.35796780992</v>
      </c>
      <c r="AC71" s="5">
        <v>609296.26201908791</v>
      </c>
    </row>
    <row r="72" spans="3:29" ht="15" customHeight="1" x14ac:dyDescent="0.3">
      <c r="C72" s="6"/>
      <c r="D72" s="6"/>
      <c r="AB72" s="5">
        <v>206741.19707832983</v>
      </c>
      <c r="AC72" s="5">
        <v>609298.34301804402</v>
      </c>
    </row>
    <row r="73" spans="3:29" ht="15" customHeight="1" x14ac:dyDescent="0.3">
      <c r="C73" s="6"/>
      <c r="D73" s="6"/>
      <c r="AB73" s="5">
        <v>206726.79114846277</v>
      </c>
      <c r="AC73" s="5">
        <v>609312.21634441742</v>
      </c>
    </row>
    <row r="74" spans="3:29" ht="15" customHeight="1" x14ac:dyDescent="0.3">
      <c r="C74" s="6"/>
      <c r="D74" s="6"/>
      <c r="AB74" s="5">
        <v>206726.79114846277</v>
      </c>
      <c r="AC74" s="5">
        <v>609312.21634441742</v>
      </c>
    </row>
    <row r="75" spans="3:29" ht="15" customHeight="1" x14ac:dyDescent="0.3">
      <c r="C75" s="6"/>
      <c r="D75" s="6"/>
      <c r="AB75" s="5">
        <v>206726.79114846277</v>
      </c>
      <c r="AC75" s="5">
        <v>609312.21634441742</v>
      </c>
    </row>
    <row r="76" spans="3:29" ht="15" customHeight="1" x14ac:dyDescent="0.3">
      <c r="C76" s="6"/>
      <c r="D76" s="6"/>
      <c r="AB76" s="5">
        <v>206712.38521859574</v>
      </c>
      <c r="AC76" s="5">
        <v>609326.08967079094</v>
      </c>
    </row>
    <row r="77" spans="3:29" ht="15" customHeight="1" x14ac:dyDescent="0.3">
      <c r="C77" s="6"/>
      <c r="D77" s="6"/>
      <c r="AB77" s="5">
        <v>206712.38521859574</v>
      </c>
      <c r="AC77" s="5">
        <v>609326.08967079094</v>
      </c>
    </row>
    <row r="78" spans="3:29" ht="15" customHeight="1" x14ac:dyDescent="0.3">
      <c r="C78" s="6"/>
      <c r="D78" s="6"/>
      <c r="AB78" s="5">
        <v>206697.97928872867</v>
      </c>
      <c r="AC78" s="5">
        <v>609339.96299716446</v>
      </c>
    </row>
    <row r="79" spans="3:29" ht="15" customHeight="1" x14ac:dyDescent="0.3">
      <c r="C79" s="6"/>
      <c r="D79" s="6"/>
      <c r="AB79" s="5">
        <v>206689.3357308085</v>
      </c>
      <c r="AC79" s="5">
        <v>609348.28699298855</v>
      </c>
    </row>
    <row r="80" spans="3:29" ht="15" customHeight="1" x14ac:dyDescent="0.3">
      <c r="C80" s="6"/>
      <c r="D80" s="6"/>
      <c r="AB80" s="5">
        <v>206683.62351045967</v>
      </c>
      <c r="AC80" s="5">
        <v>609353.88793386368</v>
      </c>
    </row>
    <row r="81" spans="2:29" ht="15" customHeight="1" x14ac:dyDescent="0.3">
      <c r="C81" s="6"/>
      <c r="D81" s="6"/>
      <c r="AB81" s="5">
        <v>206669.34295958767</v>
      </c>
      <c r="AC81" s="5">
        <v>609367.89028605155</v>
      </c>
    </row>
    <row r="82" spans="2:29" ht="15" customHeight="1" x14ac:dyDescent="0.3">
      <c r="C82" s="6"/>
      <c r="D82" s="6"/>
      <c r="AB82" s="5">
        <v>206655.06240871569</v>
      </c>
      <c r="AC82" s="5">
        <v>609381.89263823943</v>
      </c>
    </row>
    <row r="83" spans="2:29" ht="15" customHeight="1" x14ac:dyDescent="0.3">
      <c r="C83" s="6"/>
      <c r="D83" s="6"/>
      <c r="AB83" s="5">
        <v>206640.78185784371</v>
      </c>
      <c r="AC83" s="5">
        <v>609395.8949904273</v>
      </c>
    </row>
    <row r="84" spans="2:29" ht="15" customHeight="1" x14ac:dyDescent="0.3">
      <c r="C84" s="6"/>
      <c r="D84" s="6"/>
      <c r="AB84" s="5">
        <v>206640.78185784371</v>
      </c>
      <c r="AC84" s="5">
        <v>609395.8949904273</v>
      </c>
    </row>
    <row r="85" spans="2:29" ht="15" customHeight="1" x14ac:dyDescent="0.3">
      <c r="C85" s="6"/>
      <c r="D85" s="6"/>
      <c r="AB85" s="5">
        <v>206640.78185784371</v>
      </c>
      <c r="AC85" s="5">
        <v>609395.8949904273</v>
      </c>
    </row>
    <row r="86" spans="2:29" ht="15" customHeight="1" x14ac:dyDescent="0.3">
      <c r="AB86" s="5">
        <v>206635.78366503856</v>
      </c>
      <c r="AC86" s="5">
        <v>609400.79581369297</v>
      </c>
    </row>
    <row r="88" spans="2:29" ht="15" customHeight="1" x14ac:dyDescent="0.3">
      <c r="B88" s="2"/>
      <c r="C88" s="2"/>
      <c r="D88" s="2"/>
      <c r="F88" s="2"/>
      <c r="G88" s="2"/>
      <c r="H88" s="2"/>
      <c r="K88" s="2"/>
      <c r="L88" s="2"/>
    </row>
  </sheetData>
  <autoFilter ref="A1:AX25" xr:uid="{00000000-0009-0000-0000-000028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W89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66</v>
      </c>
      <c r="H2" s="5" t="s">
        <v>325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40.67</v>
      </c>
      <c r="D4" s="5">
        <v>39.47</v>
      </c>
      <c r="E4" s="5">
        <v>200</v>
      </c>
      <c r="F4" s="5" t="s">
        <v>222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37.67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m1-OJ-A41-001</v>
      </c>
      <c r="AS4" s="5" t="str">
        <f t="shared" ref="AS4:AS9" si="2">IFERROR(RIGHT(AR4,LEN(AR4)-3),"")</f>
        <v>OJ-A41-001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40.67</v>
      </c>
      <c r="D5" s="6">
        <v>39.130000000000003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C5-0.2*15</f>
        <v>37.67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40.659999999999997</v>
      </c>
      <c r="D6" s="6">
        <v>38.78</v>
      </c>
      <c r="E6" s="5">
        <v>200</v>
      </c>
      <c r="I6" s="5" t="s">
        <v>0</v>
      </c>
      <c r="J6" s="5">
        <v>0.3</v>
      </c>
      <c r="AD6" s="5">
        <f t="shared" si="4"/>
        <v>37.659999999999997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40.659999999999997</v>
      </c>
      <c r="D7" s="6">
        <v>38.78</v>
      </c>
      <c r="E7" s="5">
        <v>200</v>
      </c>
      <c r="I7" s="5" t="s">
        <v>60</v>
      </c>
      <c r="J7" s="5">
        <v>0.3</v>
      </c>
      <c r="AD7" s="5">
        <f t="shared" si="4"/>
        <v>37.659999999999997</v>
      </c>
      <c r="AO7" s="5" t="str">
        <f t="shared" si="0"/>
        <v>2+0.00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40.659999999999997</v>
      </c>
      <c r="D8" s="6">
        <v>38.44</v>
      </c>
      <c r="E8" s="5">
        <v>200</v>
      </c>
      <c r="I8" s="5" t="s">
        <v>60</v>
      </c>
      <c r="J8" s="5">
        <v>0.3</v>
      </c>
      <c r="AD8" s="5">
        <f t="shared" si="4"/>
        <v>37.659999999999997</v>
      </c>
      <c r="AO8" s="5" t="str">
        <f t="shared" si="0"/>
        <v>3+0.00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65</v>
      </c>
      <c r="C9" s="6">
        <v>40.659999999999997</v>
      </c>
      <c r="D9" s="6">
        <v>38.35</v>
      </c>
      <c r="E9" s="5">
        <v>200</v>
      </c>
      <c r="F9" s="5" t="s">
        <v>326</v>
      </c>
      <c r="I9" s="5" t="s">
        <v>60</v>
      </c>
      <c r="J9" s="5">
        <v>0.3</v>
      </c>
      <c r="AD9" s="5">
        <f t="shared" si="4"/>
        <v>37.659999999999997</v>
      </c>
      <c r="AO9" s="5" t="str">
        <f t="shared" si="0"/>
        <v>3+5.00</v>
      </c>
      <c r="AR9" s="5" t="str">
        <f t="shared" si="5"/>
        <v>m1-OJ-A40-005</v>
      </c>
      <c r="AS9" s="5" t="str">
        <f t="shared" si="2"/>
        <v>OJ-A40-005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C12" s="6"/>
      <c r="D12" s="6"/>
    </row>
    <row r="13" spans="1:49" ht="15" customHeight="1" x14ac:dyDescent="0.3">
      <c r="C13" s="6"/>
      <c r="D13" s="6"/>
    </row>
    <row r="14" spans="1:49" ht="15" customHeight="1" x14ac:dyDescent="0.3">
      <c r="C14" s="6"/>
      <c r="D14" s="6"/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2:12" ht="15" customHeight="1" x14ac:dyDescent="0.3">
      <c r="C17" s="6"/>
      <c r="D17" s="6"/>
    </row>
    <row r="18" spans="2:12" ht="15" customHeight="1" x14ac:dyDescent="0.3">
      <c r="C18" s="6"/>
      <c r="D18" s="6"/>
    </row>
    <row r="19" spans="2:12" ht="15" customHeight="1" x14ac:dyDescent="0.3">
      <c r="C19" s="6"/>
      <c r="D19" s="6"/>
    </row>
    <row r="20" spans="2:12" ht="15" customHeight="1" x14ac:dyDescent="0.3">
      <c r="C20" s="6"/>
      <c r="D20" s="6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4" spans="2:12" ht="15" customHeight="1" x14ac:dyDescent="0.3">
      <c r="C24" s="6"/>
      <c r="D24" s="6"/>
    </row>
    <row r="25" spans="2:12" ht="15" customHeight="1" x14ac:dyDescent="0.3">
      <c r="C25" s="6"/>
      <c r="D25" s="6"/>
    </row>
    <row r="26" spans="2:12" ht="15" customHeight="1" x14ac:dyDescent="0.3">
      <c r="C26" s="6"/>
      <c r="D26" s="6"/>
    </row>
    <row r="27" spans="2:12" ht="15" customHeight="1" x14ac:dyDescent="0.3">
      <c r="C27" s="6"/>
      <c r="D27" s="6"/>
    </row>
    <row r="29" spans="2:12" ht="15" customHeight="1" x14ac:dyDescent="0.3">
      <c r="B29" s="2"/>
      <c r="C29" s="2"/>
      <c r="D29" s="2"/>
      <c r="G29" s="2"/>
      <c r="H29" s="2"/>
      <c r="K29" s="2"/>
      <c r="L29" s="2"/>
    </row>
    <row r="30" spans="2:12" ht="15" customHeight="1" x14ac:dyDescent="0.3">
      <c r="C30" s="6"/>
      <c r="D30" s="6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3:39" ht="15" customHeight="1" x14ac:dyDescent="0.3">
      <c r="C33" s="6"/>
      <c r="D33" s="6"/>
    </row>
    <row r="34" spans="3:39" ht="15" customHeight="1" x14ac:dyDescent="0.3">
      <c r="C34" s="6"/>
      <c r="D34" s="6"/>
    </row>
    <row r="35" spans="3:39" ht="15" customHeight="1" x14ac:dyDescent="0.3">
      <c r="C35" s="6"/>
      <c r="D35" s="6"/>
      <c r="AM35" s="7"/>
    </row>
    <row r="36" spans="3:39" ht="15" customHeight="1" x14ac:dyDescent="0.3">
      <c r="C36" s="6"/>
      <c r="D36" s="6"/>
      <c r="AM36" s="7"/>
    </row>
    <row r="37" spans="3:39" ht="15" customHeight="1" x14ac:dyDescent="0.3">
      <c r="C37" s="6"/>
      <c r="D37" s="6"/>
      <c r="AM37" s="7"/>
    </row>
    <row r="38" spans="3:39" ht="15" customHeight="1" x14ac:dyDescent="0.3">
      <c r="C38" s="6"/>
      <c r="D38" s="6"/>
      <c r="AM38" s="7"/>
    </row>
    <row r="39" spans="3:39" ht="15" customHeight="1" x14ac:dyDescent="0.3">
      <c r="C39" s="6"/>
      <c r="D39" s="6"/>
      <c r="AM39" s="7"/>
    </row>
    <row r="40" spans="3:39" ht="15" customHeight="1" x14ac:dyDescent="0.3">
      <c r="C40" s="6"/>
      <c r="D40" s="6"/>
      <c r="AM40" s="7"/>
    </row>
    <row r="41" spans="3:39" ht="15" customHeight="1" x14ac:dyDescent="0.3">
      <c r="C41" s="6"/>
      <c r="D41" s="6"/>
      <c r="AM41" s="7"/>
    </row>
    <row r="42" spans="3:39" ht="15" customHeight="1" x14ac:dyDescent="0.3">
      <c r="C42" s="6"/>
      <c r="D42" s="6"/>
      <c r="AM42" s="7"/>
    </row>
    <row r="43" spans="3:39" ht="15" customHeight="1" x14ac:dyDescent="0.3">
      <c r="C43" s="6"/>
      <c r="D43" s="6"/>
      <c r="AB43" s="5">
        <v>206871.95187986357</v>
      </c>
      <c r="AC43" s="5">
        <v>609140.61457819305</v>
      </c>
      <c r="AM43" s="7"/>
    </row>
    <row r="44" spans="3:39" ht="15" customHeight="1" x14ac:dyDescent="0.3">
      <c r="C44" s="6"/>
      <c r="D44" s="6"/>
      <c r="AM44" s="7"/>
    </row>
    <row r="45" spans="3:39" ht="15" customHeight="1" x14ac:dyDescent="0.3">
      <c r="C45" s="6"/>
      <c r="D45" s="6"/>
      <c r="AB45" s="5">
        <v>206868.81614221606</v>
      </c>
      <c r="AC45" s="5">
        <v>609150.11021663423</v>
      </c>
      <c r="AM45" s="7"/>
    </row>
    <row r="46" spans="3:39" ht="15" customHeight="1" x14ac:dyDescent="0.3">
      <c r="C46" s="6"/>
      <c r="D46" s="6"/>
      <c r="AM46" s="7"/>
    </row>
    <row r="47" spans="3:39" ht="15" customHeight="1" x14ac:dyDescent="0.3">
      <c r="C47" s="6"/>
      <c r="D47" s="6"/>
      <c r="AB47" s="5">
        <v>206865.68040456859</v>
      </c>
      <c r="AC47" s="5">
        <v>609159.60585507541</v>
      </c>
      <c r="AM47" s="7"/>
    </row>
    <row r="48" spans="3:39" s="7" customFormat="1" ht="15" customHeight="1" x14ac:dyDescent="0.3">
      <c r="C48" s="8"/>
      <c r="D48" s="8"/>
      <c r="E48" s="5"/>
      <c r="I48" s="5"/>
      <c r="J48" s="5"/>
      <c r="AB48" s="7">
        <v>206861.21283914137</v>
      </c>
      <c r="AC48" s="7">
        <v>609168.55241079</v>
      </c>
    </row>
    <row r="49" spans="1:39" s="7" customFormat="1" ht="15" customHeight="1" x14ac:dyDescent="0.3">
      <c r="C49" s="8"/>
      <c r="D49" s="8"/>
      <c r="E49" s="5"/>
      <c r="I49" s="5"/>
      <c r="J49" s="5"/>
      <c r="AB49" s="7">
        <v>206856.74527371419</v>
      </c>
      <c r="AC49" s="7">
        <v>609177.49896650447</v>
      </c>
    </row>
    <row r="50" spans="1:39" s="7" customFormat="1" ht="15" customHeight="1" x14ac:dyDescent="0.3">
      <c r="A50" s="5"/>
      <c r="C50" s="8"/>
      <c r="D50" s="8"/>
      <c r="E50" s="5"/>
      <c r="F50" s="5"/>
      <c r="I50" s="5"/>
      <c r="J50" s="5"/>
      <c r="AB50" s="7">
        <v>206853.26417969234</v>
      </c>
      <c r="AC50" s="7">
        <v>609186.87350566185</v>
      </c>
    </row>
    <row r="51" spans="1:39" s="7" customFormat="1" ht="15" customHeight="1" x14ac:dyDescent="0.3">
      <c r="A51" s="5"/>
      <c r="E51" s="5"/>
      <c r="F51" s="5"/>
      <c r="I51" s="5"/>
      <c r="J51" s="5"/>
      <c r="AB51" s="7">
        <v>206847.34631985531</v>
      </c>
      <c r="AC51" s="7">
        <v>609202.81022222911</v>
      </c>
    </row>
    <row r="52" spans="1:39" s="7" customFormat="1" ht="15" customHeight="1" x14ac:dyDescent="0.3">
      <c r="E52" s="5"/>
      <c r="F52" s="5"/>
      <c r="I52" s="5"/>
      <c r="J52" s="5"/>
      <c r="AM52" s="5"/>
    </row>
    <row r="53" spans="1:39" s="7" customFormat="1" ht="15" customHeight="1" x14ac:dyDescent="0.3">
      <c r="A53" s="5"/>
      <c r="C53" s="8"/>
      <c r="D53" s="8"/>
      <c r="E53" s="5"/>
      <c r="F53" s="5"/>
      <c r="I53" s="5"/>
      <c r="J53" s="5"/>
      <c r="AB53" s="7">
        <v>206847.34631985531</v>
      </c>
      <c r="AC53" s="7">
        <v>609202.81022222911</v>
      </c>
      <c r="AM53" s="5"/>
    </row>
    <row r="54" spans="1:39" s="7" customFormat="1" ht="15" customHeight="1" x14ac:dyDescent="0.3">
      <c r="C54" s="8"/>
      <c r="D54" s="8"/>
      <c r="E54" s="5"/>
      <c r="I54" s="5"/>
      <c r="J54" s="5"/>
      <c r="AB54" s="7">
        <v>206845.12555963456</v>
      </c>
      <c r="AC54" s="7">
        <v>609204.82720612653</v>
      </c>
      <c r="AM54" s="5"/>
    </row>
    <row r="55" spans="1:39" s="7" customFormat="1" ht="15" customHeight="1" x14ac:dyDescent="0.3">
      <c r="A55" s="5"/>
      <c r="C55" s="8"/>
      <c r="D55" s="8"/>
      <c r="E55" s="5"/>
      <c r="F55" s="5"/>
      <c r="I55" s="5"/>
      <c r="J55" s="5"/>
      <c r="AB55" s="7">
        <v>206845.12555963456</v>
      </c>
      <c r="AC55" s="7">
        <v>609204.82720612653</v>
      </c>
      <c r="AM55" s="5"/>
    </row>
    <row r="56" spans="1:39" s="7" customFormat="1" ht="15" customHeight="1" x14ac:dyDescent="0.3">
      <c r="C56" s="4"/>
      <c r="D56" s="8"/>
      <c r="E56" s="5"/>
      <c r="F56" s="5"/>
      <c r="I56" s="5"/>
      <c r="J56" s="5"/>
      <c r="AB56" s="7">
        <v>206830.32049149665</v>
      </c>
      <c r="AC56" s="7">
        <v>609218.27376544231</v>
      </c>
      <c r="AM56" s="5"/>
    </row>
    <row r="57" spans="1:39" s="7" customFormat="1" ht="15" customHeight="1" x14ac:dyDescent="0.3">
      <c r="A57" s="5"/>
      <c r="D57" s="8"/>
      <c r="E57" s="5"/>
      <c r="F57" s="5"/>
      <c r="I57" s="5"/>
      <c r="J57" s="5"/>
      <c r="AB57" s="7">
        <v>206815.51542335874</v>
      </c>
      <c r="AC57" s="7">
        <v>609231.72032475797</v>
      </c>
      <c r="AM57" s="5"/>
    </row>
    <row r="58" spans="1:39" s="7" customFormat="1" ht="15" customHeight="1" x14ac:dyDescent="0.3">
      <c r="A58" s="5"/>
      <c r="D58" s="8"/>
      <c r="E58" s="5"/>
      <c r="F58" s="5"/>
      <c r="I58" s="5"/>
      <c r="J58" s="5"/>
      <c r="AM58" s="5"/>
    </row>
    <row r="59" spans="1:39" s="7" customFormat="1" ht="15" customHeight="1" x14ac:dyDescent="0.3">
      <c r="A59" s="5"/>
      <c r="C59" s="8"/>
      <c r="D59" s="8"/>
      <c r="E59" s="5"/>
      <c r="F59" s="5"/>
      <c r="I59" s="5"/>
      <c r="J59" s="5"/>
      <c r="AB59" s="7">
        <v>206815.51542335874</v>
      </c>
      <c r="AC59" s="7">
        <v>609231.72032475797</v>
      </c>
      <c r="AM59" s="5"/>
    </row>
    <row r="60" spans="1:39" s="7" customFormat="1" ht="15" customHeight="1" x14ac:dyDescent="0.3">
      <c r="A60" s="5"/>
      <c r="C60" s="8"/>
      <c r="D60" s="8"/>
      <c r="E60" s="5"/>
      <c r="F60" s="5"/>
      <c r="I60" s="5"/>
      <c r="J60" s="5"/>
      <c r="AM60" s="5"/>
    </row>
    <row r="61" spans="1:39" s="7" customFormat="1" ht="15" customHeight="1" x14ac:dyDescent="0.3">
      <c r="A61" s="5"/>
      <c r="C61" s="8"/>
      <c r="D61" s="8"/>
      <c r="E61" s="5"/>
      <c r="F61" s="5"/>
      <c r="I61" s="5"/>
      <c r="J61" s="5"/>
      <c r="AM61" s="5"/>
    </row>
    <row r="62" spans="1:39" s="7" customFormat="1" ht="15" customHeight="1" x14ac:dyDescent="0.3">
      <c r="C62" s="8"/>
      <c r="D62" s="8"/>
      <c r="E62" s="5"/>
      <c r="I62" s="5"/>
      <c r="J62" s="5"/>
      <c r="AB62" s="7">
        <v>206815.51542335874</v>
      </c>
      <c r="AC62" s="7">
        <v>609231.72032475797</v>
      </c>
      <c r="AM62" s="5"/>
    </row>
    <row r="63" spans="1:39" s="7" customFormat="1" ht="15" customHeight="1" x14ac:dyDescent="0.3">
      <c r="C63" s="8"/>
      <c r="E63" s="5"/>
      <c r="I63" s="5"/>
      <c r="J63" s="5"/>
      <c r="AB63" s="7">
        <v>206802.93111544158</v>
      </c>
      <c r="AC63" s="7">
        <v>609243.14990017633</v>
      </c>
      <c r="AM63" s="5"/>
    </row>
    <row r="64" spans="1:39" s="7" customFormat="1" ht="15" customHeight="1" x14ac:dyDescent="0.3">
      <c r="D64" s="8"/>
      <c r="E64" s="5"/>
      <c r="I64" s="5"/>
      <c r="J64" s="5"/>
      <c r="AB64" s="7">
        <v>206800.77263897803</v>
      </c>
      <c r="AC64" s="7">
        <v>609245.23340188188</v>
      </c>
      <c r="AM64" s="5"/>
    </row>
    <row r="65" spans="3:29" ht="15" customHeight="1" x14ac:dyDescent="0.3">
      <c r="D65" s="6"/>
      <c r="AB65" s="5">
        <v>206786.38279588829</v>
      </c>
      <c r="AC65" s="5">
        <v>609259.1234132516</v>
      </c>
    </row>
    <row r="66" spans="3:29" ht="15" customHeight="1" x14ac:dyDescent="0.3">
      <c r="D66" s="6"/>
      <c r="AB66" s="5">
        <v>206786.38279588829</v>
      </c>
      <c r="AC66" s="5">
        <v>609259.1234132516</v>
      </c>
    </row>
    <row r="67" spans="3:29" ht="15" customHeight="1" x14ac:dyDescent="0.3">
      <c r="C67" s="6"/>
      <c r="D67" s="6"/>
      <c r="AB67" s="5">
        <v>206786.38279588829</v>
      </c>
      <c r="AC67" s="5">
        <v>609259.1234132516</v>
      </c>
    </row>
    <row r="68" spans="3:29" ht="15" customHeight="1" x14ac:dyDescent="0.3">
      <c r="C68" s="6"/>
      <c r="D68" s="6"/>
      <c r="AB68" s="5">
        <v>206786.38279588829</v>
      </c>
      <c r="AC68" s="5">
        <v>609259.1234132516</v>
      </c>
    </row>
    <row r="69" spans="3:29" ht="15" customHeight="1" x14ac:dyDescent="0.3">
      <c r="C69" s="6"/>
      <c r="D69" s="6"/>
      <c r="AB69" s="5">
        <v>206771.99295279855</v>
      </c>
      <c r="AC69" s="5">
        <v>609273.01342462143</v>
      </c>
    </row>
    <row r="70" spans="3:29" ht="15" customHeight="1" x14ac:dyDescent="0.3">
      <c r="C70" s="6"/>
      <c r="D70" s="6"/>
      <c r="AB70" s="5">
        <v>206759.76158617233</v>
      </c>
      <c r="AC70" s="5">
        <v>609284.81993428571</v>
      </c>
    </row>
    <row r="71" spans="3:29" ht="15" customHeight="1" x14ac:dyDescent="0.3">
      <c r="C71" s="6"/>
      <c r="D71" s="6"/>
      <c r="AB71" s="5">
        <v>206757.30104341792</v>
      </c>
      <c r="AC71" s="5">
        <v>609286.53624700604</v>
      </c>
    </row>
    <row r="72" spans="3:29" ht="15" customHeight="1" x14ac:dyDescent="0.3">
      <c r="C72" s="6"/>
      <c r="D72" s="6"/>
      <c r="AB72" s="5">
        <v>206743.35796780992</v>
      </c>
      <c r="AC72" s="5">
        <v>609296.26201908791</v>
      </c>
    </row>
    <row r="73" spans="3:29" ht="15" customHeight="1" x14ac:dyDescent="0.3">
      <c r="C73" s="6"/>
      <c r="D73" s="6"/>
      <c r="AB73" s="5">
        <v>206741.19707832983</v>
      </c>
      <c r="AC73" s="5">
        <v>609298.34301804402</v>
      </c>
    </row>
    <row r="74" spans="3:29" ht="15" customHeight="1" x14ac:dyDescent="0.3">
      <c r="C74" s="6"/>
      <c r="D74" s="6"/>
      <c r="AB74" s="5">
        <v>206726.79114846277</v>
      </c>
      <c r="AC74" s="5">
        <v>609312.21634441742</v>
      </c>
    </row>
    <row r="75" spans="3:29" ht="15" customHeight="1" x14ac:dyDescent="0.3">
      <c r="C75" s="6"/>
      <c r="D75" s="6"/>
      <c r="AB75" s="5">
        <v>206726.79114846277</v>
      </c>
      <c r="AC75" s="5">
        <v>609312.21634441742</v>
      </c>
    </row>
    <row r="76" spans="3:29" ht="15" customHeight="1" x14ac:dyDescent="0.3">
      <c r="C76" s="6"/>
      <c r="D76" s="6"/>
      <c r="AB76" s="5">
        <v>206726.79114846277</v>
      </c>
      <c r="AC76" s="5">
        <v>609312.21634441742</v>
      </c>
    </row>
    <row r="77" spans="3:29" ht="15" customHeight="1" x14ac:dyDescent="0.3">
      <c r="C77" s="6"/>
      <c r="D77" s="6"/>
      <c r="AB77" s="5">
        <v>206712.38521859574</v>
      </c>
      <c r="AC77" s="5">
        <v>609326.08967079094</v>
      </c>
    </row>
    <row r="78" spans="3:29" ht="15" customHeight="1" x14ac:dyDescent="0.3">
      <c r="C78" s="6"/>
      <c r="D78" s="6"/>
      <c r="AB78" s="5">
        <v>206712.38521859574</v>
      </c>
      <c r="AC78" s="5">
        <v>609326.08967079094</v>
      </c>
    </row>
    <row r="79" spans="3:29" ht="15" customHeight="1" x14ac:dyDescent="0.3">
      <c r="C79" s="6"/>
      <c r="D79" s="6"/>
      <c r="AB79" s="5">
        <v>206697.97928872867</v>
      </c>
      <c r="AC79" s="5">
        <v>609339.96299716446</v>
      </c>
    </row>
    <row r="80" spans="3:29" ht="15" customHeight="1" x14ac:dyDescent="0.3">
      <c r="C80" s="6"/>
      <c r="D80" s="6"/>
      <c r="AB80" s="5">
        <v>206689.3357308085</v>
      </c>
      <c r="AC80" s="5">
        <v>609348.28699298855</v>
      </c>
    </row>
    <row r="81" spans="2:29" ht="15" customHeight="1" x14ac:dyDescent="0.3">
      <c r="C81" s="6"/>
      <c r="D81" s="6"/>
      <c r="AB81" s="5">
        <v>206683.62351045967</v>
      </c>
      <c r="AC81" s="5">
        <v>609353.88793386368</v>
      </c>
    </row>
    <row r="82" spans="2:29" ht="15" customHeight="1" x14ac:dyDescent="0.3">
      <c r="C82" s="6"/>
      <c r="D82" s="6"/>
      <c r="AB82" s="5">
        <v>206669.34295958767</v>
      </c>
      <c r="AC82" s="5">
        <v>609367.89028605155</v>
      </c>
    </row>
    <row r="83" spans="2:29" ht="15" customHeight="1" x14ac:dyDescent="0.3">
      <c r="C83" s="6"/>
      <c r="D83" s="6"/>
      <c r="AB83" s="5">
        <v>206655.06240871569</v>
      </c>
      <c r="AC83" s="5">
        <v>609381.89263823943</v>
      </c>
    </row>
    <row r="84" spans="2:29" ht="15" customHeight="1" x14ac:dyDescent="0.3">
      <c r="C84" s="6"/>
      <c r="D84" s="6"/>
      <c r="AB84" s="5">
        <v>206640.78185784371</v>
      </c>
      <c r="AC84" s="5">
        <v>609395.8949904273</v>
      </c>
    </row>
    <row r="85" spans="2:29" ht="15" customHeight="1" x14ac:dyDescent="0.3">
      <c r="C85" s="6"/>
      <c r="D85" s="6"/>
      <c r="AB85" s="5">
        <v>206640.78185784371</v>
      </c>
      <c r="AC85" s="5">
        <v>609395.8949904273</v>
      </c>
    </row>
    <row r="86" spans="2:29" ht="15" customHeight="1" x14ac:dyDescent="0.3">
      <c r="C86" s="6"/>
      <c r="D86" s="6"/>
      <c r="AB86" s="5">
        <v>206640.78185784371</v>
      </c>
      <c r="AC86" s="5">
        <v>609395.8949904273</v>
      </c>
    </row>
    <row r="87" spans="2:29" ht="15" customHeight="1" x14ac:dyDescent="0.3">
      <c r="AB87" s="5">
        <v>206635.78366503856</v>
      </c>
      <c r="AC87" s="5">
        <v>609400.79581369297</v>
      </c>
    </row>
    <row r="89" spans="2:29" ht="15" customHeight="1" x14ac:dyDescent="0.3">
      <c r="B89" s="2"/>
      <c r="C89" s="2"/>
      <c r="D89" s="2"/>
      <c r="F89" s="2"/>
      <c r="G89" s="2"/>
      <c r="H89" s="2"/>
      <c r="K89" s="2"/>
      <c r="L89" s="2"/>
    </row>
  </sheetData>
  <autoFilter ref="A1:AX1" xr:uid="{00000000-0009-0000-0000-000029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W90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46</v>
      </c>
      <c r="H2" s="5" t="s">
        <v>327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40.96</v>
      </c>
      <c r="D4" s="5">
        <v>39.76</v>
      </c>
      <c r="E4" s="5">
        <v>200</v>
      </c>
      <c r="F4" s="5" t="s">
        <v>221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37.96</v>
      </c>
      <c r="AO4" s="5" t="str">
        <f t="shared" ref="AO4:AO8" si="0">INT(B4/20)&amp;"+"&amp;FIXED(B4-INT(B4/20)*20,2)</f>
        <v>0+0.00</v>
      </c>
      <c r="AR4" s="5" t="str">
        <f t="shared" ref="AR4" si="1">IF(F4=F5,"",F4)</f>
        <v>m1-OJ-A42-001</v>
      </c>
      <c r="AS4" s="5" t="str">
        <f t="shared" ref="AS4:AS8" si="2">IFERROR(RIGHT(AR4,LEN(AR4)-3),"")</f>
        <v>OJ-A42-001</v>
      </c>
      <c r="AT4" s="5" t="str">
        <f t="shared" ref="AT4:AT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40.83</v>
      </c>
      <c r="D5" s="6">
        <v>39.130000000000003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8" si="4">C5-0.2*15</f>
        <v>37.83</v>
      </c>
      <c r="AO5" s="5" t="str">
        <f t="shared" si="0"/>
        <v>1+0.00</v>
      </c>
      <c r="AR5" s="5" t="str">
        <f t="shared" ref="AR5:AR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8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8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40.69</v>
      </c>
      <c r="D6" s="6">
        <v>38.51</v>
      </c>
      <c r="E6" s="5">
        <v>200</v>
      </c>
      <c r="I6" s="5" t="s">
        <v>0</v>
      </c>
      <c r="J6" s="5">
        <v>0.3</v>
      </c>
      <c r="AD6" s="5">
        <f t="shared" si="4"/>
        <v>37.69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40.69</v>
      </c>
      <c r="D7" s="6">
        <v>38.51</v>
      </c>
      <c r="E7" s="5">
        <v>200</v>
      </c>
      <c r="I7" s="5" t="s">
        <v>60</v>
      </c>
      <c r="J7" s="5">
        <v>0.3</v>
      </c>
      <c r="AD7" s="5">
        <f t="shared" si="4"/>
        <v>37.69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1236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45</v>
      </c>
      <c r="C8" s="6">
        <v>40.659999999999997</v>
      </c>
      <c r="D8" s="6">
        <v>38.35</v>
      </c>
      <c r="E8" s="5">
        <v>200</v>
      </c>
      <c r="F8" s="5" t="s">
        <v>326</v>
      </c>
      <c r="I8" s="5" t="s">
        <v>60</v>
      </c>
      <c r="J8" s="5">
        <v>0.3</v>
      </c>
      <c r="AD8" s="5">
        <f t="shared" si="4"/>
        <v>37.659999999999997</v>
      </c>
      <c r="AO8" s="5" t="str">
        <f t="shared" si="0"/>
        <v>2+5.00</v>
      </c>
      <c r="AR8" s="5" t="str">
        <f t="shared" si="5"/>
        <v>m1-OJ-A40-005</v>
      </c>
      <c r="AS8" s="5" t="str">
        <f t="shared" si="2"/>
        <v>OJ-A40-005</v>
      </c>
      <c r="AT8" s="5" t="str">
        <f t="shared" si="3"/>
        <v>PC맨홀(1호)</v>
      </c>
      <c r="AU8" s="5" t="str">
        <f t="shared" si="6"/>
        <v>가시설</v>
      </c>
      <c r="AV8" s="27" t="s">
        <v>1236</v>
      </c>
      <c r="AW8" s="5" t="str">
        <f t="shared" si="7"/>
        <v>ASP</v>
      </c>
    </row>
    <row r="10" spans="1:49" ht="15" customHeight="1" x14ac:dyDescent="0.3">
      <c r="B10" s="2" t="s">
        <v>46</v>
      </c>
      <c r="C10" s="2" t="s">
        <v>21</v>
      </c>
      <c r="D10" s="2" t="s">
        <v>22</v>
      </c>
      <c r="E10" s="2" t="s">
        <v>47</v>
      </c>
      <c r="F10" s="2" t="s">
        <v>48</v>
      </c>
      <c r="G10" s="2" t="s">
        <v>49</v>
      </c>
      <c r="H10" s="2" t="s">
        <v>50</v>
      </c>
      <c r="K10" s="2" t="s">
        <v>46</v>
      </c>
      <c r="L10" s="2" t="s">
        <v>47</v>
      </c>
    </row>
    <row r="11" spans="1:49" ht="15" customHeight="1" x14ac:dyDescent="0.3">
      <c r="B11" s="5" t="s">
        <v>821</v>
      </c>
      <c r="C11" s="6">
        <v>39.119999999999997</v>
      </c>
      <c r="D11" s="6">
        <v>150</v>
      </c>
      <c r="E11" s="18" t="s">
        <v>355</v>
      </c>
    </row>
    <row r="12" spans="1:49" ht="15" customHeight="1" x14ac:dyDescent="0.3">
      <c r="C12" s="6"/>
      <c r="D12" s="6"/>
    </row>
    <row r="13" spans="1:49" ht="15" customHeight="1" x14ac:dyDescent="0.3">
      <c r="C13" s="6"/>
      <c r="D13" s="6"/>
    </row>
    <row r="14" spans="1:49" ht="15" customHeight="1" x14ac:dyDescent="0.3">
      <c r="C14" s="6"/>
      <c r="D14" s="6"/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2:12" ht="15" customHeight="1" x14ac:dyDescent="0.3">
      <c r="C17" s="6"/>
      <c r="D17" s="6"/>
    </row>
    <row r="18" spans="2:12" ht="15" customHeight="1" x14ac:dyDescent="0.3">
      <c r="C18" s="6"/>
      <c r="D18" s="6"/>
    </row>
    <row r="19" spans="2:12" ht="15" customHeight="1" x14ac:dyDescent="0.3">
      <c r="C19" s="6"/>
      <c r="D19" s="6"/>
    </row>
    <row r="20" spans="2:12" ht="15" customHeight="1" x14ac:dyDescent="0.3">
      <c r="C20" s="6"/>
      <c r="D20" s="6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4" spans="2:12" ht="15" customHeight="1" x14ac:dyDescent="0.3">
      <c r="C24" s="6"/>
      <c r="D24" s="6"/>
    </row>
    <row r="25" spans="2:12" ht="15" customHeight="1" x14ac:dyDescent="0.3">
      <c r="C25" s="6"/>
      <c r="D25" s="6"/>
    </row>
    <row r="26" spans="2:12" ht="15" customHeight="1" x14ac:dyDescent="0.3">
      <c r="C26" s="6"/>
      <c r="D26" s="6"/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30" spans="2:12" ht="15" customHeight="1" x14ac:dyDescent="0.3">
      <c r="B30" s="2"/>
      <c r="C30" s="2"/>
      <c r="D30" s="2"/>
      <c r="G30" s="2"/>
      <c r="H30" s="2"/>
      <c r="K30" s="2"/>
      <c r="L30" s="2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3:39" ht="15" customHeight="1" x14ac:dyDescent="0.3">
      <c r="C33" s="6"/>
      <c r="D33" s="6"/>
    </row>
    <row r="34" spans="3:39" ht="15" customHeight="1" x14ac:dyDescent="0.3">
      <c r="C34" s="6"/>
      <c r="D34" s="6"/>
    </row>
    <row r="35" spans="3:39" ht="15" customHeight="1" x14ac:dyDescent="0.3">
      <c r="C35" s="6"/>
      <c r="D35" s="6"/>
      <c r="AM35" s="7"/>
    </row>
    <row r="36" spans="3:39" ht="15" customHeight="1" x14ac:dyDescent="0.3">
      <c r="C36" s="6"/>
      <c r="D36" s="6"/>
      <c r="AM36" s="7"/>
    </row>
    <row r="37" spans="3:39" ht="15" customHeight="1" x14ac:dyDescent="0.3">
      <c r="C37" s="6"/>
      <c r="D37" s="6"/>
      <c r="AM37" s="7"/>
    </row>
    <row r="38" spans="3:39" ht="15" customHeight="1" x14ac:dyDescent="0.3">
      <c r="C38" s="6"/>
      <c r="D38" s="6"/>
      <c r="AM38" s="7"/>
    </row>
    <row r="39" spans="3:39" ht="15" customHeight="1" x14ac:dyDescent="0.3">
      <c r="C39" s="6"/>
      <c r="D39" s="6"/>
      <c r="AM39" s="7"/>
    </row>
    <row r="40" spans="3:39" ht="15" customHeight="1" x14ac:dyDescent="0.3">
      <c r="C40" s="6"/>
      <c r="D40" s="6"/>
      <c r="AM40" s="7"/>
    </row>
    <row r="41" spans="3:39" ht="15" customHeight="1" x14ac:dyDescent="0.3">
      <c r="C41" s="6"/>
      <c r="D41" s="6"/>
      <c r="AM41" s="7"/>
    </row>
    <row r="42" spans="3:39" ht="15" customHeight="1" x14ac:dyDescent="0.3">
      <c r="C42" s="6"/>
      <c r="D42" s="6"/>
      <c r="AM42" s="7"/>
    </row>
    <row r="43" spans="3:39" ht="15" customHeight="1" x14ac:dyDescent="0.3">
      <c r="C43" s="6"/>
      <c r="D43" s="6"/>
      <c r="AM43" s="7"/>
    </row>
    <row r="44" spans="3:39" ht="15" customHeight="1" x14ac:dyDescent="0.3">
      <c r="C44" s="6"/>
      <c r="D44" s="6"/>
      <c r="AB44" s="5">
        <v>206871.95187986357</v>
      </c>
      <c r="AC44" s="5">
        <v>609140.61457819305</v>
      </c>
      <c r="AM44" s="7"/>
    </row>
    <row r="45" spans="3:39" ht="15" customHeight="1" x14ac:dyDescent="0.3">
      <c r="C45" s="6"/>
      <c r="D45" s="6"/>
      <c r="AM45" s="7"/>
    </row>
    <row r="46" spans="3:39" ht="15" customHeight="1" x14ac:dyDescent="0.3">
      <c r="C46" s="6"/>
      <c r="D46" s="6"/>
      <c r="AB46" s="5">
        <v>206868.81614221606</v>
      </c>
      <c r="AC46" s="5">
        <v>609150.11021663423</v>
      </c>
      <c r="AM46" s="7"/>
    </row>
    <row r="47" spans="3:39" ht="15" customHeight="1" x14ac:dyDescent="0.3">
      <c r="C47" s="6"/>
      <c r="D47" s="6"/>
      <c r="AM47" s="7"/>
    </row>
    <row r="48" spans="3:39" ht="15" customHeight="1" x14ac:dyDescent="0.3">
      <c r="C48" s="6"/>
      <c r="D48" s="6"/>
      <c r="AB48" s="5">
        <v>206865.68040456859</v>
      </c>
      <c r="AC48" s="5">
        <v>609159.60585507541</v>
      </c>
      <c r="AM48" s="7"/>
    </row>
    <row r="49" spans="1:39" s="7" customFormat="1" ht="15" customHeight="1" x14ac:dyDescent="0.3">
      <c r="C49" s="8"/>
      <c r="D49" s="8"/>
      <c r="E49" s="5"/>
      <c r="I49" s="5"/>
      <c r="J49" s="5"/>
      <c r="AB49" s="7">
        <v>206861.21283914137</v>
      </c>
      <c r="AC49" s="7">
        <v>609168.55241079</v>
      </c>
    </row>
    <row r="50" spans="1:39" s="7" customFormat="1" ht="15" customHeight="1" x14ac:dyDescent="0.3">
      <c r="C50" s="8"/>
      <c r="D50" s="8"/>
      <c r="E50" s="5"/>
      <c r="I50" s="5"/>
      <c r="J50" s="5"/>
      <c r="AB50" s="7">
        <v>206856.74527371419</v>
      </c>
      <c r="AC50" s="7">
        <v>609177.49896650447</v>
      </c>
    </row>
    <row r="51" spans="1:39" s="7" customFormat="1" ht="15" customHeight="1" x14ac:dyDescent="0.3">
      <c r="A51" s="5"/>
      <c r="C51" s="8"/>
      <c r="D51" s="8"/>
      <c r="E51" s="5"/>
      <c r="F51" s="5"/>
      <c r="I51" s="5"/>
      <c r="J51" s="5"/>
      <c r="AB51" s="7">
        <v>206853.26417969234</v>
      </c>
      <c r="AC51" s="7">
        <v>609186.87350566185</v>
      </c>
    </row>
    <row r="52" spans="1:39" s="7" customFormat="1" ht="15" customHeight="1" x14ac:dyDescent="0.3">
      <c r="A52" s="5"/>
      <c r="E52" s="5"/>
      <c r="F52" s="5"/>
      <c r="I52" s="5"/>
      <c r="J52" s="5"/>
      <c r="AB52" s="7">
        <v>206847.34631985531</v>
      </c>
      <c r="AC52" s="7">
        <v>609202.81022222911</v>
      </c>
      <c r="AM52" s="5"/>
    </row>
    <row r="53" spans="1:39" s="7" customFormat="1" ht="15" customHeight="1" x14ac:dyDescent="0.3">
      <c r="E53" s="5"/>
      <c r="F53" s="5"/>
      <c r="I53" s="5"/>
      <c r="J53" s="5"/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B54" s="7">
        <v>206847.34631985531</v>
      </c>
      <c r="AC54" s="7">
        <v>609202.81022222911</v>
      </c>
      <c r="AM54" s="5"/>
    </row>
    <row r="55" spans="1:39" s="7" customFormat="1" ht="15" customHeight="1" x14ac:dyDescent="0.3">
      <c r="C55" s="8"/>
      <c r="D55" s="8"/>
      <c r="E55" s="5"/>
      <c r="I55" s="5"/>
      <c r="J55" s="5"/>
      <c r="AB55" s="7">
        <v>206845.12555963456</v>
      </c>
      <c r="AC55" s="7">
        <v>609204.82720612653</v>
      </c>
      <c r="AM55" s="5"/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B56" s="7">
        <v>206845.12555963456</v>
      </c>
      <c r="AC56" s="7">
        <v>609204.82720612653</v>
      </c>
      <c r="AM56" s="5"/>
    </row>
    <row r="57" spans="1:39" s="7" customFormat="1" ht="15" customHeight="1" x14ac:dyDescent="0.3">
      <c r="C57" s="4"/>
      <c r="D57" s="8"/>
      <c r="E57" s="5"/>
      <c r="F57" s="5"/>
      <c r="I57" s="5"/>
      <c r="J57" s="5"/>
      <c r="AB57" s="7">
        <v>206830.32049149665</v>
      </c>
      <c r="AC57" s="7">
        <v>609218.27376544231</v>
      </c>
      <c r="AM57" s="5"/>
    </row>
    <row r="58" spans="1:39" s="7" customFormat="1" ht="15" customHeight="1" x14ac:dyDescent="0.3">
      <c r="A58" s="5"/>
      <c r="D58" s="8"/>
      <c r="E58" s="5"/>
      <c r="F58" s="5"/>
      <c r="I58" s="5"/>
      <c r="J58" s="5"/>
      <c r="AB58" s="7">
        <v>206815.51542335874</v>
      </c>
      <c r="AC58" s="7">
        <v>609231.72032475797</v>
      </c>
      <c r="AM58" s="5"/>
    </row>
    <row r="59" spans="1:39" s="7" customFormat="1" ht="15" customHeight="1" x14ac:dyDescent="0.3">
      <c r="A59" s="5"/>
      <c r="D59" s="8"/>
      <c r="E59" s="5"/>
      <c r="F59" s="5"/>
      <c r="I59" s="5"/>
      <c r="J59" s="5"/>
      <c r="AM59" s="5"/>
    </row>
    <row r="60" spans="1:39" s="7" customFormat="1" ht="15" customHeight="1" x14ac:dyDescent="0.3">
      <c r="A60" s="5"/>
      <c r="C60" s="8"/>
      <c r="D60" s="8"/>
      <c r="E60" s="5"/>
      <c r="F60" s="5"/>
      <c r="I60" s="5"/>
      <c r="J60" s="5"/>
      <c r="AB60" s="7">
        <v>206815.51542335874</v>
      </c>
      <c r="AC60" s="7">
        <v>609231.72032475797</v>
      </c>
      <c r="AM60" s="5"/>
    </row>
    <row r="61" spans="1:39" s="7" customFormat="1" ht="15" customHeight="1" x14ac:dyDescent="0.3">
      <c r="A61" s="5"/>
      <c r="C61" s="8"/>
      <c r="D61" s="8"/>
      <c r="E61" s="5"/>
      <c r="F61" s="5"/>
      <c r="I61" s="5"/>
      <c r="J61" s="5"/>
      <c r="AM61" s="5"/>
    </row>
    <row r="62" spans="1:39" s="7" customFormat="1" ht="15" customHeight="1" x14ac:dyDescent="0.3">
      <c r="A62" s="5"/>
      <c r="C62" s="8"/>
      <c r="D62" s="8"/>
      <c r="E62" s="5"/>
      <c r="F62" s="5"/>
      <c r="I62" s="5"/>
      <c r="J62" s="5"/>
      <c r="AM62" s="5"/>
    </row>
    <row r="63" spans="1:39" s="7" customFormat="1" ht="15" customHeight="1" x14ac:dyDescent="0.3">
      <c r="C63" s="8"/>
      <c r="D63" s="8"/>
      <c r="E63" s="5"/>
      <c r="I63" s="5"/>
      <c r="J63" s="5"/>
      <c r="AB63" s="7">
        <v>206815.51542335874</v>
      </c>
      <c r="AC63" s="7">
        <v>609231.72032475797</v>
      </c>
      <c r="AM63" s="5"/>
    </row>
    <row r="64" spans="1:39" s="7" customFormat="1" ht="15" customHeight="1" x14ac:dyDescent="0.3">
      <c r="C64" s="8"/>
      <c r="E64" s="5"/>
      <c r="I64" s="5"/>
      <c r="J64" s="5"/>
      <c r="AB64" s="7">
        <v>206802.93111544158</v>
      </c>
      <c r="AC64" s="7">
        <v>609243.14990017633</v>
      </c>
      <c r="AM64" s="5"/>
    </row>
    <row r="65" spans="3:39" s="7" customFormat="1" ht="15" customHeight="1" x14ac:dyDescent="0.3">
      <c r="D65" s="8"/>
      <c r="E65" s="5"/>
      <c r="I65" s="5"/>
      <c r="J65" s="5"/>
      <c r="AB65" s="7">
        <v>206800.77263897803</v>
      </c>
      <c r="AC65" s="7">
        <v>609245.23340188188</v>
      </c>
      <c r="AM65" s="5"/>
    </row>
    <row r="66" spans="3:39" ht="15" customHeight="1" x14ac:dyDescent="0.3">
      <c r="D66" s="6"/>
      <c r="AB66" s="5">
        <v>206786.38279588829</v>
      </c>
      <c r="AC66" s="5">
        <v>609259.1234132516</v>
      </c>
    </row>
    <row r="67" spans="3:39" ht="15" customHeight="1" x14ac:dyDescent="0.3">
      <c r="D67" s="6"/>
      <c r="AB67" s="5">
        <v>206786.38279588829</v>
      </c>
      <c r="AC67" s="5">
        <v>609259.1234132516</v>
      </c>
    </row>
    <row r="68" spans="3:39" ht="15" customHeight="1" x14ac:dyDescent="0.3">
      <c r="C68" s="6"/>
      <c r="D68" s="6"/>
      <c r="AB68" s="5">
        <v>206786.38279588829</v>
      </c>
      <c r="AC68" s="5">
        <v>609259.1234132516</v>
      </c>
    </row>
    <row r="69" spans="3:39" ht="15" customHeight="1" x14ac:dyDescent="0.3">
      <c r="C69" s="6"/>
      <c r="D69" s="6"/>
      <c r="AB69" s="5">
        <v>206786.38279588829</v>
      </c>
      <c r="AC69" s="5">
        <v>609259.1234132516</v>
      </c>
    </row>
    <row r="70" spans="3:39" ht="15" customHeight="1" x14ac:dyDescent="0.3">
      <c r="C70" s="6"/>
      <c r="D70" s="6"/>
      <c r="AB70" s="5">
        <v>206771.99295279855</v>
      </c>
      <c r="AC70" s="5">
        <v>609273.01342462143</v>
      </c>
    </row>
    <row r="71" spans="3:39" ht="15" customHeight="1" x14ac:dyDescent="0.3">
      <c r="C71" s="6"/>
      <c r="D71" s="6"/>
      <c r="AB71" s="5">
        <v>206759.76158617233</v>
      </c>
      <c r="AC71" s="5">
        <v>609284.81993428571</v>
      </c>
    </row>
    <row r="72" spans="3:39" ht="15" customHeight="1" x14ac:dyDescent="0.3">
      <c r="C72" s="6"/>
      <c r="D72" s="6"/>
      <c r="AB72" s="5">
        <v>206757.30104341792</v>
      </c>
      <c r="AC72" s="5">
        <v>609286.53624700604</v>
      </c>
    </row>
    <row r="73" spans="3:39" ht="15" customHeight="1" x14ac:dyDescent="0.3">
      <c r="C73" s="6"/>
      <c r="D73" s="6"/>
      <c r="AB73" s="5">
        <v>206743.35796780992</v>
      </c>
      <c r="AC73" s="5">
        <v>609296.26201908791</v>
      </c>
    </row>
    <row r="74" spans="3:39" ht="15" customHeight="1" x14ac:dyDescent="0.3">
      <c r="C74" s="6"/>
      <c r="D74" s="6"/>
      <c r="AB74" s="5">
        <v>206741.19707832983</v>
      </c>
      <c r="AC74" s="5">
        <v>609298.34301804402</v>
      </c>
    </row>
    <row r="75" spans="3:39" ht="15" customHeight="1" x14ac:dyDescent="0.3">
      <c r="C75" s="6"/>
      <c r="D75" s="6"/>
      <c r="AB75" s="5">
        <v>206726.79114846277</v>
      </c>
      <c r="AC75" s="5">
        <v>609312.21634441742</v>
      </c>
    </row>
    <row r="76" spans="3:39" ht="15" customHeight="1" x14ac:dyDescent="0.3">
      <c r="C76" s="6"/>
      <c r="D76" s="6"/>
      <c r="AB76" s="5">
        <v>206726.79114846277</v>
      </c>
      <c r="AC76" s="5">
        <v>609312.21634441742</v>
      </c>
    </row>
    <row r="77" spans="3:39" ht="15" customHeight="1" x14ac:dyDescent="0.3">
      <c r="C77" s="6"/>
      <c r="D77" s="6"/>
      <c r="AB77" s="5">
        <v>206726.79114846277</v>
      </c>
      <c r="AC77" s="5">
        <v>609312.21634441742</v>
      </c>
    </row>
    <row r="78" spans="3:39" ht="15" customHeight="1" x14ac:dyDescent="0.3">
      <c r="C78" s="6"/>
      <c r="D78" s="6"/>
      <c r="AB78" s="5">
        <v>206712.38521859574</v>
      </c>
      <c r="AC78" s="5">
        <v>609326.08967079094</v>
      </c>
    </row>
    <row r="79" spans="3:39" ht="15" customHeight="1" x14ac:dyDescent="0.3">
      <c r="C79" s="6"/>
      <c r="D79" s="6"/>
      <c r="AB79" s="5">
        <v>206712.38521859574</v>
      </c>
      <c r="AC79" s="5">
        <v>609326.08967079094</v>
      </c>
    </row>
    <row r="80" spans="3:39" ht="15" customHeight="1" x14ac:dyDescent="0.3">
      <c r="C80" s="6"/>
      <c r="D80" s="6"/>
      <c r="AB80" s="5">
        <v>206697.97928872867</v>
      </c>
      <c r="AC80" s="5">
        <v>609339.96299716446</v>
      </c>
    </row>
    <row r="81" spans="2:29" ht="15" customHeight="1" x14ac:dyDescent="0.3">
      <c r="C81" s="6"/>
      <c r="D81" s="6"/>
      <c r="AB81" s="5">
        <v>206689.3357308085</v>
      </c>
      <c r="AC81" s="5">
        <v>609348.28699298855</v>
      </c>
    </row>
    <row r="82" spans="2:29" ht="15" customHeight="1" x14ac:dyDescent="0.3">
      <c r="C82" s="6"/>
      <c r="D82" s="6"/>
      <c r="AB82" s="5">
        <v>206683.62351045967</v>
      </c>
      <c r="AC82" s="5">
        <v>609353.88793386368</v>
      </c>
    </row>
    <row r="83" spans="2:29" ht="15" customHeight="1" x14ac:dyDescent="0.3">
      <c r="C83" s="6"/>
      <c r="D83" s="6"/>
      <c r="AB83" s="5">
        <v>206669.34295958767</v>
      </c>
      <c r="AC83" s="5">
        <v>609367.89028605155</v>
      </c>
    </row>
    <row r="84" spans="2:29" ht="15" customHeight="1" x14ac:dyDescent="0.3">
      <c r="C84" s="6"/>
      <c r="D84" s="6"/>
      <c r="AB84" s="5">
        <v>206655.06240871569</v>
      </c>
      <c r="AC84" s="5">
        <v>609381.89263823943</v>
      </c>
    </row>
    <row r="85" spans="2:29" ht="15" customHeight="1" x14ac:dyDescent="0.3">
      <c r="C85" s="6"/>
      <c r="D85" s="6"/>
      <c r="AB85" s="5">
        <v>206640.78185784371</v>
      </c>
      <c r="AC85" s="5">
        <v>609395.8949904273</v>
      </c>
    </row>
    <row r="86" spans="2:29" ht="15" customHeight="1" x14ac:dyDescent="0.3">
      <c r="C86" s="6"/>
      <c r="D86" s="6"/>
      <c r="AB86" s="5">
        <v>206640.78185784371</v>
      </c>
      <c r="AC86" s="5">
        <v>609395.8949904273</v>
      </c>
    </row>
    <row r="87" spans="2:29" ht="15" customHeight="1" x14ac:dyDescent="0.3">
      <c r="C87" s="6"/>
      <c r="D87" s="6"/>
      <c r="AB87" s="5">
        <v>206640.78185784371</v>
      </c>
      <c r="AC87" s="5">
        <v>609395.8949904273</v>
      </c>
    </row>
    <row r="88" spans="2:29" ht="15" customHeight="1" x14ac:dyDescent="0.3">
      <c r="AB88" s="5">
        <v>206635.78366503856</v>
      </c>
      <c r="AC88" s="5">
        <v>609400.79581369297</v>
      </c>
    </row>
    <row r="90" spans="2:29" ht="15" customHeight="1" x14ac:dyDescent="0.3">
      <c r="B90" s="2"/>
      <c r="C90" s="2"/>
      <c r="D90" s="2"/>
      <c r="F90" s="2"/>
      <c r="G90" s="2"/>
      <c r="H90" s="2"/>
      <c r="K90" s="2"/>
      <c r="L90" s="2"/>
    </row>
  </sheetData>
  <autoFilter ref="A1:AX1" xr:uid="{00000000-0009-0000-0000-00002A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W90"/>
  <sheetViews>
    <sheetView workbookViewId="0">
      <selection activeCell="AS14" sqref="AS1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61</v>
      </c>
      <c r="H2" s="5" t="s">
        <v>328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41.09</v>
      </c>
      <c r="D4" s="5">
        <v>39.79</v>
      </c>
      <c r="E4" s="5">
        <v>200</v>
      </c>
      <c r="F4" s="5" t="s">
        <v>220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38.090000000000003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m1-OJ-A43-001</v>
      </c>
      <c r="AS4" s="5" t="str">
        <f t="shared" ref="AS4:AS9" si="2">IFERROR(RIGHT(AR4,LEN(AR4)-3),"")</f>
        <v>OJ-A43-001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41.14</v>
      </c>
      <c r="D5" s="6">
        <v>39.44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C5-0.2*15</f>
        <v>38.14</v>
      </c>
      <c r="AO5" s="5" t="str">
        <f t="shared" si="0"/>
        <v>1+0.00</v>
      </c>
      <c r="AR5" s="5" t="str">
        <f t="shared" ref="AR5:AR9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41.19</v>
      </c>
      <c r="D6" s="6">
        <v>39.090000000000003</v>
      </c>
      <c r="E6" s="5">
        <v>200</v>
      </c>
      <c r="I6" s="5" t="s">
        <v>0</v>
      </c>
      <c r="J6" s="5">
        <v>0.3</v>
      </c>
      <c r="AD6" s="5">
        <f t="shared" si="4"/>
        <v>38.19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41.19</v>
      </c>
      <c r="D7" s="6">
        <v>39.090000000000003</v>
      </c>
      <c r="E7" s="5">
        <v>200</v>
      </c>
      <c r="I7" s="5" t="s">
        <v>60</v>
      </c>
      <c r="J7" s="5">
        <v>0.3</v>
      </c>
      <c r="AD7" s="5">
        <f t="shared" si="4"/>
        <v>38.19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45</v>
      </c>
      <c r="C8" s="6">
        <v>41.2</v>
      </c>
      <c r="D8" s="6">
        <v>39</v>
      </c>
      <c r="E8" s="5">
        <v>200</v>
      </c>
      <c r="F8" s="5" t="s">
        <v>329</v>
      </c>
      <c r="I8" s="5" t="s">
        <v>60</v>
      </c>
      <c r="J8" s="5">
        <v>0.3</v>
      </c>
      <c r="AD8" s="5">
        <f t="shared" si="4"/>
        <v>38.200000000000003</v>
      </c>
      <c r="AO8" s="5" t="str">
        <f t="shared" si="0"/>
        <v>2+5.00</v>
      </c>
      <c r="AR8" s="5" t="str">
        <f t="shared" si="5"/>
        <v>m1-OJ-A43-002</v>
      </c>
      <c r="AS8" s="5" t="str">
        <f t="shared" si="2"/>
        <v>OJ-A43-002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60</v>
      </c>
      <c r="C9" s="6">
        <v>41.21</v>
      </c>
      <c r="D9" s="6">
        <v>38.68</v>
      </c>
      <c r="E9" s="5">
        <v>200</v>
      </c>
      <c r="F9" s="5" t="s">
        <v>330</v>
      </c>
      <c r="I9" s="5" t="s">
        <v>60</v>
      </c>
      <c r="J9" s="5">
        <v>0.3</v>
      </c>
      <c r="AD9" s="5">
        <f t="shared" si="4"/>
        <v>38.21</v>
      </c>
      <c r="AO9" s="5" t="str">
        <f t="shared" si="0"/>
        <v>3+0.00</v>
      </c>
      <c r="AR9" s="5" t="str">
        <f t="shared" si="5"/>
        <v>m1-OJ-A40-003</v>
      </c>
      <c r="AS9" s="5" t="str">
        <f t="shared" si="2"/>
        <v>OJ-A40-003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824</v>
      </c>
      <c r="C12" s="6">
        <v>40.020000000000003</v>
      </c>
      <c r="D12" s="6">
        <v>100</v>
      </c>
      <c r="E12" s="18" t="s">
        <v>345</v>
      </c>
    </row>
    <row r="13" spans="1:49" ht="15" customHeight="1" x14ac:dyDescent="0.3">
      <c r="B13" s="5" t="s">
        <v>825</v>
      </c>
      <c r="C13" s="6">
        <v>39.979999999999997</v>
      </c>
      <c r="D13" s="6">
        <v>600</v>
      </c>
      <c r="E13" s="18" t="s">
        <v>491</v>
      </c>
    </row>
    <row r="14" spans="1:49" ht="15" customHeight="1" x14ac:dyDescent="0.3">
      <c r="B14" s="5" t="s">
        <v>826</v>
      </c>
      <c r="C14" s="6">
        <v>39.81</v>
      </c>
      <c r="D14" s="6">
        <v>100</v>
      </c>
      <c r="E14" s="18" t="s">
        <v>355</v>
      </c>
    </row>
    <row r="15" spans="1:49" ht="15" customHeight="1" x14ac:dyDescent="0.3">
      <c r="B15" s="5" t="s">
        <v>827</v>
      </c>
      <c r="C15" s="6">
        <v>40.01</v>
      </c>
      <c r="D15" s="6">
        <v>200</v>
      </c>
      <c r="E15" s="18" t="s">
        <v>344</v>
      </c>
    </row>
    <row r="16" spans="1:49" ht="15" customHeight="1" x14ac:dyDescent="0.3">
      <c r="C16" s="6"/>
      <c r="D16" s="6"/>
    </row>
    <row r="17" spans="2:12" ht="15" customHeight="1" x14ac:dyDescent="0.3">
      <c r="C17" s="6"/>
      <c r="D17" s="6"/>
    </row>
    <row r="18" spans="2:12" ht="15" customHeight="1" x14ac:dyDescent="0.3">
      <c r="C18" s="6"/>
      <c r="D18" s="6"/>
    </row>
    <row r="19" spans="2:12" ht="15" customHeight="1" x14ac:dyDescent="0.3">
      <c r="C19" s="6"/>
      <c r="D19" s="6"/>
    </row>
    <row r="20" spans="2:12" ht="15" customHeight="1" x14ac:dyDescent="0.3">
      <c r="C20" s="6"/>
      <c r="D20" s="6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4" spans="2:12" ht="15" customHeight="1" x14ac:dyDescent="0.3">
      <c r="C24" s="6"/>
      <c r="D24" s="6"/>
    </row>
    <row r="25" spans="2:12" ht="15" customHeight="1" x14ac:dyDescent="0.3">
      <c r="C25" s="6"/>
      <c r="D25" s="6"/>
    </row>
    <row r="26" spans="2:12" ht="15" customHeight="1" x14ac:dyDescent="0.3">
      <c r="C26" s="6"/>
      <c r="D26" s="6"/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30" spans="2:12" ht="15" customHeight="1" x14ac:dyDescent="0.3">
      <c r="B30" s="2"/>
      <c r="C30" s="2"/>
      <c r="D30" s="2"/>
      <c r="G30" s="2"/>
      <c r="H30" s="2"/>
      <c r="K30" s="2"/>
      <c r="L30" s="2"/>
    </row>
    <row r="31" spans="2:12" ht="15" customHeight="1" x14ac:dyDescent="0.3">
      <c r="C31" s="6"/>
      <c r="D31" s="6"/>
    </row>
    <row r="32" spans="2:12" ht="15" customHeight="1" x14ac:dyDescent="0.3">
      <c r="C32" s="6"/>
      <c r="D32" s="6"/>
    </row>
    <row r="33" spans="3:39" ht="15" customHeight="1" x14ac:dyDescent="0.3">
      <c r="C33" s="6"/>
      <c r="D33" s="6"/>
    </row>
    <row r="34" spans="3:39" ht="15" customHeight="1" x14ac:dyDescent="0.3">
      <c r="C34" s="6"/>
      <c r="D34" s="6"/>
      <c r="AM34" s="7"/>
    </row>
    <row r="35" spans="3:39" ht="15" customHeight="1" x14ac:dyDescent="0.3">
      <c r="C35" s="6"/>
      <c r="D35" s="6"/>
      <c r="AM35" s="7"/>
    </row>
    <row r="36" spans="3:39" ht="15" customHeight="1" x14ac:dyDescent="0.3">
      <c r="C36" s="6"/>
      <c r="D36" s="6"/>
      <c r="AM36" s="7"/>
    </row>
    <row r="37" spans="3:39" ht="15" customHeight="1" x14ac:dyDescent="0.3">
      <c r="C37" s="6"/>
      <c r="D37" s="6"/>
      <c r="AM37" s="7"/>
    </row>
    <row r="38" spans="3:39" ht="15" customHeight="1" x14ac:dyDescent="0.3">
      <c r="C38" s="6"/>
      <c r="D38" s="6"/>
      <c r="AM38" s="7"/>
    </row>
    <row r="39" spans="3:39" ht="15" customHeight="1" x14ac:dyDescent="0.3">
      <c r="C39" s="6"/>
      <c r="D39" s="6"/>
      <c r="AM39" s="7"/>
    </row>
    <row r="40" spans="3:39" ht="15" customHeight="1" x14ac:dyDescent="0.3">
      <c r="C40" s="6"/>
      <c r="D40" s="6"/>
      <c r="AM40" s="7"/>
    </row>
    <row r="41" spans="3:39" ht="15" customHeight="1" x14ac:dyDescent="0.3">
      <c r="C41" s="6"/>
      <c r="D41" s="6"/>
      <c r="AM41" s="7"/>
    </row>
    <row r="42" spans="3:39" ht="15" customHeight="1" x14ac:dyDescent="0.3">
      <c r="C42" s="6"/>
      <c r="D42" s="6"/>
      <c r="AM42" s="7"/>
    </row>
    <row r="43" spans="3:39" ht="15" customHeight="1" x14ac:dyDescent="0.3">
      <c r="C43" s="6"/>
      <c r="D43" s="6"/>
      <c r="AM43" s="7"/>
    </row>
    <row r="44" spans="3:39" ht="15" customHeight="1" x14ac:dyDescent="0.3">
      <c r="C44" s="6"/>
      <c r="D44" s="6"/>
      <c r="AB44" s="5">
        <v>206871.95187986357</v>
      </c>
      <c r="AC44" s="5">
        <v>609140.61457819305</v>
      </c>
      <c r="AM44" s="7"/>
    </row>
    <row r="45" spans="3:39" ht="15" customHeight="1" x14ac:dyDescent="0.3">
      <c r="C45" s="6"/>
      <c r="D45" s="6"/>
      <c r="AM45" s="7"/>
    </row>
    <row r="46" spans="3:39" ht="15" customHeight="1" x14ac:dyDescent="0.3">
      <c r="C46" s="6"/>
      <c r="D46" s="6"/>
      <c r="AB46" s="5">
        <v>206868.81614221606</v>
      </c>
      <c r="AC46" s="5">
        <v>609150.11021663423</v>
      </c>
      <c r="AM46" s="7"/>
    </row>
    <row r="47" spans="3:39" ht="15" customHeight="1" x14ac:dyDescent="0.3">
      <c r="C47" s="6"/>
      <c r="D47" s="6"/>
      <c r="AM47" s="7"/>
    </row>
    <row r="48" spans="3:39" ht="15" customHeight="1" x14ac:dyDescent="0.3">
      <c r="C48" s="6"/>
      <c r="D48" s="6"/>
      <c r="AB48" s="5">
        <v>206865.68040456859</v>
      </c>
      <c r="AC48" s="5">
        <v>609159.60585507541</v>
      </c>
      <c r="AM48" s="7"/>
    </row>
    <row r="49" spans="1:39" s="7" customFormat="1" ht="15" customHeight="1" x14ac:dyDescent="0.3">
      <c r="C49" s="8"/>
      <c r="D49" s="8"/>
      <c r="E49" s="5"/>
      <c r="I49" s="5"/>
      <c r="J49" s="5"/>
      <c r="AB49" s="7">
        <v>206861.21283914137</v>
      </c>
      <c r="AC49" s="7">
        <v>609168.55241079</v>
      </c>
    </row>
    <row r="50" spans="1:39" s="7" customFormat="1" ht="15" customHeight="1" x14ac:dyDescent="0.3">
      <c r="C50" s="8"/>
      <c r="D50" s="8"/>
      <c r="E50" s="5"/>
      <c r="I50" s="5"/>
      <c r="J50" s="5"/>
      <c r="AB50" s="7">
        <v>206856.74527371419</v>
      </c>
      <c r="AC50" s="7">
        <v>609177.49896650447</v>
      </c>
    </row>
    <row r="51" spans="1:39" s="7" customFormat="1" ht="15" customHeight="1" x14ac:dyDescent="0.3">
      <c r="A51" s="5"/>
      <c r="C51" s="8"/>
      <c r="D51" s="8"/>
      <c r="E51" s="5"/>
      <c r="F51" s="5"/>
      <c r="I51" s="5"/>
      <c r="J51" s="5"/>
      <c r="AB51" s="7">
        <v>206853.26417969234</v>
      </c>
      <c r="AC51" s="7">
        <v>609186.87350566185</v>
      </c>
      <c r="AM51" s="5"/>
    </row>
    <row r="52" spans="1:39" s="7" customFormat="1" ht="15" customHeight="1" x14ac:dyDescent="0.3">
      <c r="A52" s="5"/>
      <c r="E52" s="5"/>
      <c r="F52" s="5"/>
      <c r="I52" s="5"/>
      <c r="J52" s="5"/>
      <c r="AB52" s="7">
        <v>206847.34631985531</v>
      </c>
      <c r="AC52" s="7">
        <v>609202.81022222911</v>
      </c>
      <c r="AM52" s="5"/>
    </row>
    <row r="53" spans="1:39" s="7" customFormat="1" ht="15" customHeight="1" x14ac:dyDescent="0.3">
      <c r="E53" s="5"/>
      <c r="F53" s="5"/>
      <c r="I53" s="5"/>
      <c r="J53" s="5"/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B54" s="7">
        <v>206847.34631985531</v>
      </c>
      <c r="AC54" s="7">
        <v>609202.81022222911</v>
      </c>
      <c r="AM54" s="5"/>
    </row>
    <row r="55" spans="1:39" s="7" customFormat="1" ht="15" customHeight="1" x14ac:dyDescent="0.3">
      <c r="C55" s="8"/>
      <c r="D55" s="8"/>
      <c r="E55" s="5"/>
      <c r="I55" s="5"/>
      <c r="J55" s="5"/>
      <c r="AB55" s="7">
        <v>206845.12555963456</v>
      </c>
      <c r="AC55" s="7">
        <v>609204.82720612653</v>
      </c>
      <c r="AM55" s="5"/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B56" s="7">
        <v>206845.12555963456</v>
      </c>
      <c r="AC56" s="7">
        <v>609204.82720612653</v>
      </c>
      <c r="AM56" s="5"/>
    </row>
    <row r="57" spans="1:39" s="7" customFormat="1" ht="15" customHeight="1" x14ac:dyDescent="0.3">
      <c r="C57" s="4"/>
      <c r="D57" s="8"/>
      <c r="E57" s="5"/>
      <c r="F57" s="5"/>
      <c r="I57" s="5"/>
      <c r="J57" s="5"/>
      <c r="AB57" s="7">
        <v>206830.32049149665</v>
      </c>
      <c r="AC57" s="7">
        <v>609218.27376544231</v>
      </c>
      <c r="AM57" s="5"/>
    </row>
    <row r="58" spans="1:39" s="7" customFormat="1" ht="15" customHeight="1" x14ac:dyDescent="0.3">
      <c r="A58" s="5"/>
      <c r="D58" s="8"/>
      <c r="E58" s="5"/>
      <c r="F58" s="5"/>
      <c r="I58" s="5"/>
      <c r="J58" s="5"/>
      <c r="AB58" s="7">
        <v>206815.51542335874</v>
      </c>
      <c r="AC58" s="7">
        <v>609231.72032475797</v>
      </c>
      <c r="AM58" s="5"/>
    </row>
    <row r="59" spans="1:39" s="7" customFormat="1" ht="15" customHeight="1" x14ac:dyDescent="0.3">
      <c r="A59" s="5"/>
      <c r="D59" s="8"/>
      <c r="E59" s="5"/>
      <c r="F59" s="5"/>
      <c r="I59" s="5"/>
      <c r="J59" s="5"/>
      <c r="AM59" s="5"/>
    </row>
    <row r="60" spans="1:39" s="7" customFormat="1" ht="15" customHeight="1" x14ac:dyDescent="0.3">
      <c r="A60" s="5"/>
      <c r="C60" s="8"/>
      <c r="D60" s="8"/>
      <c r="E60" s="5"/>
      <c r="F60" s="5"/>
      <c r="I60" s="5"/>
      <c r="J60" s="5"/>
      <c r="AB60" s="7">
        <v>206815.51542335874</v>
      </c>
      <c r="AC60" s="7">
        <v>609231.72032475797</v>
      </c>
      <c r="AM60" s="5"/>
    </row>
    <row r="61" spans="1:39" s="7" customFormat="1" ht="15" customHeight="1" x14ac:dyDescent="0.3">
      <c r="A61" s="5"/>
      <c r="C61" s="8"/>
      <c r="D61" s="8"/>
      <c r="E61" s="5"/>
      <c r="F61" s="5"/>
      <c r="I61" s="5"/>
      <c r="J61" s="5"/>
      <c r="AM61" s="5"/>
    </row>
    <row r="62" spans="1:39" s="7" customFormat="1" ht="15" customHeight="1" x14ac:dyDescent="0.3">
      <c r="A62" s="5"/>
      <c r="C62" s="8"/>
      <c r="D62" s="8"/>
      <c r="E62" s="5"/>
      <c r="F62" s="5"/>
      <c r="I62" s="5"/>
      <c r="J62" s="5"/>
      <c r="AM62" s="5"/>
    </row>
    <row r="63" spans="1:39" s="7" customFormat="1" ht="15" customHeight="1" x14ac:dyDescent="0.3">
      <c r="C63" s="8"/>
      <c r="D63" s="8"/>
      <c r="E63" s="5"/>
      <c r="I63" s="5"/>
      <c r="J63" s="5"/>
      <c r="AB63" s="7">
        <v>206815.51542335874</v>
      </c>
      <c r="AC63" s="7">
        <v>609231.72032475797</v>
      </c>
      <c r="AM63" s="5"/>
    </row>
    <row r="64" spans="1:39" s="7" customFormat="1" ht="15" customHeight="1" x14ac:dyDescent="0.3">
      <c r="C64" s="8"/>
      <c r="E64" s="5"/>
      <c r="I64" s="5"/>
      <c r="J64" s="5"/>
      <c r="AB64" s="7">
        <v>206802.93111544158</v>
      </c>
      <c r="AC64" s="7">
        <v>609243.14990017633</v>
      </c>
      <c r="AM64" s="5"/>
    </row>
    <row r="65" spans="3:39" s="7" customFormat="1" ht="15" customHeight="1" x14ac:dyDescent="0.3">
      <c r="D65" s="8"/>
      <c r="E65" s="5"/>
      <c r="I65" s="5"/>
      <c r="J65" s="5"/>
      <c r="AB65" s="7">
        <v>206800.77263897803</v>
      </c>
      <c r="AC65" s="7">
        <v>609245.23340188188</v>
      </c>
      <c r="AM65" s="5"/>
    </row>
    <row r="66" spans="3:39" ht="15" customHeight="1" x14ac:dyDescent="0.3">
      <c r="D66" s="6"/>
      <c r="AB66" s="5">
        <v>206786.38279588829</v>
      </c>
      <c r="AC66" s="5">
        <v>609259.1234132516</v>
      </c>
    </row>
    <row r="67" spans="3:39" ht="15" customHeight="1" x14ac:dyDescent="0.3">
      <c r="D67" s="6"/>
      <c r="AB67" s="5">
        <v>206786.38279588829</v>
      </c>
      <c r="AC67" s="5">
        <v>609259.1234132516</v>
      </c>
    </row>
    <row r="68" spans="3:39" ht="15" customHeight="1" x14ac:dyDescent="0.3">
      <c r="C68" s="6"/>
      <c r="D68" s="6"/>
      <c r="AB68" s="5">
        <v>206786.38279588829</v>
      </c>
      <c r="AC68" s="5">
        <v>609259.1234132516</v>
      </c>
    </row>
    <row r="69" spans="3:39" ht="15" customHeight="1" x14ac:dyDescent="0.3">
      <c r="C69" s="6"/>
      <c r="D69" s="6"/>
      <c r="AB69" s="5">
        <v>206786.38279588829</v>
      </c>
      <c r="AC69" s="5">
        <v>609259.1234132516</v>
      </c>
    </row>
    <row r="70" spans="3:39" ht="15" customHeight="1" x14ac:dyDescent="0.3">
      <c r="C70" s="6"/>
      <c r="D70" s="6"/>
      <c r="AB70" s="5">
        <v>206771.99295279855</v>
      </c>
      <c r="AC70" s="5">
        <v>609273.01342462143</v>
      </c>
    </row>
    <row r="71" spans="3:39" ht="15" customHeight="1" x14ac:dyDescent="0.3">
      <c r="C71" s="6"/>
      <c r="D71" s="6"/>
      <c r="AB71" s="5">
        <v>206759.76158617233</v>
      </c>
      <c r="AC71" s="5">
        <v>609284.81993428571</v>
      </c>
    </row>
    <row r="72" spans="3:39" ht="15" customHeight="1" x14ac:dyDescent="0.3">
      <c r="C72" s="6"/>
      <c r="D72" s="6"/>
      <c r="AB72" s="5">
        <v>206757.30104341792</v>
      </c>
      <c r="AC72" s="5">
        <v>609286.53624700604</v>
      </c>
    </row>
    <row r="73" spans="3:39" ht="15" customHeight="1" x14ac:dyDescent="0.3">
      <c r="C73" s="6"/>
      <c r="D73" s="6"/>
      <c r="AB73" s="5">
        <v>206743.35796780992</v>
      </c>
      <c r="AC73" s="5">
        <v>609296.26201908791</v>
      </c>
    </row>
    <row r="74" spans="3:39" ht="15" customHeight="1" x14ac:dyDescent="0.3">
      <c r="C74" s="6"/>
      <c r="D74" s="6"/>
      <c r="AB74" s="5">
        <v>206741.19707832983</v>
      </c>
      <c r="AC74" s="5">
        <v>609298.34301804402</v>
      </c>
    </row>
    <row r="75" spans="3:39" ht="15" customHeight="1" x14ac:dyDescent="0.3">
      <c r="C75" s="6"/>
      <c r="D75" s="6"/>
      <c r="AB75" s="5">
        <v>206726.79114846277</v>
      </c>
      <c r="AC75" s="5">
        <v>609312.21634441742</v>
      </c>
    </row>
    <row r="76" spans="3:39" ht="15" customHeight="1" x14ac:dyDescent="0.3">
      <c r="C76" s="6"/>
      <c r="D76" s="6"/>
      <c r="AB76" s="5">
        <v>206726.79114846277</v>
      </c>
      <c r="AC76" s="5">
        <v>609312.21634441742</v>
      </c>
    </row>
    <row r="77" spans="3:39" ht="15" customHeight="1" x14ac:dyDescent="0.3">
      <c r="C77" s="6"/>
      <c r="D77" s="6"/>
      <c r="AB77" s="5">
        <v>206726.79114846277</v>
      </c>
      <c r="AC77" s="5">
        <v>609312.21634441742</v>
      </c>
    </row>
    <row r="78" spans="3:39" ht="15" customHeight="1" x14ac:dyDescent="0.3">
      <c r="C78" s="6"/>
      <c r="D78" s="6"/>
      <c r="AB78" s="5">
        <v>206712.38521859574</v>
      </c>
      <c r="AC78" s="5">
        <v>609326.08967079094</v>
      </c>
    </row>
    <row r="79" spans="3:39" ht="15" customHeight="1" x14ac:dyDescent="0.3">
      <c r="C79" s="6"/>
      <c r="D79" s="6"/>
      <c r="AB79" s="5">
        <v>206712.38521859574</v>
      </c>
      <c r="AC79" s="5">
        <v>609326.08967079094</v>
      </c>
    </row>
    <row r="80" spans="3:39" ht="15" customHeight="1" x14ac:dyDescent="0.3">
      <c r="C80" s="6"/>
      <c r="D80" s="6"/>
      <c r="AB80" s="5">
        <v>206697.97928872867</v>
      </c>
      <c r="AC80" s="5">
        <v>609339.96299716446</v>
      </c>
    </row>
    <row r="81" spans="2:29" ht="15" customHeight="1" x14ac:dyDescent="0.3">
      <c r="C81" s="6"/>
      <c r="D81" s="6"/>
      <c r="AB81" s="5">
        <v>206689.3357308085</v>
      </c>
      <c r="AC81" s="5">
        <v>609348.28699298855</v>
      </c>
    </row>
    <row r="82" spans="2:29" ht="15" customHeight="1" x14ac:dyDescent="0.3">
      <c r="C82" s="6"/>
      <c r="D82" s="6"/>
      <c r="AB82" s="5">
        <v>206683.62351045967</v>
      </c>
      <c r="AC82" s="5">
        <v>609353.88793386368</v>
      </c>
    </row>
    <row r="83" spans="2:29" ht="15" customHeight="1" x14ac:dyDescent="0.3">
      <c r="C83" s="6"/>
      <c r="D83" s="6"/>
      <c r="AB83" s="5">
        <v>206669.34295958767</v>
      </c>
      <c r="AC83" s="5">
        <v>609367.89028605155</v>
      </c>
    </row>
    <row r="84" spans="2:29" ht="15" customHeight="1" x14ac:dyDescent="0.3">
      <c r="C84" s="6"/>
      <c r="D84" s="6"/>
      <c r="AB84" s="5">
        <v>206655.06240871569</v>
      </c>
      <c r="AC84" s="5">
        <v>609381.89263823943</v>
      </c>
    </row>
    <row r="85" spans="2:29" ht="15" customHeight="1" x14ac:dyDescent="0.3">
      <c r="C85" s="6"/>
      <c r="D85" s="6"/>
      <c r="AB85" s="5">
        <v>206640.78185784371</v>
      </c>
      <c r="AC85" s="5">
        <v>609395.8949904273</v>
      </c>
    </row>
    <row r="86" spans="2:29" ht="15" customHeight="1" x14ac:dyDescent="0.3">
      <c r="C86" s="6"/>
      <c r="D86" s="6"/>
      <c r="AB86" s="5">
        <v>206640.78185784371</v>
      </c>
      <c r="AC86" s="5">
        <v>609395.8949904273</v>
      </c>
    </row>
    <row r="87" spans="2:29" ht="15" customHeight="1" x14ac:dyDescent="0.3">
      <c r="C87" s="6"/>
      <c r="D87" s="6"/>
      <c r="AB87" s="5">
        <v>206640.78185784371</v>
      </c>
      <c r="AC87" s="5">
        <v>609395.8949904273</v>
      </c>
    </row>
    <row r="88" spans="2:29" ht="15" customHeight="1" x14ac:dyDescent="0.3">
      <c r="AB88" s="5">
        <v>206635.78366503856</v>
      </c>
      <c r="AC88" s="5">
        <v>609400.79581369297</v>
      </c>
    </row>
    <row r="90" spans="2:29" ht="15" customHeight="1" x14ac:dyDescent="0.3">
      <c r="B90" s="2"/>
      <c r="C90" s="2"/>
      <c r="D90" s="2"/>
      <c r="F90" s="2"/>
      <c r="G90" s="2"/>
      <c r="H90" s="2"/>
      <c r="K90" s="2"/>
      <c r="L90" s="2"/>
    </row>
  </sheetData>
  <autoFilter ref="A1:AX9" xr:uid="{00000000-0009-0000-0000-00002B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W92"/>
  <sheetViews>
    <sheetView workbookViewId="0">
      <selection activeCell="AT4" sqref="AT4:AW7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50</v>
      </c>
      <c r="H2" s="5" t="s">
        <v>872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40.89</v>
      </c>
      <c r="D4" s="5">
        <v>39.69</v>
      </c>
      <c r="E4" s="5">
        <v>200</v>
      </c>
      <c r="F4" s="5" t="s">
        <v>218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37.89</v>
      </c>
      <c r="AO4" s="5" t="str">
        <f t="shared" ref="AO4:AO9" si="0">INT(B4/20)&amp;"+"&amp;FIXED(B4-INT(B4/20)*20,2)</f>
        <v>0+0.00</v>
      </c>
      <c r="AR4" s="5" t="str">
        <f t="shared" ref="AR4" si="1">IF(F4=F5,"",F4)</f>
        <v>m1-OJ-A44-001</v>
      </c>
      <c r="AS4" s="5" t="str">
        <f t="shared" ref="AS4:AS9" si="2">IFERROR(RIGHT(AR4,LEN(AR4)-3),"")</f>
        <v>OJ-A44-001</v>
      </c>
      <c r="AT4" s="5" t="str">
        <f t="shared" ref="AT4:AT9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41.02</v>
      </c>
      <c r="D5" s="6">
        <v>39.24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9" si="4">C5-0.2*15</f>
        <v>38.020000000000003</v>
      </c>
      <c r="AO5" s="5" t="str">
        <f t="shared" si="0"/>
        <v>1+0.00</v>
      </c>
      <c r="AR5" s="5">
        <f t="shared" ref="AR5:AR9" si="5">IF(F5=F6,"",F5)</f>
        <v>0</v>
      </c>
      <c r="AS5" s="5" t="str">
        <f t="shared" si="2"/>
        <v/>
      </c>
      <c r="AT5" s="5" t="str">
        <f t="shared" si="3"/>
        <v/>
      </c>
      <c r="AU5" s="5" t="str">
        <f t="shared" ref="AU5:AU9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9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A6" s="5" t="s">
        <v>55</v>
      </c>
      <c r="B6" s="5">
        <v>34</v>
      </c>
      <c r="C6" s="6">
        <v>41.11</v>
      </c>
      <c r="D6" s="6">
        <v>38.93</v>
      </c>
      <c r="E6" s="5">
        <v>200</v>
      </c>
      <c r="F6" s="5" t="s">
        <v>219</v>
      </c>
      <c r="I6" s="5" t="s">
        <v>0</v>
      </c>
      <c r="J6" s="5">
        <v>0.3</v>
      </c>
      <c r="AD6" s="5">
        <f t="shared" si="4"/>
        <v>38.11</v>
      </c>
      <c r="AO6" s="5" t="str">
        <f t="shared" si="0"/>
        <v>1+14.00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34</v>
      </c>
      <c r="C7" s="6">
        <v>41.11</v>
      </c>
      <c r="D7" s="6">
        <v>38.93</v>
      </c>
      <c r="E7" s="5">
        <v>200</v>
      </c>
      <c r="F7" s="5" t="s">
        <v>219</v>
      </c>
      <c r="I7" s="5" t="s">
        <v>60</v>
      </c>
      <c r="J7" s="5">
        <v>0.3</v>
      </c>
      <c r="AD7" s="5">
        <f t="shared" si="4"/>
        <v>38.11</v>
      </c>
      <c r="AO7" s="5" t="str">
        <f t="shared" si="0"/>
        <v>1+14.00</v>
      </c>
      <c r="AR7" s="5" t="str">
        <f t="shared" si="5"/>
        <v>m1-OJ-A44-002</v>
      </c>
      <c r="AS7" s="5" t="str">
        <f t="shared" si="2"/>
        <v>OJ-A44-002</v>
      </c>
      <c r="AT7" s="5" t="str">
        <f t="shared" si="3"/>
        <v>PC맨홀(1호)</v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40</v>
      </c>
      <c r="C8" s="6">
        <v>41.15</v>
      </c>
      <c r="D8" s="6">
        <v>38.83</v>
      </c>
      <c r="E8" s="5">
        <v>200</v>
      </c>
      <c r="I8" s="5" t="s">
        <v>60</v>
      </c>
      <c r="J8" s="5">
        <v>0.3</v>
      </c>
      <c r="AD8" s="5">
        <f t="shared" si="4"/>
        <v>38.15</v>
      </c>
      <c r="AO8" s="5" t="str">
        <f t="shared" si="0"/>
        <v>2+0.00</v>
      </c>
      <c r="AR8" s="5">
        <f t="shared" si="5"/>
        <v>0</v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A9" s="5" t="s">
        <v>55</v>
      </c>
      <c r="B9" s="5">
        <v>49</v>
      </c>
      <c r="C9" s="6">
        <v>41.21</v>
      </c>
      <c r="D9" s="6">
        <v>38.68</v>
      </c>
      <c r="E9" s="5">
        <v>200</v>
      </c>
      <c r="F9" s="5" t="s">
        <v>330</v>
      </c>
      <c r="I9" s="5" t="s">
        <v>60</v>
      </c>
      <c r="J9" s="5">
        <v>0.3</v>
      </c>
      <c r="AD9" s="5">
        <f t="shared" si="4"/>
        <v>38.21</v>
      </c>
      <c r="AO9" s="5" t="str">
        <f t="shared" si="0"/>
        <v>2+9.00</v>
      </c>
      <c r="AR9" s="5" t="str">
        <f t="shared" si="5"/>
        <v>m1-OJ-A40-003</v>
      </c>
      <c r="AS9" s="5" t="str">
        <f t="shared" si="2"/>
        <v>OJ-A40-003</v>
      </c>
      <c r="AT9" s="5" t="str">
        <f t="shared" si="3"/>
        <v>PC맨홀(1호)</v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1" spans="1:49" ht="15" customHeight="1" x14ac:dyDescent="0.3">
      <c r="B11" s="2" t="s">
        <v>46</v>
      </c>
      <c r="C11" s="2" t="s">
        <v>21</v>
      </c>
      <c r="D11" s="2" t="s">
        <v>22</v>
      </c>
      <c r="E11" s="2" t="s">
        <v>47</v>
      </c>
      <c r="F11" s="2" t="s">
        <v>48</v>
      </c>
      <c r="G11" s="2" t="s">
        <v>49</v>
      </c>
      <c r="H11" s="2" t="s">
        <v>50</v>
      </c>
      <c r="K11" s="2" t="s">
        <v>46</v>
      </c>
      <c r="L11" s="2" t="s">
        <v>47</v>
      </c>
    </row>
    <row r="12" spans="1:49" ht="15" customHeight="1" x14ac:dyDescent="0.3">
      <c r="B12" s="5" t="s">
        <v>822</v>
      </c>
      <c r="C12" s="19">
        <v>39.909999999999997</v>
      </c>
      <c r="D12" s="20">
        <v>600</v>
      </c>
      <c r="E12" s="19" t="s">
        <v>491</v>
      </c>
    </row>
    <row r="13" spans="1:49" ht="15" customHeight="1" x14ac:dyDescent="0.3">
      <c r="B13" s="5" t="s">
        <v>823</v>
      </c>
      <c r="C13" s="19">
        <v>40.090000000000003</v>
      </c>
      <c r="D13" s="20">
        <v>80</v>
      </c>
      <c r="E13" s="19" t="s">
        <v>356</v>
      </c>
    </row>
    <row r="14" spans="1:49" ht="15" customHeight="1" x14ac:dyDescent="0.3">
      <c r="C14" s="6"/>
      <c r="D14" s="6"/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2:12" ht="15" customHeight="1" x14ac:dyDescent="0.3">
      <c r="C17" s="6"/>
      <c r="D17" s="6"/>
    </row>
    <row r="18" spans="2:12" ht="15" customHeight="1" x14ac:dyDescent="0.3">
      <c r="C18" s="6"/>
      <c r="D18" s="6"/>
    </row>
    <row r="19" spans="2:12" ht="15" customHeight="1" x14ac:dyDescent="0.3">
      <c r="C19" s="6"/>
      <c r="D19" s="6"/>
    </row>
    <row r="20" spans="2:12" ht="15" customHeight="1" x14ac:dyDescent="0.3">
      <c r="C20" s="6"/>
      <c r="D20" s="6"/>
    </row>
    <row r="21" spans="2:12" ht="15" customHeight="1" x14ac:dyDescent="0.3">
      <c r="C21" s="6"/>
      <c r="D21" s="6"/>
    </row>
    <row r="22" spans="2:12" ht="15" customHeight="1" x14ac:dyDescent="0.3">
      <c r="C22" s="6"/>
      <c r="D22" s="6"/>
    </row>
    <row r="23" spans="2:12" ht="15" customHeight="1" x14ac:dyDescent="0.3">
      <c r="C23" s="6"/>
      <c r="D23" s="6"/>
    </row>
    <row r="24" spans="2:12" ht="15" customHeight="1" x14ac:dyDescent="0.3">
      <c r="C24" s="6"/>
      <c r="D24" s="6"/>
    </row>
    <row r="25" spans="2:12" ht="15" customHeight="1" x14ac:dyDescent="0.3">
      <c r="C25" s="6"/>
      <c r="D25" s="6"/>
    </row>
    <row r="26" spans="2:12" ht="15" customHeight="1" x14ac:dyDescent="0.3">
      <c r="C26" s="6"/>
      <c r="D26" s="6"/>
    </row>
    <row r="27" spans="2:12" ht="15" customHeight="1" x14ac:dyDescent="0.3">
      <c r="C27" s="6"/>
      <c r="D27" s="6"/>
    </row>
    <row r="28" spans="2:12" ht="15" customHeight="1" x14ac:dyDescent="0.3">
      <c r="C28" s="6"/>
      <c r="D28" s="6"/>
    </row>
    <row r="29" spans="2:12" ht="15" customHeight="1" x14ac:dyDescent="0.3">
      <c r="C29" s="6"/>
      <c r="D29" s="6"/>
    </row>
    <row r="30" spans="2:12" ht="15" customHeight="1" x14ac:dyDescent="0.3">
      <c r="C30" s="6"/>
      <c r="D30" s="6"/>
    </row>
    <row r="32" spans="2:12" ht="15" customHeight="1" x14ac:dyDescent="0.3">
      <c r="B32" s="2"/>
      <c r="C32" s="2"/>
      <c r="D32" s="2"/>
      <c r="G32" s="2"/>
      <c r="H32" s="2"/>
      <c r="K32" s="2"/>
      <c r="L32" s="2"/>
    </row>
    <row r="33" spans="3:39" ht="15" customHeight="1" x14ac:dyDescent="0.3">
      <c r="C33" s="6"/>
      <c r="D33" s="6"/>
    </row>
    <row r="34" spans="3:39" ht="15" customHeight="1" x14ac:dyDescent="0.3">
      <c r="C34" s="6"/>
      <c r="D34" s="6"/>
    </row>
    <row r="35" spans="3:39" ht="15" customHeight="1" x14ac:dyDescent="0.3">
      <c r="C35" s="6"/>
      <c r="D35" s="6"/>
      <c r="AM35" s="7"/>
    </row>
    <row r="36" spans="3:39" ht="15" customHeight="1" x14ac:dyDescent="0.3">
      <c r="C36" s="6"/>
      <c r="D36" s="6"/>
      <c r="AM36" s="7"/>
    </row>
    <row r="37" spans="3:39" ht="15" customHeight="1" x14ac:dyDescent="0.3">
      <c r="C37" s="6"/>
      <c r="D37" s="6"/>
      <c r="AM37" s="7"/>
    </row>
    <row r="38" spans="3:39" ht="15" customHeight="1" x14ac:dyDescent="0.3">
      <c r="C38" s="6"/>
      <c r="D38" s="6"/>
      <c r="AM38" s="7"/>
    </row>
    <row r="39" spans="3:39" ht="15" customHeight="1" x14ac:dyDescent="0.3">
      <c r="C39" s="6"/>
      <c r="D39" s="6"/>
      <c r="AM39" s="7"/>
    </row>
    <row r="40" spans="3:39" ht="15" customHeight="1" x14ac:dyDescent="0.3">
      <c r="C40" s="6"/>
      <c r="D40" s="6"/>
      <c r="AM40" s="7"/>
    </row>
    <row r="41" spans="3:39" ht="15" customHeight="1" x14ac:dyDescent="0.3">
      <c r="C41" s="6"/>
      <c r="D41" s="6"/>
      <c r="AM41" s="7"/>
    </row>
    <row r="42" spans="3:39" ht="15" customHeight="1" x14ac:dyDescent="0.3">
      <c r="C42" s="6"/>
      <c r="D42" s="6"/>
      <c r="AM42" s="7"/>
    </row>
    <row r="43" spans="3:39" ht="15" customHeight="1" x14ac:dyDescent="0.3">
      <c r="C43" s="6"/>
      <c r="D43" s="6"/>
      <c r="AM43" s="7"/>
    </row>
    <row r="44" spans="3:39" ht="15" customHeight="1" x14ac:dyDescent="0.3">
      <c r="C44" s="6"/>
      <c r="D44" s="6"/>
      <c r="AM44" s="7"/>
    </row>
    <row r="45" spans="3:39" ht="15" customHeight="1" x14ac:dyDescent="0.3">
      <c r="C45" s="6"/>
      <c r="D45" s="6"/>
      <c r="AM45" s="7"/>
    </row>
    <row r="46" spans="3:39" ht="15" customHeight="1" x14ac:dyDescent="0.3">
      <c r="C46" s="6"/>
      <c r="D46" s="6"/>
      <c r="AB46" s="5">
        <v>206871.95187986357</v>
      </c>
      <c r="AC46" s="5">
        <v>609140.61457819305</v>
      </c>
      <c r="AM46" s="7"/>
    </row>
    <row r="47" spans="3:39" ht="15" customHeight="1" x14ac:dyDescent="0.3">
      <c r="C47" s="6"/>
      <c r="D47" s="6"/>
      <c r="AM47" s="7"/>
    </row>
    <row r="48" spans="3:39" ht="15" customHeight="1" x14ac:dyDescent="0.3">
      <c r="C48" s="6"/>
      <c r="D48" s="6"/>
      <c r="AB48" s="5">
        <v>206868.81614221606</v>
      </c>
      <c r="AC48" s="5">
        <v>609150.11021663423</v>
      </c>
      <c r="AM48" s="7"/>
    </row>
    <row r="49" spans="1:39" ht="15" customHeight="1" x14ac:dyDescent="0.3">
      <c r="C49" s="6"/>
      <c r="D49" s="6"/>
      <c r="AM49" s="7"/>
    </row>
    <row r="50" spans="1:39" ht="15" customHeight="1" x14ac:dyDescent="0.3">
      <c r="C50" s="6"/>
      <c r="D50" s="6"/>
      <c r="AB50" s="5">
        <v>206865.68040456859</v>
      </c>
      <c r="AC50" s="5">
        <v>609159.60585507541</v>
      </c>
      <c r="AM50" s="7"/>
    </row>
    <row r="51" spans="1:39" s="7" customFormat="1" ht="15" customHeight="1" x14ac:dyDescent="0.3">
      <c r="C51" s="8"/>
      <c r="D51" s="8"/>
      <c r="E51" s="5"/>
      <c r="I51" s="5"/>
      <c r="J51" s="5"/>
      <c r="AB51" s="7">
        <v>206861.21283914137</v>
      </c>
      <c r="AC51" s="7">
        <v>609168.55241079</v>
      </c>
    </row>
    <row r="52" spans="1:39" s="7" customFormat="1" ht="15" customHeight="1" x14ac:dyDescent="0.3">
      <c r="C52" s="8"/>
      <c r="D52" s="8"/>
      <c r="E52" s="5"/>
      <c r="I52" s="5"/>
      <c r="J52" s="5"/>
      <c r="AB52" s="7">
        <v>206856.74527371419</v>
      </c>
      <c r="AC52" s="7">
        <v>609177.49896650447</v>
      </c>
      <c r="AM52" s="5"/>
    </row>
    <row r="53" spans="1:39" s="7" customFormat="1" ht="15" customHeight="1" x14ac:dyDescent="0.3">
      <c r="A53" s="5"/>
      <c r="C53" s="8"/>
      <c r="D53" s="8"/>
      <c r="E53" s="5"/>
      <c r="F53" s="5"/>
      <c r="I53" s="5"/>
      <c r="J53" s="5"/>
      <c r="AB53" s="7">
        <v>206853.26417969234</v>
      </c>
      <c r="AC53" s="7">
        <v>609186.87350566185</v>
      </c>
      <c r="AM53" s="5"/>
    </row>
    <row r="54" spans="1:39" s="7" customFormat="1" ht="15" customHeight="1" x14ac:dyDescent="0.3">
      <c r="A54" s="5"/>
      <c r="E54" s="5"/>
      <c r="F54" s="5"/>
      <c r="I54" s="5"/>
      <c r="J54" s="5"/>
      <c r="AB54" s="7">
        <v>206847.34631985531</v>
      </c>
      <c r="AC54" s="7">
        <v>609202.81022222911</v>
      </c>
      <c r="AM54" s="5"/>
    </row>
    <row r="55" spans="1:39" s="7" customFormat="1" ht="15" customHeight="1" x14ac:dyDescent="0.3">
      <c r="E55" s="5"/>
      <c r="F55" s="5"/>
      <c r="I55" s="5"/>
      <c r="J55" s="5"/>
      <c r="AM55" s="5"/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B56" s="7">
        <v>206847.34631985531</v>
      </c>
      <c r="AC56" s="7">
        <v>609202.81022222911</v>
      </c>
      <c r="AM56" s="5"/>
    </row>
    <row r="57" spans="1:39" s="7" customFormat="1" ht="15" customHeight="1" x14ac:dyDescent="0.3">
      <c r="C57" s="8"/>
      <c r="D57" s="8"/>
      <c r="E57" s="5"/>
      <c r="I57" s="5"/>
      <c r="J57" s="5"/>
      <c r="AB57" s="7">
        <v>206845.12555963456</v>
      </c>
      <c r="AC57" s="7">
        <v>609204.82720612653</v>
      </c>
      <c r="AM57" s="5"/>
    </row>
    <row r="58" spans="1:39" s="7" customFormat="1" ht="15" customHeight="1" x14ac:dyDescent="0.3">
      <c r="A58" s="5"/>
      <c r="C58" s="8"/>
      <c r="D58" s="8"/>
      <c r="E58" s="5"/>
      <c r="F58" s="5"/>
      <c r="I58" s="5"/>
      <c r="J58" s="5"/>
      <c r="AB58" s="7">
        <v>206845.12555963456</v>
      </c>
      <c r="AC58" s="7">
        <v>609204.82720612653</v>
      </c>
      <c r="AM58" s="5"/>
    </row>
    <row r="59" spans="1:39" s="7" customFormat="1" ht="15" customHeight="1" x14ac:dyDescent="0.3">
      <c r="C59" s="4"/>
      <c r="D59" s="8"/>
      <c r="E59" s="5"/>
      <c r="F59" s="5"/>
      <c r="I59" s="5"/>
      <c r="J59" s="5"/>
      <c r="AB59" s="7">
        <v>206830.32049149665</v>
      </c>
      <c r="AC59" s="7">
        <v>609218.27376544231</v>
      </c>
      <c r="AM59" s="5"/>
    </row>
    <row r="60" spans="1:39" s="7" customFormat="1" ht="15" customHeight="1" x14ac:dyDescent="0.3">
      <c r="A60" s="5"/>
      <c r="D60" s="8"/>
      <c r="E60" s="5"/>
      <c r="F60" s="5"/>
      <c r="I60" s="5"/>
      <c r="J60" s="5"/>
      <c r="AB60" s="7">
        <v>206815.51542335874</v>
      </c>
      <c r="AC60" s="7">
        <v>609231.72032475797</v>
      </c>
      <c r="AM60" s="5"/>
    </row>
    <row r="61" spans="1:39" s="7" customFormat="1" ht="15" customHeight="1" x14ac:dyDescent="0.3">
      <c r="A61" s="5"/>
      <c r="D61" s="8"/>
      <c r="E61" s="5"/>
      <c r="F61" s="5"/>
      <c r="I61" s="5"/>
      <c r="J61" s="5"/>
      <c r="AM61" s="5"/>
    </row>
    <row r="62" spans="1:39" s="7" customFormat="1" ht="15" customHeight="1" x14ac:dyDescent="0.3">
      <c r="A62" s="5"/>
      <c r="C62" s="8"/>
      <c r="D62" s="8"/>
      <c r="E62" s="5"/>
      <c r="F62" s="5"/>
      <c r="I62" s="5"/>
      <c r="J62" s="5"/>
      <c r="AB62" s="7">
        <v>206815.51542335874</v>
      </c>
      <c r="AC62" s="7">
        <v>609231.72032475797</v>
      </c>
      <c r="AM62" s="5"/>
    </row>
    <row r="63" spans="1:39" s="7" customFormat="1" ht="15" customHeight="1" x14ac:dyDescent="0.3">
      <c r="A63" s="5"/>
      <c r="C63" s="8"/>
      <c r="D63" s="8"/>
      <c r="E63" s="5"/>
      <c r="F63" s="5"/>
      <c r="I63" s="5"/>
      <c r="J63" s="5"/>
      <c r="AM63" s="5"/>
    </row>
    <row r="64" spans="1:39" s="7" customFormat="1" ht="15" customHeight="1" x14ac:dyDescent="0.3">
      <c r="A64" s="5"/>
      <c r="C64" s="8"/>
      <c r="D64" s="8"/>
      <c r="E64" s="5"/>
      <c r="F64" s="5"/>
      <c r="I64" s="5"/>
      <c r="J64" s="5"/>
      <c r="AM64" s="5"/>
    </row>
    <row r="65" spans="3:39" s="7" customFormat="1" ht="15" customHeight="1" x14ac:dyDescent="0.3">
      <c r="C65" s="8"/>
      <c r="D65" s="8"/>
      <c r="E65" s="5"/>
      <c r="I65" s="5"/>
      <c r="J65" s="5"/>
      <c r="AB65" s="7">
        <v>206815.51542335874</v>
      </c>
      <c r="AC65" s="7">
        <v>609231.72032475797</v>
      </c>
      <c r="AM65" s="5"/>
    </row>
    <row r="66" spans="3:39" s="7" customFormat="1" ht="15" customHeight="1" x14ac:dyDescent="0.3">
      <c r="C66" s="8"/>
      <c r="E66" s="5"/>
      <c r="I66" s="5"/>
      <c r="J66" s="5"/>
      <c r="AB66" s="7">
        <v>206802.93111544158</v>
      </c>
      <c r="AC66" s="7">
        <v>609243.14990017633</v>
      </c>
      <c r="AM66" s="5"/>
    </row>
    <row r="67" spans="3:39" s="7" customFormat="1" ht="15" customHeight="1" x14ac:dyDescent="0.3">
      <c r="D67" s="8"/>
      <c r="E67" s="5"/>
      <c r="I67" s="5"/>
      <c r="J67" s="5"/>
      <c r="AB67" s="7">
        <v>206800.77263897803</v>
      </c>
      <c r="AC67" s="7">
        <v>609245.23340188188</v>
      </c>
      <c r="AM67" s="5"/>
    </row>
    <row r="68" spans="3:39" ht="15" customHeight="1" x14ac:dyDescent="0.3">
      <c r="D68" s="6"/>
      <c r="AB68" s="5">
        <v>206786.38279588829</v>
      </c>
      <c r="AC68" s="5">
        <v>609259.1234132516</v>
      </c>
    </row>
    <row r="69" spans="3:39" ht="15" customHeight="1" x14ac:dyDescent="0.3">
      <c r="D69" s="6"/>
      <c r="AB69" s="5">
        <v>206786.38279588829</v>
      </c>
      <c r="AC69" s="5">
        <v>609259.1234132516</v>
      </c>
    </row>
    <row r="70" spans="3:39" ht="15" customHeight="1" x14ac:dyDescent="0.3">
      <c r="C70" s="6"/>
      <c r="D70" s="6"/>
      <c r="AB70" s="5">
        <v>206786.38279588829</v>
      </c>
      <c r="AC70" s="5">
        <v>609259.1234132516</v>
      </c>
    </row>
    <row r="71" spans="3:39" ht="15" customHeight="1" x14ac:dyDescent="0.3">
      <c r="C71" s="6"/>
      <c r="D71" s="6"/>
      <c r="AB71" s="5">
        <v>206786.38279588829</v>
      </c>
      <c r="AC71" s="5">
        <v>609259.1234132516</v>
      </c>
    </row>
    <row r="72" spans="3:39" ht="15" customHeight="1" x14ac:dyDescent="0.3">
      <c r="C72" s="6"/>
      <c r="D72" s="6"/>
      <c r="AB72" s="5">
        <v>206771.99295279855</v>
      </c>
      <c r="AC72" s="5">
        <v>609273.01342462143</v>
      </c>
    </row>
    <row r="73" spans="3:39" ht="15" customHeight="1" x14ac:dyDescent="0.3">
      <c r="C73" s="6"/>
      <c r="D73" s="6"/>
      <c r="AB73" s="5">
        <v>206759.76158617233</v>
      </c>
      <c r="AC73" s="5">
        <v>609284.81993428571</v>
      </c>
    </row>
    <row r="74" spans="3:39" ht="15" customHeight="1" x14ac:dyDescent="0.3">
      <c r="C74" s="6"/>
      <c r="D74" s="6"/>
      <c r="AB74" s="5">
        <v>206757.30104341792</v>
      </c>
      <c r="AC74" s="5">
        <v>609286.53624700604</v>
      </c>
    </row>
    <row r="75" spans="3:39" ht="15" customHeight="1" x14ac:dyDescent="0.3">
      <c r="C75" s="6"/>
      <c r="D75" s="6"/>
      <c r="AB75" s="5">
        <v>206743.35796780992</v>
      </c>
      <c r="AC75" s="5">
        <v>609296.26201908791</v>
      </c>
    </row>
    <row r="76" spans="3:39" ht="15" customHeight="1" x14ac:dyDescent="0.3">
      <c r="C76" s="6"/>
      <c r="D76" s="6"/>
      <c r="AB76" s="5">
        <v>206741.19707832983</v>
      </c>
      <c r="AC76" s="5">
        <v>609298.34301804402</v>
      </c>
    </row>
    <row r="77" spans="3:39" ht="15" customHeight="1" x14ac:dyDescent="0.3">
      <c r="C77" s="6"/>
      <c r="D77" s="6"/>
      <c r="AB77" s="5">
        <v>206726.79114846277</v>
      </c>
      <c r="AC77" s="5">
        <v>609312.21634441742</v>
      </c>
    </row>
    <row r="78" spans="3:39" ht="15" customHeight="1" x14ac:dyDescent="0.3">
      <c r="C78" s="6"/>
      <c r="D78" s="6"/>
      <c r="AB78" s="5">
        <v>206726.79114846277</v>
      </c>
      <c r="AC78" s="5">
        <v>609312.21634441742</v>
      </c>
    </row>
    <row r="79" spans="3:39" ht="15" customHeight="1" x14ac:dyDescent="0.3">
      <c r="C79" s="6"/>
      <c r="D79" s="6"/>
      <c r="AB79" s="5">
        <v>206726.79114846277</v>
      </c>
      <c r="AC79" s="5">
        <v>609312.21634441742</v>
      </c>
    </row>
    <row r="80" spans="3:39" ht="15" customHeight="1" x14ac:dyDescent="0.3">
      <c r="C80" s="6"/>
      <c r="D80" s="6"/>
      <c r="AB80" s="5">
        <v>206712.38521859574</v>
      </c>
      <c r="AC80" s="5">
        <v>609326.08967079094</v>
      </c>
    </row>
    <row r="81" spans="2:29" ht="15" customHeight="1" x14ac:dyDescent="0.3">
      <c r="C81" s="6"/>
      <c r="D81" s="6"/>
      <c r="AB81" s="5">
        <v>206712.38521859574</v>
      </c>
      <c r="AC81" s="5">
        <v>609326.08967079094</v>
      </c>
    </row>
    <row r="82" spans="2:29" ht="15" customHeight="1" x14ac:dyDescent="0.3">
      <c r="C82" s="6"/>
      <c r="D82" s="6"/>
      <c r="AB82" s="5">
        <v>206697.97928872867</v>
      </c>
      <c r="AC82" s="5">
        <v>609339.96299716446</v>
      </c>
    </row>
    <row r="83" spans="2:29" ht="15" customHeight="1" x14ac:dyDescent="0.3">
      <c r="C83" s="6"/>
      <c r="D83" s="6"/>
      <c r="AB83" s="5">
        <v>206689.3357308085</v>
      </c>
      <c r="AC83" s="5">
        <v>609348.28699298855</v>
      </c>
    </row>
    <row r="84" spans="2:29" ht="15" customHeight="1" x14ac:dyDescent="0.3">
      <c r="C84" s="6"/>
      <c r="D84" s="6"/>
      <c r="AB84" s="5">
        <v>206683.62351045967</v>
      </c>
      <c r="AC84" s="5">
        <v>609353.88793386368</v>
      </c>
    </row>
    <row r="85" spans="2:29" ht="15" customHeight="1" x14ac:dyDescent="0.3">
      <c r="C85" s="6"/>
      <c r="D85" s="6"/>
      <c r="AB85" s="5">
        <v>206669.34295958767</v>
      </c>
      <c r="AC85" s="5">
        <v>609367.89028605155</v>
      </c>
    </row>
    <row r="86" spans="2:29" ht="15" customHeight="1" x14ac:dyDescent="0.3">
      <c r="C86" s="6"/>
      <c r="D86" s="6"/>
      <c r="AB86" s="5">
        <v>206655.06240871569</v>
      </c>
      <c r="AC86" s="5">
        <v>609381.89263823943</v>
      </c>
    </row>
    <row r="87" spans="2:29" ht="15" customHeight="1" x14ac:dyDescent="0.3">
      <c r="C87" s="6"/>
      <c r="D87" s="6"/>
      <c r="AB87" s="5">
        <v>206640.78185784371</v>
      </c>
      <c r="AC87" s="5">
        <v>609395.8949904273</v>
      </c>
    </row>
    <row r="88" spans="2:29" ht="15" customHeight="1" x14ac:dyDescent="0.3">
      <c r="C88" s="6"/>
      <c r="D88" s="6"/>
      <c r="AB88" s="5">
        <v>206640.78185784371</v>
      </c>
      <c r="AC88" s="5">
        <v>609395.8949904273</v>
      </c>
    </row>
    <row r="89" spans="2:29" ht="15" customHeight="1" x14ac:dyDescent="0.3">
      <c r="C89" s="6"/>
      <c r="D89" s="6"/>
      <c r="AB89" s="5">
        <v>206640.78185784371</v>
      </c>
      <c r="AC89" s="5">
        <v>609395.8949904273</v>
      </c>
    </row>
    <row r="90" spans="2:29" ht="15" customHeight="1" x14ac:dyDescent="0.3">
      <c r="AB90" s="5">
        <v>206635.78366503856</v>
      </c>
      <c r="AC90" s="5">
        <v>609400.79581369297</v>
      </c>
    </row>
    <row r="92" spans="2:29" ht="15" customHeight="1" x14ac:dyDescent="0.3">
      <c r="B92" s="2"/>
      <c r="C92" s="2"/>
      <c r="D92" s="2"/>
      <c r="F92" s="2"/>
      <c r="G92" s="2"/>
      <c r="H92" s="2"/>
      <c r="K92" s="2"/>
      <c r="L92" s="2"/>
    </row>
  </sheetData>
  <autoFilter ref="A1:AX9" xr:uid="{00000000-0009-0000-0000-00002C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W93"/>
  <sheetViews>
    <sheetView workbookViewId="0">
      <selection activeCell="AT4" sqref="AT4:AW21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330</v>
      </c>
      <c r="H2" s="5" t="s">
        <v>331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41.13</v>
      </c>
      <c r="D4" s="5">
        <v>39.729999999999997</v>
      </c>
      <c r="E4" s="5">
        <v>200</v>
      </c>
      <c r="F4" s="5" t="s">
        <v>212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38.130000000000003</v>
      </c>
      <c r="AO4" s="5" t="str">
        <f t="shared" ref="AO4:AO25" si="0">INT(B4/20)&amp;"+"&amp;FIXED(B4-INT(B4/20)*20,2)</f>
        <v>0+0.00</v>
      </c>
      <c r="AR4" s="5" t="str">
        <f t="shared" ref="AR4" si="1">IF(F4=F5,"",F4)</f>
        <v>m1-OJ-A45-001</v>
      </c>
      <c r="AS4" s="5" t="str">
        <f t="shared" ref="AS4:AS25" si="2">IFERROR(RIGHT(AR4,LEN(AR4)-3),"")</f>
        <v>OJ-A45-001</v>
      </c>
      <c r="AT4" s="5" t="str">
        <f t="shared" ref="AT4:AT25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41.1</v>
      </c>
      <c r="D5" s="6">
        <v>39.450000000000003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38.1</v>
      </c>
      <c r="AO5" s="5" t="str">
        <f t="shared" si="0"/>
        <v>1+0.00</v>
      </c>
      <c r="AR5" s="5" t="str">
        <f t="shared" ref="AR5:AR25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25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25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41.06</v>
      </c>
      <c r="D6" s="6">
        <v>39.17</v>
      </c>
      <c r="E6" s="5">
        <v>200</v>
      </c>
      <c r="I6" s="5" t="s">
        <v>0</v>
      </c>
      <c r="J6" s="5">
        <v>0.3</v>
      </c>
      <c r="AD6" s="6">
        <v>38.08</v>
      </c>
      <c r="AO6" s="5" t="str">
        <f t="shared" si="0"/>
        <v>2+0.00</v>
      </c>
      <c r="AR6" s="5">
        <f t="shared" si="4"/>
        <v>0</v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A7" s="5" t="s">
        <v>55</v>
      </c>
      <c r="B7" s="5">
        <v>60</v>
      </c>
      <c r="C7" s="6">
        <v>41.03</v>
      </c>
      <c r="D7" s="6">
        <v>38.89</v>
      </c>
      <c r="E7" s="5">
        <v>200</v>
      </c>
      <c r="F7" s="5" t="s">
        <v>213</v>
      </c>
      <c r="I7" s="5" t="s">
        <v>0</v>
      </c>
      <c r="J7" s="5">
        <v>0.3</v>
      </c>
      <c r="AD7" s="6">
        <v>38.049999999999997</v>
      </c>
      <c r="AO7" s="5" t="str">
        <f t="shared" si="0"/>
        <v>3+0.00</v>
      </c>
      <c r="AR7" s="5" t="str">
        <f t="shared" si="4"/>
        <v>m1-OJ-A45-002</v>
      </c>
      <c r="AS7" s="5" t="str">
        <f t="shared" si="2"/>
        <v>OJ-A45-002</v>
      </c>
      <c r="AT7" s="5" t="str">
        <f t="shared" si="3"/>
        <v>PC맨홀(1호)</v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B8" s="5">
        <v>80</v>
      </c>
      <c r="C8" s="6">
        <v>41.06</v>
      </c>
      <c r="D8" s="6">
        <v>38.74</v>
      </c>
      <c r="E8" s="5">
        <v>200</v>
      </c>
      <c r="I8" s="5" t="s">
        <v>0</v>
      </c>
      <c r="J8" s="5">
        <v>0.3</v>
      </c>
      <c r="AD8" s="6">
        <v>38.03</v>
      </c>
      <c r="AO8" s="5" t="str">
        <f t="shared" si="0"/>
        <v>4+0.00</v>
      </c>
      <c r="AR8" s="5" t="str">
        <f t="shared" si="4"/>
        <v/>
      </c>
      <c r="AS8" s="5" t="str">
        <f t="shared" si="2"/>
        <v/>
      </c>
      <c r="AT8" s="5" t="str">
        <f t="shared" si="3"/>
        <v/>
      </c>
      <c r="AU8" s="5" t="str">
        <f t="shared" si="5"/>
        <v>OPEN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80</v>
      </c>
      <c r="C9" s="6">
        <v>41.06</v>
      </c>
      <c r="D9" s="6">
        <v>38.74</v>
      </c>
      <c r="E9" s="5">
        <v>200</v>
      </c>
      <c r="I9" s="5" t="s">
        <v>60</v>
      </c>
      <c r="J9" s="5">
        <v>0.3</v>
      </c>
      <c r="AD9" s="6">
        <v>38.03</v>
      </c>
      <c r="AO9" s="5" t="str">
        <f t="shared" si="0"/>
        <v>4+0.00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100</v>
      </c>
      <c r="C10" s="6">
        <v>41.09</v>
      </c>
      <c r="D10" s="6">
        <v>38.58</v>
      </c>
      <c r="E10" s="5">
        <v>200</v>
      </c>
      <c r="I10" s="5" t="s">
        <v>60</v>
      </c>
      <c r="J10" s="5">
        <v>0.3</v>
      </c>
      <c r="AD10" s="6">
        <v>38</v>
      </c>
      <c r="AO10" s="5" t="str">
        <f t="shared" si="0"/>
        <v>5+0.00</v>
      </c>
      <c r="AR10" s="5">
        <f t="shared" si="4"/>
        <v>0</v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A11" s="5" t="s">
        <v>55</v>
      </c>
      <c r="B11" s="5">
        <v>120</v>
      </c>
      <c r="C11" s="6">
        <v>41.12</v>
      </c>
      <c r="D11" s="6">
        <v>38.43</v>
      </c>
      <c r="E11" s="5">
        <v>200</v>
      </c>
      <c r="F11" s="5" t="s">
        <v>214</v>
      </c>
      <c r="I11" s="5" t="s">
        <v>60</v>
      </c>
      <c r="J11" s="5">
        <v>0.3</v>
      </c>
      <c r="AD11" s="6">
        <v>37.97</v>
      </c>
      <c r="AO11" s="5" t="str">
        <f t="shared" si="0"/>
        <v>6+0.00</v>
      </c>
      <c r="AR11" s="5" t="str">
        <f t="shared" si="4"/>
        <v>m1-OJ-A45-003</v>
      </c>
      <c r="AS11" s="5" t="str">
        <f t="shared" si="2"/>
        <v>OJ-A45-003</v>
      </c>
      <c r="AT11" s="5" t="str">
        <f t="shared" si="3"/>
        <v>PC맨홀(1호)</v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B12" s="5">
        <v>140</v>
      </c>
      <c r="C12" s="6">
        <v>41.05</v>
      </c>
      <c r="D12" s="6">
        <v>38.340000000000003</v>
      </c>
      <c r="E12" s="5">
        <v>200</v>
      </c>
      <c r="I12" s="5" t="s">
        <v>60</v>
      </c>
      <c r="J12" s="5">
        <v>0.3</v>
      </c>
      <c r="AD12" s="6">
        <v>37.950000000000003</v>
      </c>
      <c r="AO12" s="5" t="str">
        <f t="shared" si="0"/>
        <v>7+0.00</v>
      </c>
      <c r="AR12" s="5" t="str">
        <f t="shared" si="4"/>
        <v/>
      </c>
      <c r="AS12" s="5" t="str">
        <f t="shared" si="2"/>
        <v/>
      </c>
      <c r="AT12" s="5" t="str">
        <f t="shared" si="3"/>
        <v/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160</v>
      </c>
      <c r="C13" s="6">
        <v>40.99</v>
      </c>
      <c r="D13" s="6">
        <v>38.26</v>
      </c>
      <c r="E13" s="5">
        <v>200</v>
      </c>
      <c r="I13" s="5" t="s">
        <v>60</v>
      </c>
      <c r="J13" s="5">
        <v>0.3</v>
      </c>
      <c r="AD13" s="6">
        <v>37.92</v>
      </c>
      <c r="AO13" s="5" t="str">
        <f t="shared" si="0"/>
        <v>8+0.00</v>
      </c>
      <c r="AR13" s="5">
        <f t="shared" si="4"/>
        <v>0</v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A14" s="5" t="s">
        <v>55</v>
      </c>
      <c r="B14" s="5">
        <v>169</v>
      </c>
      <c r="C14" s="6">
        <v>40.96</v>
      </c>
      <c r="D14" s="6">
        <v>38.22</v>
      </c>
      <c r="E14" s="5">
        <v>200</v>
      </c>
      <c r="F14" s="5" t="s">
        <v>215</v>
      </c>
      <c r="I14" s="5" t="s">
        <v>60</v>
      </c>
      <c r="J14" s="5">
        <v>0.3</v>
      </c>
      <c r="AD14" s="6">
        <v>37.909999999999997</v>
      </c>
      <c r="AO14" s="5" t="str">
        <f t="shared" si="0"/>
        <v>8+9.00</v>
      </c>
      <c r="AR14" s="5" t="str">
        <f t="shared" si="4"/>
        <v>m1-OJ-A45-004</v>
      </c>
      <c r="AS14" s="5" t="str">
        <f t="shared" si="2"/>
        <v>OJ-A45-004</v>
      </c>
      <c r="AT14" s="5" t="str">
        <f t="shared" si="3"/>
        <v>PC맨홀(1호)</v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B15" s="5">
        <v>180</v>
      </c>
      <c r="C15" s="6">
        <v>40.93</v>
      </c>
      <c r="D15" s="6">
        <v>38.18</v>
      </c>
      <c r="E15" s="5">
        <v>200</v>
      </c>
      <c r="I15" s="5" t="s">
        <v>60</v>
      </c>
      <c r="J15" s="5">
        <v>0.3</v>
      </c>
      <c r="AD15" s="6">
        <v>37.89</v>
      </c>
      <c r="AO15" s="5" t="str">
        <f t="shared" si="0"/>
        <v>9+0.00</v>
      </c>
      <c r="AR15" s="5" t="str">
        <f t="shared" si="4"/>
        <v/>
      </c>
      <c r="AS15" s="5" t="str">
        <f t="shared" si="2"/>
        <v/>
      </c>
      <c r="AT15" s="5" t="str">
        <f t="shared" si="3"/>
        <v/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200</v>
      </c>
      <c r="C16" s="6">
        <v>40.869999999999997</v>
      </c>
      <c r="D16" s="6">
        <v>38.11</v>
      </c>
      <c r="E16" s="5">
        <v>200</v>
      </c>
      <c r="I16" s="5" t="s">
        <v>60</v>
      </c>
      <c r="J16" s="5">
        <v>0.3</v>
      </c>
      <c r="AD16" s="6">
        <v>37.869999999999997</v>
      </c>
      <c r="AO16" s="5" t="str">
        <f t="shared" si="0"/>
        <v>10+0.00</v>
      </c>
      <c r="AR16" s="5">
        <f t="shared" si="4"/>
        <v>0</v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A17" s="5" t="s">
        <v>55</v>
      </c>
      <c r="B17" s="5">
        <v>218</v>
      </c>
      <c r="C17" s="6">
        <v>40.82</v>
      </c>
      <c r="D17" s="6">
        <v>38.04</v>
      </c>
      <c r="E17" s="5">
        <v>200</v>
      </c>
      <c r="F17" s="5" t="s">
        <v>216</v>
      </c>
      <c r="I17" s="5" t="s">
        <v>60</v>
      </c>
      <c r="J17" s="5">
        <v>0.3</v>
      </c>
      <c r="AD17" s="6">
        <v>37.85</v>
      </c>
      <c r="AO17" s="5" t="str">
        <f t="shared" si="0"/>
        <v>10+18.00</v>
      </c>
      <c r="AR17" s="5" t="str">
        <f t="shared" si="4"/>
        <v>m1-OJ-A45-005</v>
      </c>
      <c r="AS17" s="5" t="str">
        <f t="shared" si="2"/>
        <v>OJ-A45-005</v>
      </c>
      <c r="AT17" s="5" t="str">
        <f t="shared" si="3"/>
        <v>PC맨홀(1호)</v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220</v>
      </c>
      <c r="C18" s="6">
        <v>40.81</v>
      </c>
      <c r="D18" s="6">
        <v>38.03</v>
      </c>
      <c r="E18" s="5">
        <v>200</v>
      </c>
      <c r="I18" s="5" t="s">
        <v>60</v>
      </c>
      <c r="J18" s="5">
        <v>0.3</v>
      </c>
      <c r="AD18" s="6">
        <v>37.840000000000003</v>
      </c>
      <c r="AO18" s="5" t="str">
        <f t="shared" si="0"/>
        <v>11+0.00</v>
      </c>
      <c r="AR18" s="5" t="str">
        <f t="shared" si="4"/>
        <v/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B19" s="5">
        <v>240</v>
      </c>
      <c r="C19" s="6">
        <v>40.72</v>
      </c>
      <c r="D19" s="6">
        <v>37.97</v>
      </c>
      <c r="E19" s="5">
        <v>200</v>
      </c>
      <c r="I19" s="5" t="s">
        <v>60</v>
      </c>
      <c r="J19" s="5">
        <v>0.3</v>
      </c>
      <c r="AD19" s="6">
        <v>37.82</v>
      </c>
      <c r="AO19" s="5" t="str">
        <f t="shared" si="0"/>
        <v>12+0.00</v>
      </c>
      <c r="AR19" s="5" t="str">
        <f t="shared" si="4"/>
        <v/>
      </c>
      <c r="AS19" s="5" t="str">
        <f t="shared" si="2"/>
        <v/>
      </c>
      <c r="AT19" s="5" t="str">
        <f t="shared" si="3"/>
        <v/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B20" s="5">
        <v>260</v>
      </c>
      <c r="C20" s="6">
        <v>40.619999999999997</v>
      </c>
      <c r="D20" s="6">
        <v>37.909999999999997</v>
      </c>
      <c r="E20" s="5">
        <v>200</v>
      </c>
      <c r="I20" s="5" t="s">
        <v>60</v>
      </c>
      <c r="J20" s="5">
        <v>0.3</v>
      </c>
      <c r="AD20" s="6">
        <v>37.79</v>
      </c>
      <c r="AO20" s="5" t="str">
        <f t="shared" si="0"/>
        <v>13+0.00</v>
      </c>
      <c r="AR20" s="5">
        <f t="shared" si="4"/>
        <v>0</v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A21" s="5" t="s">
        <v>55</v>
      </c>
      <c r="B21" s="5">
        <v>271</v>
      </c>
      <c r="C21" s="6">
        <v>40.57</v>
      </c>
      <c r="D21" s="6">
        <v>37.869999999999997</v>
      </c>
      <c r="E21" s="5">
        <v>200</v>
      </c>
      <c r="F21" s="5" t="s">
        <v>217</v>
      </c>
      <c r="I21" s="5" t="s">
        <v>60</v>
      </c>
      <c r="J21" s="5">
        <v>0.3</v>
      </c>
      <c r="AD21" s="6">
        <v>37.78</v>
      </c>
      <c r="AO21" s="5" t="str">
        <f t="shared" si="0"/>
        <v>13+11.00</v>
      </c>
      <c r="AR21" s="5" t="str">
        <f t="shared" si="4"/>
        <v>m1-OJ-A45-006</v>
      </c>
      <c r="AS21" s="5" t="str">
        <f t="shared" si="2"/>
        <v>OJ-A45-006</v>
      </c>
      <c r="AT21" s="5" t="str">
        <f t="shared" si="3"/>
        <v>PC맨홀(1호)</v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280</v>
      </c>
      <c r="C22" s="6">
        <v>40.53</v>
      </c>
      <c r="D22" s="6">
        <v>37.840000000000003</v>
      </c>
      <c r="E22" s="5">
        <v>200</v>
      </c>
      <c r="I22" s="5" t="s">
        <v>60</v>
      </c>
      <c r="J22" s="5">
        <v>0.3</v>
      </c>
      <c r="AD22" s="6">
        <v>37.76</v>
      </c>
      <c r="AO22" s="5" t="str">
        <f t="shared" si="0"/>
        <v>14+0.00</v>
      </c>
      <c r="AR22" s="5" t="str">
        <f t="shared" si="4"/>
        <v/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ASP</v>
      </c>
    </row>
    <row r="23" spans="1:49" ht="15" customHeight="1" x14ac:dyDescent="0.3">
      <c r="B23" s="5">
        <v>300</v>
      </c>
      <c r="C23" s="6">
        <v>40.44</v>
      </c>
      <c r="D23" s="6">
        <v>37.78</v>
      </c>
      <c r="E23" s="5">
        <v>200</v>
      </c>
      <c r="I23" s="5" t="s">
        <v>60</v>
      </c>
      <c r="J23" s="5">
        <v>0.3</v>
      </c>
      <c r="AD23" s="6">
        <v>37.74</v>
      </c>
      <c r="AO23" s="5" t="str">
        <f t="shared" si="0"/>
        <v>15+0.00</v>
      </c>
      <c r="AR23" s="5" t="str">
        <f t="shared" si="4"/>
        <v/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27" t="s">
        <v>1237</v>
      </c>
      <c r="AW23" s="5" t="str">
        <f t="shared" si="6"/>
        <v>ASP</v>
      </c>
    </row>
    <row r="24" spans="1:49" ht="15" customHeight="1" x14ac:dyDescent="0.3">
      <c r="B24" s="5">
        <v>320</v>
      </c>
      <c r="C24" s="6">
        <v>40.340000000000003</v>
      </c>
      <c r="D24" s="6">
        <v>37.72</v>
      </c>
      <c r="E24" s="5">
        <v>200</v>
      </c>
      <c r="I24" s="5" t="s">
        <v>60</v>
      </c>
      <c r="J24" s="5">
        <v>0.3</v>
      </c>
      <c r="AD24" s="6">
        <v>37.71</v>
      </c>
      <c r="AO24" s="5" t="str">
        <f t="shared" si="0"/>
        <v>16+0.00</v>
      </c>
      <c r="AR24" s="5">
        <f t="shared" si="4"/>
        <v>0</v>
      </c>
      <c r="AS24" s="5" t="str">
        <f t="shared" si="2"/>
        <v/>
      </c>
      <c r="AT24" s="5" t="str">
        <f t="shared" si="3"/>
        <v/>
      </c>
      <c r="AU24" s="5" t="str">
        <f t="shared" si="5"/>
        <v>가시설</v>
      </c>
      <c r="AV24" s="27" t="s">
        <v>1237</v>
      </c>
      <c r="AW24" s="5" t="str">
        <f t="shared" si="6"/>
        <v>ASP</v>
      </c>
    </row>
    <row r="25" spans="1:49" ht="15" customHeight="1" x14ac:dyDescent="0.3">
      <c r="A25" s="5" t="s">
        <v>55</v>
      </c>
      <c r="B25" s="5">
        <v>329</v>
      </c>
      <c r="C25" s="6">
        <v>40.299999999999997</v>
      </c>
      <c r="D25" s="6">
        <v>37.69</v>
      </c>
      <c r="E25" s="5">
        <v>200</v>
      </c>
      <c r="F25" s="5" t="s">
        <v>332</v>
      </c>
      <c r="I25" s="5" t="s">
        <v>60</v>
      </c>
      <c r="J25" s="5">
        <v>0.3</v>
      </c>
      <c r="AD25" s="5">
        <f>C25-0.2*13</f>
        <v>37.699999999999996</v>
      </c>
      <c r="AO25" s="5" t="str">
        <f t="shared" si="0"/>
        <v>16+9.00</v>
      </c>
      <c r="AR25" s="5" t="str">
        <f t="shared" si="4"/>
        <v>m1-OJ-A-026</v>
      </c>
      <c r="AS25" s="5" t="str">
        <f t="shared" si="2"/>
        <v>OJ-A-026</v>
      </c>
      <c r="AT25" s="5" t="str">
        <f t="shared" si="3"/>
        <v>PC맨홀(1호)</v>
      </c>
      <c r="AU25" s="5" t="str">
        <f t="shared" si="5"/>
        <v>가시설</v>
      </c>
      <c r="AV25" s="27" t="s">
        <v>1237</v>
      </c>
      <c r="AW25" s="5" t="str">
        <f t="shared" si="6"/>
        <v>ASP</v>
      </c>
    </row>
    <row r="27" spans="1:49" ht="15" customHeight="1" x14ac:dyDescent="0.3">
      <c r="B27" s="2" t="s">
        <v>46</v>
      </c>
      <c r="C27" s="2" t="s">
        <v>21</v>
      </c>
      <c r="D27" s="2" t="s">
        <v>22</v>
      </c>
      <c r="E27" s="2" t="s">
        <v>47</v>
      </c>
      <c r="F27" s="2" t="s">
        <v>48</v>
      </c>
      <c r="G27" s="2" t="s">
        <v>49</v>
      </c>
      <c r="H27" s="2" t="s">
        <v>50</v>
      </c>
      <c r="K27" s="2" t="s">
        <v>46</v>
      </c>
      <c r="L27" s="2" t="s">
        <v>47</v>
      </c>
    </row>
    <row r="28" spans="1:49" ht="15" customHeight="1" x14ac:dyDescent="0.3">
      <c r="B28" s="5" t="s">
        <v>828</v>
      </c>
      <c r="C28" s="6">
        <v>40.04</v>
      </c>
      <c r="D28" s="6">
        <v>60</v>
      </c>
      <c r="E28" s="17" t="s">
        <v>344</v>
      </c>
    </row>
    <row r="29" spans="1:49" ht="15" customHeight="1" x14ac:dyDescent="0.3">
      <c r="B29" s="5" t="s">
        <v>829</v>
      </c>
      <c r="C29" s="6">
        <v>40.04</v>
      </c>
      <c r="D29" s="6">
        <v>60</v>
      </c>
      <c r="E29" s="17" t="s">
        <v>344</v>
      </c>
    </row>
    <row r="30" spans="1:49" ht="15" customHeight="1" x14ac:dyDescent="0.3">
      <c r="B30" s="5" t="s">
        <v>830</v>
      </c>
      <c r="C30" s="6">
        <v>40.020000000000003</v>
      </c>
      <c r="D30" s="6">
        <v>60</v>
      </c>
      <c r="E30" s="17" t="s">
        <v>344</v>
      </c>
    </row>
    <row r="31" spans="1:49" ht="15" customHeight="1" x14ac:dyDescent="0.3">
      <c r="B31" s="5" t="s">
        <v>831</v>
      </c>
      <c r="C31" s="6">
        <v>39.6</v>
      </c>
      <c r="D31" s="6">
        <v>600</v>
      </c>
      <c r="E31" s="17" t="s">
        <v>491</v>
      </c>
    </row>
    <row r="32" spans="1:49" ht="15" customHeight="1" x14ac:dyDescent="0.3">
      <c r="B32" s="5" t="s">
        <v>832</v>
      </c>
      <c r="C32" s="5">
        <v>40.01</v>
      </c>
      <c r="D32" s="5">
        <v>60</v>
      </c>
      <c r="E32" s="17" t="s">
        <v>344</v>
      </c>
    </row>
    <row r="33" spans="2:39" ht="15" customHeight="1" x14ac:dyDescent="0.3">
      <c r="B33" s="2" t="s">
        <v>661</v>
      </c>
      <c r="C33" s="2">
        <v>40.01</v>
      </c>
      <c r="D33" s="2">
        <v>60</v>
      </c>
      <c r="E33" s="17" t="s">
        <v>344</v>
      </c>
      <c r="G33" s="2"/>
      <c r="H33" s="2"/>
      <c r="K33" s="2"/>
      <c r="L33" s="2"/>
    </row>
    <row r="34" spans="2:39" ht="15" customHeight="1" x14ac:dyDescent="0.3">
      <c r="B34" s="5" t="s">
        <v>748</v>
      </c>
      <c r="C34" s="6">
        <v>40.03</v>
      </c>
      <c r="D34" s="6">
        <v>60</v>
      </c>
      <c r="E34" s="17" t="s">
        <v>344</v>
      </c>
    </row>
    <row r="35" spans="2:39" ht="15" customHeight="1" x14ac:dyDescent="0.3">
      <c r="B35" s="5" t="s">
        <v>758</v>
      </c>
      <c r="C35" s="6">
        <v>39.950000000000003</v>
      </c>
      <c r="D35" s="6">
        <v>160</v>
      </c>
      <c r="E35" s="17" t="s">
        <v>344</v>
      </c>
      <c r="AM35" s="7"/>
    </row>
    <row r="36" spans="2:39" ht="15" customHeight="1" x14ac:dyDescent="0.3">
      <c r="B36" s="5" t="s">
        <v>833</v>
      </c>
      <c r="C36" s="6">
        <v>39.909999999999997</v>
      </c>
      <c r="D36" s="6">
        <v>100</v>
      </c>
      <c r="E36" s="17" t="s">
        <v>355</v>
      </c>
      <c r="AM36" s="7"/>
    </row>
    <row r="37" spans="2:39" ht="15" customHeight="1" x14ac:dyDescent="0.3">
      <c r="B37" s="5" t="s">
        <v>834</v>
      </c>
      <c r="C37" s="6">
        <v>40</v>
      </c>
      <c r="D37" s="6">
        <v>60</v>
      </c>
      <c r="E37" s="17" t="s">
        <v>344</v>
      </c>
      <c r="AM37" s="7"/>
    </row>
    <row r="38" spans="2:39" ht="15" customHeight="1" x14ac:dyDescent="0.3">
      <c r="B38" s="5" t="s">
        <v>835</v>
      </c>
      <c r="C38" s="6">
        <v>40.03</v>
      </c>
      <c r="D38" s="6">
        <v>80</v>
      </c>
      <c r="E38" s="17" t="s">
        <v>356</v>
      </c>
      <c r="AM38" s="7"/>
    </row>
    <row r="39" spans="2:39" ht="15" customHeight="1" x14ac:dyDescent="0.3">
      <c r="B39" s="5" t="s">
        <v>836</v>
      </c>
      <c r="C39" s="6">
        <v>39.35</v>
      </c>
      <c r="D39" s="6">
        <v>1000</v>
      </c>
      <c r="E39" s="17" t="s">
        <v>491</v>
      </c>
      <c r="AM39" s="7"/>
    </row>
    <row r="40" spans="2:39" ht="15" customHeight="1" x14ac:dyDescent="0.3">
      <c r="B40" s="5" t="s">
        <v>837</v>
      </c>
      <c r="C40" s="6">
        <v>39.35</v>
      </c>
      <c r="D40" s="6">
        <v>1000</v>
      </c>
      <c r="E40" s="17" t="s">
        <v>491</v>
      </c>
      <c r="AM40" s="7"/>
    </row>
    <row r="41" spans="2:39" ht="15" customHeight="1" x14ac:dyDescent="0.3">
      <c r="B41" s="5" t="s">
        <v>838</v>
      </c>
      <c r="C41" s="6">
        <v>39.69</v>
      </c>
      <c r="D41" s="6">
        <v>150</v>
      </c>
      <c r="E41" s="17" t="s">
        <v>355</v>
      </c>
      <c r="AM41" s="7"/>
    </row>
    <row r="42" spans="2:39" ht="15" customHeight="1" x14ac:dyDescent="0.3">
      <c r="B42" s="5" t="s">
        <v>839</v>
      </c>
      <c r="C42" s="6">
        <v>39.53</v>
      </c>
      <c r="D42" s="6">
        <v>300</v>
      </c>
      <c r="E42" s="17" t="s">
        <v>344</v>
      </c>
      <c r="AM42" s="7"/>
    </row>
    <row r="43" spans="2:39" ht="15" customHeight="1" x14ac:dyDescent="0.3">
      <c r="B43" s="5" t="s">
        <v>840</v>
      </c>
      <c r="C43" s="6">
        <v>39.82</v>
      </c>
      <c r="D43" s="6">
        <v>80</v>
      </c>
      <c r="E43" s="17" t="s">
        <v>356</v>
      </c>
      <c r="AM43" s="7"/>
    </row>
    <row r="44" spans="2:39" ht="15" customHeight="1" x14ac:dyDescent="0.3">
      <c r="B44" s="5" t="s">
        <v>841</v>
      </c>
      <c r="C44" s="6">
        <v>39.75</v>
      </c>
      <c r="D44" s="6">
        <v>80</v>
      </c>
      <c r="E44" s="17" t="s">
        <v>356</v>
      </c>
      <c r="AM44" s="7"/>
    </row>
    <row r="45" spans="2:39" ht="15" customHeight="1" x14ac:dyDescent="0.3">
      <c r="B45" s="5" t="s">
        <v>842</v>
      </c>
      <c r="C45" s="6">
        <v>39.799999999999997</v>
      </c>
      <c r="D45" s="6">
        <v>500</v>
      </c>
      <c r="E45" s="17" t="s">
        <v>491</v>
      </c>
      <c r="AM45" s="7"/>
    </row>
    <row r="46" spans="2:39" ht="15" customHeight="1" x14ac:dyDescent="0.3">
      <c r="B46" s="5" t="s">
        <v>843</v>
      </c>
      <c r="C46" s="6">
        <v>39.65</v>
      </c>
      <c r="D46" s="6">
        <v>50</v>
      </c>
      <c r="E46" s="17" t="s">
        <v>344</v>
      </c>
      <c r="AM46" s="7"/>
    </row>
    <row r="47" spans="2:39" ht="15" customHeight="1" x14ac:dyDescent="0.3">
      <c r="B47" s="5" t="s">
        <v>844</v>
      </c>
      <c r="C47" s="6">
        <v>39.6</v>
      </c>
      <c r="D47" s="6">
        <v>50</v>
      </c>
      <c r="E47" s="17" t="s">
        <v>344</v>
      </c>
      <c r="AB47" s="5">
        <v>206871.95187986357</v>
      </c>
      <c r="AC47" s="5">
        <v>609140.61457819305</v>
      </c>
      <c r="AM47" s="7"/>
    </row>
    <row r="48" spans="2:39" ht="15" customHeight="1" x14ac:dyDescent="0.3">
      <c r="B48" s="5" t="s">
        <v>845</v>
      </c>
      <c r="C48" s="6">
        <v>39.54</v>
      </c>
      <c r="D48" s="6">
        <v>50</v>
      </c>
      <c r="E48" s="17" t="s">
        <v>344</v>
      </c>
      <c r="AM48" s="7"/>
    </row>
    <row r="49" spans="1:39" ht="15" customHeight="1" x14ac:dyDescent="0.3">
      <c r="B49" s="5" t="s">
        <v>818</v>
      </c>
      <c r="C49" s="6">
        <v>39.43</v>
      </c>
      <c r="D49" s="6">
        <v>500</v>
      </c>
      <c r="E49" s="17" t="s">
        <v>491</v>
      </c>
      <c r="AB49" s="5">
        <v>206868.81614221606</v>
      </c>
      <c r="AC49" s="5">
        <v>609150.11021663423</v>
      </c>
      <c r="AM49" s="7"/>
    </row>
    <row r="50" spans="1:39" ht="15" customHeight="1" x14ac:dyDescent="0.3">
      <c r="B50" s="5" t="s">
        <v>846</v>
      </c>
      <c r="C50" s="6">
        <v>38.76</v>
      </c>
      <c r="D50" s="6">
        <v>150</v>
      </c>
      <c r="E50" s="17" t="s">
        <v>355</v>
      </c>
      <c r="AM50" s="7"/>
    </row>
    <row r="51" spans="1:39" ht="15" customHeight="1" x14ac:dyDescent="0.3">
      <c r="B51" s="5" t="s">
        <v>847</v>
      </c>
      <c r="C51" s="6">
        <v>38.659999999999997</v>
      </c>
      <c r="D51" s="6">
        <v>150</v>
      </c>
      <c r="E51" s="17" t="s">
        <v>355</v>
      </c>
      <c r="AB51" s="5">
        <v>206865.68040456859</v>
      </c>
      <c r="AC51" s="5">
        <v>609159.60585507541</v>
      </c>
      <c r="AM51" s="7"/>
    </row>
    <row r="52" spans="1:39" s="7" customFormat="1" ht="15" customHeight="1" x14ac:dyDescent="0.3">
      <c r="B52" s="7" t="s">
        <v>848</v>
      </c>
      <c r="C52" s="8">
        <v>39.22</v>
      </c>
      <c r="D52" s="8">
        <v>100</v>
      </c>
      <c r="E52" s="17" t="s">
        <v>356</v>
      </c>
      <c r="I52" s="5"/>
      <c r="J52" s="5"/>
      <c r="AB52" s="7">
        <v>206861.21283914137</v>
      </c>
      <c r="AC52" s="7">
        <v>609168.55241079</v>
      </c>
      <c r="AM52" s="5"/>
    </row>
    <row r="53" spans="1:39" s="7" customFormat="1" ht="15" customHeight="1" x14ac:dyDescent="0.3">
      <c r="C53" s="8"/>
      <c r="D53" s="8"/>
      <c r="E53" s="5"/>
      <c r="I53" s="5"/>
      <c r="J53" s="5"/>
      <c r="AB53" s="7">
        <v>206856.74527371419</v>
      </c>
      <c r="AC53" s="7">
        <v>609177.49896650447</v>
      </c>
      <c r="AM53" s="5"/>
    </row>
    <row r="54" spans="1:39" s="7" customFormat="1" ht="15" customHeight="1" x14ac:dyDescent="0.3">
      <c r="A54" s="5"/>
      <c r="C54" s="8"/>
      <c r="D54" s="8"/>
      <c r="E54" s="5"/>
      <c r="F54" s="5"/>
      <c r="I54" s="5"/>
      <c r="J54" s="5"/>
      <c r="AB54" s="7">
        <v>206853.26417969234</v>
      </c>
      <c r="AC54" s="7">
        <v>609186.87350566185</v>
      </c>
      <c r="AM54" s="5"/>
    </row>
    <row r="55" spans="1:39" s="7" customFormat="1" ht="15" customHeight="1" x14ac:dyDescent="0.3">
      <c r="A55" s="5"/>
      <c r="E55" s="5"/>
      <c r="F55" s="5"/>
      <c r="I55" s="5"/>
      <c r="J55" s="5"/>
      <c r="AB55" s="7">
        <v>206847.34631985531</v>
      </c>
      <c r="AC55" s="7">
        <v>609202.81022222911</v>
      </c>
      <c r="AM55" s="5"/>
    </row>
    <row r="56" spans="1:39" s="7" customFormat="1" ht="15" customHeight="1" x14ac:dyDescent="0.3">
      <c r="E56" s="5"/>
      <c r="F56" s="5"/>
      <c r="I56" s="5"/>
      <c r="J56" s="5"/>
      <c r="AM56" s="5"/>
    </row>
    <row r="57" spans="1:39" s="7" customFormat="1" ht="15" customHeight="1" x14ac:dyDescent="0.3">
      <c r="A57" s="5"/>
      <c r="C57" s="8"/>
      <c r="D57" s="8"/>
      <c r="E57" s="5"/>
      <c r="F57" s="5"/>
      <c r="I57" s="5"/>
      <c r="J57" s="5"/>
      <c r="AB57" s="7">
        <v>206847.34631985531</v>
      </c>
      <c r="AC57" s="7">
        <v>609202.81022222911</v>
      </c>
      <c r="AM57" s="5"/>
    </row>
    <row r="58" spans="1:39" s="7" customFormat="1" ht="15" customHeight="1" x14ac:dyDescent="0.3">
      <c r="C58" s="8"/>
      <c r="D58" s="8"/>
      <c r="E58" s="5"/>
      <c r="I58" s="5"/>
      <c r="J58" s="5"/>
      <c r="AB58" s="7">
        <v>206845.12555963456</v>
      </c>
      <c r="AC58" s="7">
        <v>609204.82720612653</v>
      </c>
      <c r="AM58" s="5"/>
    </row>
    <row r="59" spans="1:39" s="7" customFormat="1" ht="15" customHeight="1" x14ac:dyDescent="0.3">
      <c r="A59" s="5"/>
      <c r="C59" s="8"/>
      <c r="D59" s="8"/>
      <c r="E59" s="5"/>
      <c r="F59" s="5"/>
      <c r="I59" s="5"/>
      <c r="J59" s="5"/>
      <c r="AB59" s="7">
        <v>206845.12555963456</v>
      </c>
      <c r="AC59" s="7">
        <v>609204.82720612653</v>
      </c>
      <c r="AM59" s="5"/>
    </row>
    <row r="60" spans="1:39" s="7" customFormat="1" ht="15" customHeight="1" x14ac:dyDescent="0.3">
      <c r="C60" s="4"/>
      <c r="D60" s="8"/>
      <c r="E60" s="5"/>
      <c r="F60" s="5"/>
      <c r="I60" s="5"/>
      <c r="J60" s="5"/>
      <c r="AB60" s="7">
        <v>206830.32049149665</v>
      </c>
      <c r="AC60" s="7">
        <v>609218.27376544231</v>
      </c>
      <c r="AM60" s="5"/>
    </row>
    <row r="61" spans="1:39" s="7" customFormat="1" ht="15" customHeight="1" x14ac:dyDescent="0.3">
      <c r="A61" s="5"/>
      <c r="D61" s="8"/>
      <c r="E61" s="5"/>
      <c r="F61" s="5"/>
      <c r="I61" s="5"/>
      <c r="J61" s="5"/>
      <c r="AB61" s="7">
        <v>206815.51542335874</v>
      </c>
      <c r="AC61" s="7">
        <v>609231.72032475797</v>
      </c>
      <c r="AM61" s="5"/>
    </row>
    <row r="62" spans="1:39" s="7" customFormat="1" ht="15" customHeight="1" x14ac:dyDescent="0.3">
      <c r="A62" s="5"/>
      <c r="D62" s="8"/>
      <c r="E62" s="5"/>
      <c r="F62" s="5"/>
      <c r="I62" s="5"/>
      <c r="J62" s="5"/>
      <c r="AM62" s="5"/>
    </row>
    <row r="63" spans="1:39" s="7" customFormat="1" ht="15" customHeight="1" x14ac:dyDescent="0.3">
      <c r="A63" s="5"/>
      <c r="C63" s="8"/>
      <c r="D63" s="8"/>
      <c r="E63" s="5"/>
      <c r="F63" s="5"/>
      <c r="I63" s="5"/>
      <c r="J63" s="5"/>
      <c r="AB63" s="7">
        <v>206815.51542335874</v>
      </c>
      <c r="AC63" s="7">
        <v>609231.72032475797</v>
      </c>
      <c r="AM63" s="5"/>
    </row>
    <row r="64" spans="1:39" s="7" customFormat="1" ht="15" customHeight="1" x14ac:dyDescent="0.3">
      <c r="A64" s="5"/>
      <c r="C64" s="8"/>
      <c r="D64" s="8"/>
      <c r="E64" s="5"/>
      <c r="F64" s="5"/>
      <c r="I64" s="5"/>
      <c r="J64" s="5"/>
      <c r="AM64" s="5"/>
    </row>
    <row r="65" spans="1:39" s="7" customFormat="1" ht="15" customHeight="1" x14ac:dyDescent="0.3">
      <c r="A65" s="5"/>
      <c r="C65" s="8"/>
      <c r="D65" s="8"/>
      <c r="E65" s="5"/>
      <c r="F65" s="5"/>
      <c r="I65" s="5"/>
      <c r="J65" s="5"/>
      <c r="AM65" s="5"/>
    </row>
    <row r="66" spans="1:39" s="7" customFormat="1" ht="15" customHeight="1" x14ac:dyDescent="0.3">
      <c r="C66" s="8"/>
      <c r="D66" s="8"/>
      <c r="E66" s="5"/>
      <c r="I66" s="5"/>
      <c r="J66" s="5"/>
      <c r="AB66" s="7">
        <v>206815.51542335874</v>
      </c>
      <c r="AC66" s="7">
        <v>609231.72032475797</v>
      </c>
      <c r="AM66" s="5"/>
    </row>
    <row r="67" spans="1:39" s="7" customFormat="1" ht="15" customHeight="1" x14ac:dyDescent="0.3">
      <c r="C67" s="8"/>
      <c r="E67" s="5"/>
      <c r="I67" s="5"/>
      <c r="J67" s="5"/>
      <c r="AB67" s="7">
        <v>206802.93111544158</v>
      </c>
      <c r="AC67" s="7">
        <v>609243.14990017633</v>
      </c>
      <c r="AM67" s="5"/>
    </row>
    <row r="68" spans="1:39" s="7" customFormat="1" ht="15" customHeight="1" x14ac:dyDescent="0.3">
      <c r="D68" s="8"/>
      <c r="E68" s="5"/>
      <c r="I68" s="5"/>
      <c r="J68" s="5"/>
      <c r="AB68" s="7">
        <v>206800.77263897803</v>
      </c>
      <c r="AC68" s="7">
        <v>609245.23340188188</v>
      </c>
      <c r="AM68" s="5"/>
    </row>
    <row r="69" spans="1:39" ht="15" customHeight="1" x14ac:dyDescent="0.3">
      <c r="D69" s="6"/>
      <c r="AB69" s="5">
        <v>206786.38279588829</v>
      </c>
      <c r="AC69" s="5">
        <v>609259.1234132516</v>
      </c>
    </row>
    <row r="70" spans="1:39" ht="15" customHeight="1" x14ac:dyDescent="0.3">
      <c r="D70" s="6"/>
      <c r="AB70" s="5">
        <v>206786.38279588829</v>
      </c>
      <c r="AC70" s="5">
        <v>609259.1234132516</v>
      </c>
    </row>
    <row r="71" spans="1:39" ht="15" customHeight="1" x14ac:dyDescent="0.3">
      <c r="C71" s="6"/>
      <c r="D71" s="6"/>
      <c r="AB71" s="5">
        <v>206786.38279588829</v>
      </c>
      <c r="AC71" s="5">
        <v>609259.1234132516</v>
      </c>
    </row>
    <row r="72" spans="1:39" ht="15" customHeight="1" x14ac:dyDescent="0.3">
      <c r="C72" s="6"/>
      <c r="D72" s="6"/>
      <c r="AB72" s="5">
        <v>206786.38279588829</v>
      </c>
      <c r="AC72" s="5">
        <v>609259.1234132516</v>
      </c>
    </row>
    <row r="73" spans="1:39" ht="15" customHeight="1" x14ac:dyDescent="0.3">
      <c r="C73" s="6"/>
      <c r="D73" s="6"/>
      <c r="AB73" s="5">
        <v>206771.99295279855</v>
      </c>
      <c r="AC73" s="5">
        <v>609273.01342462143</v>
      </c>
    </row>
    <row r="74" spans="1:39" ht="15" customHeight="1" x14ac:dyDescent="0.3">
      <c r="C74" s="6"/>
      <c r="D74" s="6"/>
      <c r="AB74" s="5">
        <v>206759.76158617233</v>
      </c>
      <c r="AC74" s="5">
        <v>609284.81993428571</v>
      </c>
    </row>
    <row r="75" spans="1:39" ht="15" customHeight="1" x14ac:dyDescent="0.3">
      <c r="C75" s="6"/>
      <c r="D75" s="6"/>
      <c r="AB75" s="5">
        <v>206757.30104341792</v>
      </c>
      <c r="AC75" s="5">
        <v>609286.53624700604</v>
      </c>
    </row>
    <row r="76" spans="1:39" ht="15" customHeight="1" x14ac:dyDescent="0.3">
      <c r="C76" s="6"/>
      <c r="D76" s="6"/>
      <c r="AB76" s="5">
        <v>206743.35796780992</v>
      </c>
      <c r="AC76" s="5">
        <v>609296.26201908791</v>
      </c>
    </row>
    <row r="77" spans="1:39" ht="15" customHeight="1" x14ac:dyDescent="0.3">
      <c r="C77" s="6"/>
      <c r="D77" s="6"/>
      <c r="AB77" s="5">
        <v>206741.19707832983</v>
      </c>
      <c r="AC77" s="5">
        <v>609298.34301804402</v>
      </c>
    </row>
    <row r="78" spans="1:39" ht="15" customHeight="1" x14ac:dyDescent="0.3">
      <c r="C78" s="6"/>
      <c r="D78" s="6"/>
      <c r="AB78" s="5">
        <v>206726.79114846277</v>
      </c>
      <c r="AC78" s="5">
        <v>609312.21634441742</v>
      </c>
    </row>
    <row r="79" spans="1:39" ht="15" customHeight="1" x14ac:dyDescent="0.3">
      <c r="C79" s="6"/>
      <c r="D79" s="6"/>
      <c r="AB79" s="5">
        <v>206726.79114846277</v>
      </c>
      <c r="AC79" s="5">
        <v>609312.21634441742</v>
      </c>
    </row>
    <row r="80" spans="1:39" ht="15" customHeight="1" x14ac:dyDescent="0.3">
      <c r="C80" s="6"/>
      <c r="D80" s="6"/>
      <c r="AB80" s="5">
        <v>206726.79114846277</v>
      </c>
      <c r="AC80" s="5">
        <v>609312.21634441742</v>
      </c>
    </row>
    <row r="81" spans="2:29" ht="15" customHeight="1" x14ac:dyDescent="0.3">
      <c r="C81" s="6"/>
      <c r="D81" s="6"/>
      <c r="AB81" s="5">
        <v>206712.38521859574</v>
      </c>
      <c r="AC81" s="5">
        <v>609326.08967079094</v>
      </c>
    </row>
    <row r="82" spans="2:29" ht="15" customHeight="1" x14ac:dyDescent="0.3">
      <c r="C82" s="6"/>
      <c r="D82" s="6"/>
      <c r="AB82" s="5">
        <v>206712.38521859574</v>
      </c>
      <c r="AC82" s="5">
        <v>609326.08967079094</v>
      </c>
    </row>
    <row r="83" spans="2:29" ht="15" customHeight="1" x14ac:dyDescent="0.3">
      <c r="C83" s="6"/>
      <c r="D83" s="6"/>
      <c r="AB83" s="5">
        <v>206697.97928872867</v>
      </c>
      <c r="AC83" s="5">
        <v>609339.96299716446</v>
      </c>
    </row>
    <row r="84" spans="2:29" ht="15" customHeight="1" x14ac:dyDescent="0.3">
      <c r="C84" s="6"/>
      <c r="D84" s="6"/>
      <c r="AB84" s="5">
        <v>206689.3357308085</v>
      </c>
      <c r="AC84" s="5">
        <v>609348.28699298855</v>
      </c>
    </row>
    <row r="85" spans="2:29" ht="15" customHeight="1" x14ac:dyDescent="0.3">
      <c r="C85" s="6"/>
      <c r="D85" s="6"/>
      <c r="AB85" s="5">
        <v>206683.62351045967</v>
      </c>
      <c r="AC85" s="5">
        <v>609353.88793386368</v>
      </c>
    </row>
    <row r="86" spans="2:29" ht="15" customHeight="1" x14ac:dyDescent="0.3">
      <c r="C86" s="6"/>
      <c r="D86" s="6"/>
      <c r="AB86" s="5">
        <v>206669.34295958767</v>
      </c>
      <c r="AC86" s="5">
        <v>609367.89028605155</v>
      </c>
    </row>
    <row r="87" spans="2:29" ht="15" customHeight="1" x14ac:dyDescent="0.3">
      <c r="C87" s="6"/>
      <c r="D87" s="6"/>
      <c r="AB87" s="5">
        <v>206655.06240871569</v>
      </c>
      <c r="AC87" s="5">
        <v>609381.89263823943</v>
      </c>
    </row>
    <row r="88" spans="2:29" ht="15" customHeight="1" x14ac:dyDescent="0.3">
      <c r="C88" s="6"/>
      <c r="D88" s="6"/>
      <c r="AB88" s="5">
        <v>206640.78185784371</v>
      </c>
      <c r="AC88" s="5">
        <v>609395.8949904273</v>
      </c>
    </row>
    <row r="89" spans="2:29" ht="15" customHeight="1" x14ac:dyDescent="0.3">
      <c r="C89" s="6"/>
      <c r="D89" s="6"/>
      <c r="AB89" s="5">
        <v>206640.78185784371</v>
      </c>
      <c r="AC89" s="5">
        <v>609395.8949904273</v>
      </c>
    </row>
    <row r="90" spans="2:29" ht="15" customHeight="1" x14ac:dyDescent="0.3">
      <c r="C90" s="6"/>
      <c r="D90" s="6"/>
      <c r="AB90" s="5">
        <v>206640.78185784371</v>
      </c>
      <c r="AC90" s="5">
        <v>609395.8949904273</v>
      </c>
    </row>
    <row r="91" spans="2:29" ht="15" customHeight="1" x14ac:dyDescent="0.3">
      <c r="AB91" s="5">
        <v>206635.78366503856</v>
      </c>
      <c r="AC91" s="5">
        <v>609400.79581369297</v>
      </c>
    </row>
    <row r="93" spans="2:29" ht="15" customHeight="1" x14ac:dyDescent="0.3">
      <c r="B93" s="2"/>
      <c r="C93" s="2"/>
      <c r="D93" s="2"/>
      <c r="F93" s="2"/>
      <c r="G93" s="2"/>
      <c r="H93" s="2"/>
      <c r="K93" s="2"/>
      <c r="L93" s="2"/>
    </row>
  </sheetData>
  <autoFilter ref="A1:AX25" xr:uid="{00000000-0009-0000-0000-00002D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W94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56</v>
      </c>
      <c r="H2" s="5" t="s">
        <v>333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40.56</v>
      </c>
      <c r="D4" s="5">
        <v>39.36</v>
      </c>
      <c r="E4" s="5">
        <v>200</v>
      </c>
      <c r="F4" s="5" t="s">
        <v>211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C4-0.2*10.5</f>
        <v>38.46</v>
      </c>
      <c r="AO4" s="5" t="str">
        <f t="shared" ref="AO4:AO8" si="0">INT(B4/20)&amp;"+"&amp;FIXED(B4-INT(B4/20)*20,2)</f>
        <v>0+0.00</v>
      </c>
      <c r="AR4" s="5" t="str">
        <f t="shared" ref="AR4" si="1">IF(F4=F5,"",F4)</f>
        <v>m1-OJ-A46-001</v>
      </c>
      <c r="AS4" s="5" t="str">
        <f t="shared" ref="AS4:AS8" si="2">IFERROR(RIGHT(AR4,LEN(AR4)-3),"")</f>
        <v>OJ-A46-001</v>
      </c>
      <c r="AT4" s="5" t="str">
        <f t="shared" ref="AT4:AT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40.65</v>
      </c>
      <c r="D5" s="6">
        <v>38.880000000000003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8" si="4">C5-0.2*10.5</f>
        <v>38.549999999999997</v>
      </c>
      <c r="AO5" s="5" t="str">
        <f t="shared" si="0"/>
        <v>1+0.00</v>
      </c>
      <c r="AR5" s="5" t="str">
        <f t="shared" ref="AR5:AR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8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8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40.75</v>
      </c>
      <c r="D6" s="6">
        <v>38.4</v>
      </c>
      <c r="E6" s="5">
        <v>200</v>
      </c>
      <c r="I6" s="5" t="s">
        <v>0</v>
      </c>
      <c r="J6" s="5">
        <v>0.3</v>
      </c>
      <c r="AD6" s="5">
        <f t="shared" si="4"/>
        <v>38.65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40.75</v>
      </c>
      <c r="D7" s="6">
        <v>38.4</v>
      </c>
      <c r="E7" s="5">
        <v>200</v>
      </c>
      <c r="I7" s="5" t="s">
        <v>60</v>
      </c>
      <c r="J7" s="5">
        <v>0.3</v>
      </c>
      <c r="AD7" s="5">
        <f t="shared" si="4"/>
        <v>38.65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55</v>
      </c>
      <c r="C8" s="6">
        <v>40.82</v>
      </c>
      <c r="D8" s="6">
        <v>38.04</v>
      </c>
      <c r="E8" s="5">
        <v>200</v>
      </c>
      <c r="F8" s="5" t="s">
        <v>334</v>
      </c>
      <c r="I8" s="5" t="s">
        <v>60</v>
      </c>
      <c r="J8" s="5">
        <v>0.3</v>
      </c>
      <c r="AD8" s="5">
        <f t="shared" si="4"/>
        <v>38.72</v>
      </c>
      <c r="AO8" s="5" t="str">
        <f t="shared" si="0"/>
        <v>2+15.00</v>
      </c>
      <c r="AR8" s="5" t="str">
        <f t="shared" si="5"/>
        <v>m1-OJ-A45-005</v>
      </c>
      <c r="AS8" s="5" t="str">
        <f t="shared" si="2"/>
        <v>OJ-A45-005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10" spans="1:49" ht="15" customHeight="1" x14ac:dyDescent="0.3">
      <c r="B10" s="2" t="s">
        <v>46</v>
      </c>
      <c r="C10" s="2" t="s">
        <v>21</v>
      </c>
      <c r="D10" s="2" t="s">
        <v>22</v>
      </c>
      <c r="E10" s="2" t="s">
        <v>47</v>
      </c>
      <c r="F10" s="2" t="s">
        <v>48</v>
      </c>
      <c r="G10" s="2" t="s">
        <v>49</v>
      </c>
      <c r="H10" s="2" t="s">
        <v>50</v>
      </c>
      <c r="K10" s="2" t="s">
        <v>46</v>
      </c>
      <c r="L10" s="2" t="s">
        <v>47</v>
      </c>
    </row>
    <row r="11" spans="1:49" ht="15" customHeight="1" x14ac:dyDescent="0.3">
      <c r="C11" s="6"/>
      <c r="D11" s="6"/>
    </row>
    <row r="12" spans="1:49" ht="15" customHeight="1" x14ac:dyDescent="0.3">
      <c r="C12" s="6"/>
      <c r="D12" s="6"/>
    </row>
    <row r="13" spans="1:49" ht="15" customHeight="1" x14ac:dyDescent="0.3">
      <c r="C13" s="6"/>
      <c r="D13" s="6"/>
    </row>
    <row r="14" spans="1:49" ht="15" customHeight="1" x14ac:dyDescent="0.3">
      <c r="C14" s="6"/>
      <c r="D14" s="6"/>
    </row>
    <row r="15" spans="1:49" ht="15" customHeight="1" x14ac:dyDescent="0.3">
      <c r="C15" s="6"/>
      <c r="D15" s="6"/>
    </row>
    <row r="16" spans="1:49" ht="15" customHeight="1" x14ac:dyDescent="0.3">
      <c r="C16" s="6"/>
      <c r="D16" s="6"/>
    </row>
    <row r="17" spans="3:4" ht="15" customHeight="1" x14ac:dyDescent="0.3">
      <c r="C17" s="6"/>
      <c r="D17" s="6"/>
    </row>
    <row r="18" spans="3:4" ht="15" customHeight="1" x14ac:dyDescent="0.3">
      <c r="C18" s="6"/>
      <c r="D18" s="6"/>
    </row>
    <row r="19" spans="3:4" ht="15" customHeight="1" x14ac:dyDescent="0.3">
      <c r="C19" s="6"/>
      <c r="D19" s="6"/>
    </row>
    <row r="20" spans="3:4" ht="15" customHeight="1" x14ac:dyDescent="0.3">
      <c r="C20" s="6"/>
      <c r="D20" s="6"/>
    </row>
    <row r="21" spans="3:4" ht="15" customHeight="1" x14ac:dyDescent="0.3">
      <c r="C21" s="6"/>
      <c r="D21" s="6"/>
    </row>
    <row r="22" spans="3:4" ht="15" customHeight="1" x14ac:dyDescent="0.3">
      <c r="C22" s="6"/>
      <c r="D22" s="6"/>
    </row>
    <row r="23" spans="3:4" ht="15" customHeight="1" x14ac:dyDescent="0.3">
      <c r="C23" s="6"/>
      <c r="D23" s="6"/>
    </row>
    <row r="24" spans="3:4" ht="15" customHeight="1" x14ac:dyDescent="0.3">
      <c r="C24" s="6"/>
      <c r="D24" s="6"/>
    </row>
    <row r="25" spans="3:4" ht="15" customHeight="1" x14ac:dyDescent="0.3">
      <c r="C25" s="6"/>
      <c r="D25" s="6"/>
    </row>
    <row r="26" spans="3:4" ht="15" customHeight="1" x14ac:dyDescent="0.3">
      <c r="C26" s="6"/>
      <c r="D26" s="6"/>
    </row>
    <row r="27" spans="3:4" ht="15" customHeight="1" x14ac:dyDescent="0.3">
      <c r="C27" s="6"/>
      <c r="D27" s="6"/>
    </row>
    <row r="28" spans="3:4" ht="15" customHeight="1" x14ac:dyDescent="0.3">
      <c r="C28" s="6"/>
      <c r="D28" s="6"/>
    </row>
    <row r="29" spans="3:4" ht="15" customHeight="1" x14ac:dyDescent="0.3">
      <c r="C29" s="6"/>
      <c r="D29" s="6"/>
    </row>
    <row r="30" spans="3:4" ht="15" customHeight="1" x14ac:dyDescent="0.3">
      <c r="C30" s="6"/>
      <c r="D30" s="6"/>
    </row>
    <row r="31" spans="3:4" ht="15" customHeight="1" x14ac:dyDescent="0.3">
      <c r="C31" s="6"/>
      <c r="D31" s="6"/>
    </row>
    <row r="32" spans="3:4" ht="15" customHeight="1" x14ac:dyDescent="0.3">
      <c r="C32" s="6"/>
      <c r="D32" s="6"/>
    </row>
    <row r="34" spans="2:29" ht="15" customHeight="1" x14ac:dyDescent="0.3">
      <c r="B34" s="2"/>
      <c r="C34" s="2"/>
      <c r="D34" s="2"/>
      <c r="G34" s="2"/>
      <c r="H34" s="2"/>
      <c r="K34" s="2"/>
      <c r="L34" s="2"/>
    </row>
    <row r="35" spans="2:29" ht="15" customHeight="1" x14ac:dyDescent="0.3">
      <c r="C35" s="6"/>
      <c r="D35" s="6"/>
    </row>
    <row r="36" spans="2:29" ht="15" customHeight="1" x14ac:dyDescent="0.3">
      <c r="C36" s="6"/>
      <c r="D36" s="6"/>
    </row>
    <row r="37" spans="2:29" ht="15" customHeight="1" x14ac:dyDescent="0.3">
      <c r="C37" s="6"/>
      <c r="D37" s="6"/>
    </row>
    <row r="38" spans="2:29" ht="15" customHeight="1" x14ac:dyDescent="0.3">
      <c r="C38" s="6"/>
      <c r="D38" s="6"/>
    </row>
    <row r="39" spans="2:29" ht="15" customHeight="1" x14ac:dyDescent="0.3">
      <c r="C39" s="6"/>
      <c r="D39" s="6"/>
    </row>
    <row r="40" spans="2:29" ht="15" customHeight="1" x14ac:dyDescent="0.3">
      <c r="C40" s="6"/>
      <c r="D40" s="6"/>
    </row>
    <row r="41" spans="2:29" ht="15" customHeight="1" x14ac:dyDescent="0.3">
      <c r="C41" s="6"/>
      <c r="D41" s="6"/>
    </row>
    <row r="42" spans="2:29" ht="15" customHeight="1" x14ac:dyDescent="0.3">
      <c r="C42" s="6"/>
      <c r="D42" s="6"/>
    </row>
    <row r="43" spans="2:29" ht="15" customHeight="1" x14ac:dyDescent="0.3">
      <c r="C43" s="6"/>
      <c r="D43" s="6"/>
    </row>
    <row r="44" spans="2:29" ht="15" customHeight="1" x14ac:dyDescent="0.3">
      <c r="C44" s="6"/>
      <c r="D44" s="6"/>
    </row>
    <row r="45" spans="2:29" ht="15" customHeight="1" x14ac:dyDescent="0.3">
      <c r="C45" s="6"/>
      <c r="D45" s="6"/>
    </row>
    <row r="46" spans="2:29" ht="15" customHeight="1" x14ac:dyDescent="0.3">
      <c r="C46" s="6"/>
      <c r="D46" s="6"/>
    </row>
    <row r="47" spans="2:29" ht="15" customHeight="1" x14ac:dyDescent="0.3">
      <c r="C47" s="6"/>
      <c r="D47" s="6"/>
    </row>
    <row r="48" spans="2:29" ht="15" customHeight="1" x14ac:dyDescent="0.3">
      <c r="C48" s="6"/>
      <c r="D48" s="6"/>
      <c r="AB48" s="5">
        <v>206871.95187986357</v>
      </c>
      <c r="AC48" s="5">
        <v>609140.61457819305</v>
      </c>
    </row>
    <row r="49" spans="1:29" ht="15" customHeight="1" x14ac:dyDescent="0.3">
      <c r="C49" s="6"/>
      <c r="D49" s="6"/>
    </row>
    <row r="50" spans="1:29" ht="15" customHeight="1" x14ac:dyDescent="0.3">
      <c r="C50" s="6"/>
      <c r="D50" s="6"/>
      <c r="AB50" s="5">
        <v>206868.81614221606</v>
      </c>
      <c r="AC50" s="5">
        <v>609150.11021663423</v>
      </c>
    </row>
    <row r="51" spans="1:29" ht="15" customHeight="1" x14ac:dyDescent="0.3">
      <c r="C51" s="6"/>
      <c r="D51" s="6"/>
    </row>
    <row r="52" spans="1:29" ht="15" customHeight="1" x14ac:dyDescent="0.3">
      <c r="C52" s="6"/>
      <c r="D52" s="6"/>
      <c r="AB52" s="5">
        <v>206865.68040456859</v>
      </c>
      <c r="AC52" s="5">
        <v>609159.60585507541</v>
      </c>
    </row>
    <row r="53" spans="1:29" s="7" customFormat="1" ht="15" customHeight="1" x14ac:dyDescent="0.3">
      <c r="C53" s="8"/>
      <c r="D53" s="8"/>
      <c r="E53" s="5"/>
      <c r="I53" s="5"/>
      <c r="J53" s="5"/>
      <c r="AB53" s="7">
        <v>206861.21283914137</v>
      </c>
      <c r="AC53" s="7">
        <v>609168.55241079</v>
      </c>
    </row>
    <row r="54" spans="1:29" s="7" customFormat="1" ht="15" customHeight="1" x14ac:dyDescent="0.3">
      <c r="C54" s="8"/>
      <c r="D54" s="8"/>
      <c r="E54" s="5"/>
      <c r="I54" s="5"/>
      <c r="J54" s="5"/>
      <c r="AB54" s="7">
        <v>206856.74527371419</v>
      </c>
      <c r="AC54" s="7">
        <v>609177.49896650447</v>
      </c>
    </row>
    <row r="55" spans="1:29" s="7" customFormat="1" ht="15" customHeight="1" x14ac:dyDescent="0.3">
      <c r="A55" s="5"/>
      <c r="C55" s="8"/>
      <c r="D55" s="8"/>
      <c r="E55" s="5"/>
      <c r="F55" s="5"/>
      <c r="I55" s="5"/>
      <c r="J55" s="5"/>
      <c r="AB55" s="7">
        <v>206853.26417969234</v>
      </c>
      <c r="AC55" s="7">
        <v>609186.87350566185</v>
      </c>
    </row>
    <row r="56" spans="1:29" s="7" customFormat="1" ht="15" customHeight="1" x14ac:dyDescent="0.3">
      <c r="A56" s="5"/>
      <c r="E56" s="5"/>
      <c r="F56" s="5"/>
      <c r="I56" s="5"/>
      <c r="J56" s="5"/>
      <c r="AB56" s="7">
        <v>206847.34631985531</v>
      </c>
      <c r="AC56" s="7">
        <v>609202.81022222911</v>
      </c>
    </row>
    <row r="57" spans="1:29" s="7" customFormat="1" ht="15" customHeight="1" x14ac:dyDescent="0.3">
      <c r="E57" s="5"/>
      <c r="F57" s="5"/>
      <c r="I57" s="5"/>
      <c r="J57" s="5"/>
    </row>
    <row r="58" spans="1:29" s="7" customFormat="1" ht="15" customHeight="1" x14ac:dyDescent="0.3">
      <c r="A58" s="5"/>
      <c r="C58" s="8"/>
      <c r="D58" s="8"/>
      <c r="E58" s="5"/>
      <c r="F58" s="5"/>
      <c r="I58" s="5"/>
      <c r="J58" s="5"/>
      <c r="AB58" s="7">
        <v>206847.34631985531</v>
      </c>
      <c r="AC58" s="7">
        <v>609202.81022222911</v>
      </c>
    </row>
    <row r="59" spans="1:29" s="7" customFormat="1" ht="15" customHeight="1" x14ac:dyDescent="0.3">
      <c r="C59" s="8"/>
      <c r="D59" s="8"/>
      <c r="E59" s="5"/>
      <c r="I59" s="5"/>
      <c r="J59" s="5"/>
      <c r="AB59" s="7">
        <v>206845.12555963456</v>
      </c>
      <c r="AC59" s="7">
        <v>609204.82720612653</v>
      </c>
    </row>
    <row r="60" spans="1:29" s="7" customFormat="1" ht="15" customHeight="1" x14ac:dyDescent="0.3">
      <c r="A60" s="5"/>
      <c r="C60" s="8"/>
      <c r="D60" s="8"/>
      <c r="E60" s="5"/>
      <c r="F60" s="5"/>
      <c r="I60" s="5"/>
      <c r="J60" s="5"/>
      <c r="AB60" s="7">
        <v>206845.12555963456</v>
      </c>
      <c r="AC60" s="7">
        <v>609204.82720612653</v>
      </c>
    </row>
    <row r="61" spans="1:29" s="7" customFormat="1" ht="15" customHeight="1" x14ac:dyDescent="0.3">
      <c r="C61" s="4"/>
      <c r="D61" s="8"/>
      <c r="E61" s="5"/>
      <c r="F61" s="5"/>
      <c r="I61" s="5"/>
      <c r="J61" s="5"/>
      <c r="AB61" s="7">
        <v>206830.32049149665</v>
      </c>
      <c r="AC61" s="7">
        <v>609218.27376544231</v>
      </c>
    </row>
    <row r="62" spans="1:29" s="7" customFormat="1" ht="15" customHeight="1" x14ac:dyDescent="0.3">
      <c r="A62" s="5"/>
      <c r="D62" s="8"/>
      <c r="E62" s="5"/>
      <c r="F62" s="5"/>
      <c r="I62" s="5"/>
      <c r="J62" s="5"/>
      <c r="AB62" s="7">
        <v>206815.51542335874</v>
      </c>
      <c r="AC62" s="7">
        <v>609231.72032475797</v>
      </c>
    </row>
    <row r="63" spans="1:29" s="7" customFormat="1" ht="15" customHeight="1" x14ac:dyDescent="0.3">
      <c r="A63" s="5"/>
      <c r="D63" s="8"/>
      <c r="E63" s="5"/>
      <c r="F63" s="5"/>
      <c r="I63" s="5"/>
      <c r="J63" s="5"/>
    </row>
    <row r="64" spans="1:29" s="7" customFormat="1" ht="15" customHeight="1" x14ac:dyDescent="0.3">
      <c r="A64" s="5"/>
      <c r="C64" s="8"/>
      <c r="D64" s="8"/>
      <c r="E64" s="5"/>
      <c r="F64" s="5"/>
      <c r="I64" s="5"/>
      <c r="J64" s="5"/>
      <c r="AB64" s="7">
        <v>206815.51542335874</v>
      </c>
      <c r="AC64" s="7">
        <v>609231.72032475797</v>
      </c>
    </row>
    <row r="65" spans="1:29" s="7" customFormat="1" ht="15" customHeight="1" x14ac:dyDescent="0.3">
      <c r="A65" s="5"/>
      <c r="C65" s="8"/>
      <c r="D65" s="8"/>
      <c r="E65" s="5"/>
      <c r="F65" s="5"/>
      <c r="I65" s="5"/>
      <c r="J65" s="5"/>
    </row>
    <row r="66" spans="1:29" s="7" customFormat="1" ht="15" customHeight="1" x14ac:dyDescent="0.3">
      <c r="A66" s="5"/>
      <c r="C66" s="8"/>
      <c r="D66" s="8"/>
      <c r="E66" s="5"/>
      <c r="F66" s="5"/>
      <c r="I66" s="5"/>
      <c r="J66" s="5"/>
    </row>
    <row r="67" spans="1:29" s="7" customFormat="1" ht="15" customHeight="1" x14ac:dyDescent="0.3">
      <c r="C67" s="8"/>
      <c r="D67" s="8"/>
      <c r="E67" s="5"/>
      <c r="I67" s="5"/>
      <c r="J67" s="5"/>
      <c r="AB67" s="7">
        <v>206815.51542335874</v>
      </c>
      <c r="AC67" s="7">
        <v>609231.72032475797</v>
      </c>
    </row>
    <row r="68" spans="1:29" s="7" customFormat="1" ht="15" customHeight="1" x14ac:dyDescent="0.3">
      <c r="C68" s="8"/>
      <c r="E68" s="5"/>
      <c r="I68" s="5"/>
      <c r="J68" s="5"/>
      <c r="AB68" s="7">
        <v>206802.93111544158</v>
      </c>
      <c r="AC68" s="7">
        <v>609243.14990017633</v>
      </c>
    </row>
    <row r="69" spans="1:29" s="7" customFormat="1" ht="15" customHeight="1" x14ac:dyDescent="0.3">
      <c r="D69" s="8"/>
      <c r="E69" s="5"/>
      <c r="I69" s="5"/>
      <c r="J69" s="5"/>
      <c r="AB69" s="7">
        <v>206800.77263897803</v>
      </c>
      <c r="AC69" s="7">
        <v>609245.23340188188</v>
      </c>
    </row>
    <row r="70" spans="1:29" ht="15" customHeight="1" x14ac:dyDescent="0.3">
      <c r="D70" s="6"/>
      <c r="AB70" s="5">
        <v>206786.38279588829</v>
      </c>
      <c r="AC70" s="5">
        <v>609259.1234132516</v>
      </c>
    </row>
    <row r="71" spans="1:29" ht="15" customHeight="1" x14ac:dyDescent="0.3">
      <c r="D71" s="6"/>
      <c r="AB71" s="5">
        <v>206786.38279588829</v>
      </c>
      <c r="AC71" s="5">
        <v>609259.1234132516</v>
      </c>
    </row>
    <row r="72" spans="1:29" ht="15" customHeight="1" x14ac:dyDescent="0.3">
      <c r="C72" s="6"/>
      <c r="D72" s="6"/>
      <c r="AB72" s="5">
        <v>206786.38279588829</v>
      </c>
      <c r="AC72" s="5">
        <v>609259.1234132516</v>
      </c>
    </row>
    <row r="73" spans="1:29" ht="15" customHeight="1" x14ac:dyDescent="0.3">
      <c r="C73" s="6"/>
      <c r="D73" s="6"/>
      <c r="AB73" s="5">
        <v>206786.38279588829</v>
      </c>
      <c r="AC73" s="5">
        <v>609259.1234132516</v>
      </c>
    </row>
    <row r="74" spans="1:29" ht="15" customHeight="1" x14ac:dyDescent="0.3">
      <c r="C74" s="6"/>
      <c r="D74" s="6"/>
      <c r="AB74" s="5">
        <v>206771.99295279855</v>
      </c>
      <c r="AC74" s="5">
        <v>609273.01342462143</v>
      </c>
    </row>
    <row r="75" spans="1:29" ht="15" customHeight="1" x14ac:dyDescent="0.3">
      <c r="C75" s="6"/>
      <c r="D75" s="6"/>
      <c r="AB75" s="5">
        <v>206759.76158617233</v>
      </c>
      <c r="AC75" s="5">
        <v>609284.81993428571</v>
      </c>
    </row>
    <row r="76" spans="1:29" ht="15" customHeight="1" x14ac:dyDescent="0.3">
      <c r="C76" s="6"/>
      <c r="D76" s="6"/>
      <c r="AB76" s="5">
        <v>206757.30104341792</v>
      </c>
      <c r="AC76" s="5">
        <v>609286.53624700604</v>
      </c>
    </row>
    <row r="77" spans="1:29" ht="15" customHeight="1" x14ac:dyDescent="0.3">
      <c r="C77" s="6"/>
      <c r="D77" s="6"/>
      <c r="AB77" s="5">
        <v>206743.35796780992</v>
      </c>
      <c r="AC77" s="5">
        <v>609296.26201908791</v>
      </c>
    </row>
    <row r="78" spans="1:29" ht="15" customHeight="1" x14ac:dyDescent="0.3">
      <c r="C78" s="6"/>
      <c r="D78" s="6"/>
      <c r="AB78" s="5">
        <v>206741.19707832983</v>
      </c>
      <c r="AC78" s="5">
        <v>609298.34301804402</v>
      </c>
    </row>
    <row r="79" spans="1:29" ht="15" customHeight="1" x14ac:dyDescent="0.3">
      <c r="C79" s="6"/>
      <c r="D79" s="6"/>
      <c r="AB79" s="5">
        <v>206726.79114846277</v>
      </c>
      <c r="AC79" s="5">
        <v>609312.21634441742</v>
      </c>
    </row>
    <row r="80" spans="1:29" ht="15" customHeight="1" x14ac:dyDescent="0.3">
      <c r="C80" s="6"/>
      <c r="D80" s="6"/>
      <c r="AB80" s="5">
        <v>206726.79114846277</v>
      </c>
      <c r="AC80" s="5">
        <v>609312.21634441742</v>
      </c>
    </row>
    <row r="81" spans="2:29" ht="15" customHeight="1" x14ac:dyDescent="0.3">
      <c r="C81" s="6"/>
      <c r="D81" s="6"/>
      <c r="AB81" s="5">
        <v>206726.79114846277</v>
      </c>
      <c r="AC81" s="5">
        <v>609312.21634441742</v>
      </c>
    </row>
    <row r="82" spans="2:29" ht="15" customHeight="1" x14ac:dyDescent="0.3">
      <c r="C82" s="6"/>
      <c r="D82" s="6"/>
      <c r="AB82" s="5">
        <v>206712.38521859574</v>
      </c>
      <c r="AC82" s="5">
        <v>609326.08967079094</v>
      </c>
    </row>
    <row r="83" spans="2:29" ht="15" customHeight="1" x14ac:dyDescent="0.3">
      <c r="C83" s="6"/>
      <c r="D83" s="6"/>
      <c r="AB83" s="5">
        <v>206712.38521859574</v>
      </c>
      <c r="AC83" s="5">
        <v>609326.08967079094</v>
      </c>
    </row>
    <row r="84" spans="2:29" ht="15" customHeight="1" x14ac:dyDescent="0.3">
      <c r="C84" s="6"/>
      <c r="D84" s="6"/>
      <c r="AB84" s="5">
        <v>206697.97928872867</v>
      </c>
      <c r="AC84" s="5">
        <v>609339.96299716446</v>
      </c>
    </row>
    <row r="85" spans="2:29" ht="15" customHeight="1" x14ac:dyDescent="0.3">
      <c r="C85" s="6"/>
      <c r="D85" s="6"/>
      <c r="AB85" s="5">
        <v>206689.3357308085</v>
      </c>
      <c r="AC85" s="5">
        <v>609348.28699298855</v>
      </c>
    </row>
    <row r="86" spans="2:29" ht="15" customHeight="1" x14ac:dyDescent="0.3">
      <c r="C86" s="6"/>
      <c r="D86" s="6"/>
      <c r="AB86" s="5">
        <v>206683.62351045967</v>
      </c>
      <c r="AC86" s="5">
        <v>609353.88793386368</v>
      </c>
    </row>
    <row r="87" spans="2:29" ht="15" customHeight="1" x14ac:dyDescent="0.3">
      <c r="C87" s="6"/>
      <c r="D87" s="6"/>
      <c r="AB87" s="5">
        <v>206669.34295958767</v>
      </c>
      <c r="AC87" s="5">
        <v>609367.89028605155</v>
      </c>
    </row>
    <row r="88" spans="2:29" ht="15" customHeight="1" x14ac:dyDescent="0.3">
      <c r="C88" s="6"/>
      <c r="D88" s="6"/>
      <c r="AB88" s="5">
        <v>206655.06240871569</v>
      </c>
      <c r="AC88" s="5">
        <v>609381.89263823943</v>
      </c>
    </row>
    <row r="89" spans="2:29" ht="15" customHeight="1" x14ac:dyDescent="0.3">
      <c r="C89" s="6"/>
      <c r="D89" s="6"/>
      <c r="AB89" s="5">
        <v>206640.78185784371</v>
      </c>
      <c r="AC89" s="5">
        <v>609395.8949904273</v>
      </c>
    </row>
    <row r="90" spans="2:29" ht="15" customHeight="1" x14ac:dyDescent="0.3">
      <c r="C90" s="6"/>
      <c r="D90" s="6"/>
      <c r="AB90" s="5">
        <v>206640.78185784371</v>
      </c>
      <c r="AC90" s="5">
        <v>609395.8949904273</v>
      </c>
    </row>
    <row r="91" spans="2:29" ht="15" customHeight="1" x14ac:dyDescent="0.3">
      <c r="C91" s="6"/>
      <c r="D91" s="6"/>
      <c r="AB91" s="5">
        <v>206640.78185784371</v>
      </c>
      <c r="AC91" s="5">
        <v>609395.8949904273</v>
      </c>
    </row>
    <row r="92" spans="2:29" ht="15" customHeight="1" x14ac:dyDescent="0.3">
      <c r="AB92" s="5">
        <v>206635.78366503856</v>
      </c>
      <c r="AC92" s="5">
        <v>609400.79581369297</v>
      </c>
    </row>
    <row r="94" spans="2:29" ht="15" customHeight="1" x14ac:dyDescent="0.3">
      <c r="B94" s="2"/>
      <c r="C94" s="2"/>
      <c r="D94" s="2"/>
      <c r="F94" s="2"/>
      <c r="G94" s="2"/>
      <c r="H94" s="2"/>
      <c r="K94" s="2"/>
      <c r="L94" s="2"/>
    </row>
  </sheetData>
  <autoFilter ref="F1:F95" xr:uid="{00000000-0009-0000-0000-00002E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W95"/>
  <sheetViews>
    <sheetView workbookViewId="0">
      <selection activeCell="AT4" sqref="AT4:AW4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56</v>
      </c>
      <c r="H2" s="5" t="s">
        <v>335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40.64</v>
      </c>
      <c r="D4" s="5">
        <v>39.44</v>
      </c>
      <c r="E4" s="5">
        <v>200</v>
      </c>
      <c r="F4" s="5" t="s">
        <v>210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37.64</v>
      </c>
      <c r="AO4" s="5" t="str">
        <f t="shared" ref="AO4:AO8" si="0">INT(B4/20)&amp;"+"&amp;FIXED(B4-INT(B4/20)*20,2)</f>
        <v>0+0.00</v>
      </c>
      <c r="AR4" s="5" t="str">
        <f t="shared" ref="AR4" si="1">IF(F4=F5,"",F4)</f>
        <v>m1-OJ-A47-001</v>
      </c>
      <c r="AS4" s="5" t="str">
        <f t="shared" ref="AS4:AS8" si="2">IFERROR(RIGHT(AR4,LEN(AR4)-3),"")</f>
        <v>OJ-A47-001</v>
      </c>
      <c r="AT4" s="5" t="str">
        <f t="shared" ref="AT4:AT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40.81</v>
      </c>
      <c r="D5" s="6">
        <v>39.07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5">
        <f t="shared" ref="AD5:AD8" si="4">C5-0.2*15</f>
        <v>37.81</v>
      </c>
      <c r="AO5" s="5" t="str">
        <f t="shared" si="0"/>
        <v>1+0.00</v>
      </c>
      <c r="AR5" s="5" t="str">
        <f t="shared" ref="AR5:AR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8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8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40.99</v>
      </c>
      <c r="D6" s="6">
        <v>38.71</v>
      </c>
      <c r="E6" s="5">
        <v>200</v>
      </c>
      <c r="I6" s="5" t="s">
        <v>0</v>
      </c>
      <c r="J6" s="5">
        <v>0.3</v>
      </c>
      <c r="AD6" s="5">
        <f t="shared" si="4"/>
        <v>37.99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40.99</v>
      </c>
      <c r="D7" s="6">
        <v>38.71</v>
      </c>
      <c r="E7" s="5">
        <v>200</v>
      </c>
      <c r="I7" s="5" t="s">
        <v>60</v>
      </c>
      <c r="J7" s="5">
        <v>0.3</v>
      </c>
      <c r="AD7" s="5">
        <f t="shared" si="4"/>
        <v>37.99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55</v>
      </c>
      <c r="C8" s="6">
        <v>41.12</v>
      </c>
      <c r="D8" s="6">
        <v>38.43</v>
      </c>
      <c r="E8" s="5">
        <v>200</v>
      </c>
      <c r="F8" s="5" t="s">
        <v>336</v>
      </c>
      <c r="I8" s="5" t="s">
        <v>60</v>
      </c>
      <c r="J8" s="5">
        <v>0.3</v>
      </c>
      <c r="AD8" s="5">
        <f t="shared" si="4"/>
        <v>38.119999999999997</v>
      </c>
      <c r="AO8" s="5" t="str">
        <f t="shared" si="0"/>
        <v>2+15.00</v>
      </c>
      <c r="AR8" s="5" t="str">
        <f t="shared" si="5"/>
        <v>m1-OJ-A45-003</v>
      </c>
      <c r="AS8" s="5" t="str">
        <f t="shared" si="2"/>
        <v>OJ-A45-003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10" spans="1:49" ht="15" customHeight="1" x14ac:dyDescent="0.3">
      <c r="B10" s="2" t="s">
        <v>46</v>
      </c>
      <c r="C10" s="2" t="s">
        <v>21</v>
      </c>
      <c r="D10" s="2" t="s">
        <v>22</v>
      </c>
      <c r="E10" s="2" t="s">
        <v>47</v>
      </c>
      <c r="F10" s="2" t="s">
        <v>48</v>
      </c>
      <c r="G10" s="2" t="s">
        <v>49</v>
      </c>
      <c r="H10" s="2" t="s">
        <v>50</v>
      </c>
      <c r="K10" s="2" t="s">
        <v>46</v>
      </c>
      <c r="L10" s="2" t="s">
        <v>47</v>
      </c>
    </row>
    <row r="11" spans="1:49" ht="15" customHeight="1" x14ac:dyDescent="0.3">
      <c r="B11" s="5" t="s">
        <v>849</v>
      </c>
      <c r="C11" s="6">
        <v>39.69</v>
      </c>
      <c r="D11" s="6">
        <v>300</v>
      </c>
      <c r="E11" s="17" t="s">
        <v>491</v>
      </c>
    </row>
    <row r="12" spans="1:49" ht="15" customHeight="1" x14ac:dyDescent="0.3">
      <c r="B12" s="5" t="s">
        <v>713</v>
      </c>
      <c r="C12" s="6">
        <v>39.799999999999997</v>
      </c>
      <c r="D12" s="6">
        <v>100</v>
      </c>
      <c r="E12" s="17" t="s">
        <v>355</v>
      </c>
    </row>
    <row r="13" spans="1:49" ht="15" customHeight="1" x14ac:dyDescent="0.3">
      <c r="B13" s="5" t="s">
        <v>850</v>
      </c>
      <c r="C13" s="6">
        <v>39.82</v>
      </c>
      <c r="D13" s="6">
        <v>50</v>
      </c>
      <c r="E13" s="17" t="s">
        <v>344</v>
      </c>
    </row>
    <row r="14" spans="1:49" ht="15" customHeight="1" x14ac:dyDescent="0.3">
      <c r="B14" s="5" t="s">
        <v>851</v>
      </c>
      <c r="C14" s="6">
        <v>39.880000000000003</v>
      </c>
      <c r="D14" s="6">
        <v>50</v>
      </c>
      <c r="E14" s="17" t="s">
        <v>344</v>
      </c>
    </row>
    <row r="15" spans="1:49" ht="15" customHeight="1" x14ac:dyDescent="0.3">
      <c r="B15" s="5" t="s">
        <v>772</v>
      </c>
      <c r="C15" s="6">
        <v>39.97</v>
      </c>
      <c r="D15" s="6">
        <v>50</v>
      </c>
      <c r="E15" s="17" t="s">
        <v>344</v>
      </c>
    </row>
    <row r="16" spans="1:49" ht="15" customHeight="1" x14ac:dyDescent="0.3">
      <c r="B16" s="5" t="s">
        <v>800</v>
      </c>
      <c r="C16" s="6">
        <v>39.950000000000003</v>
      </c>
      <c r="D16" s="6">
        <v>160</v>
      </c>
      <c r="E16" s="17" t="s">
        <v>344</v>
      </c>
    </row>
    <row r="17" spans="3:4" ht="15" customHeight="1" x14ac:dyDescent="0.3">
      <c r="C17" s="6"/>
      <c r="D17" s="6"/>
    </row>
    <row r="18" spans="3:4" ht="15" customHeight="1" x14ac:dyDescent="0.3">
      <c r="C18" s="6"/>
      <c r="D18" s="6"/>
    </row>
    <row r="19" spans="3:4" ht="15" customHeight="1" x14ac:dyDescent="0.3">
      <c r="C19" s="6"/>
      <c r="D19" s="6"/>
    </row>
    <row r="20" spans="3:4" ht="15" customHeight="1" x14ac:dyDescent="0.3">
      <c r="C20" s="6"/>
      <c r="D20" s="6"/>
    </row>
    <row r="21" spans="3:4" ht="15" customHeight="1" x14ac:dyDescent="0.3">
      <c r="C21" s="6"/>
      <c r="D21" s="6"/>
    </row>
    <row r="22" spans="3:4" ht="15" customHeight="1" x14ac:dyDescent="0.3">
      <c r="C22" s="6"/>
      <c r="D22" s="6"/>
    </row>
    <row r="23" spans="3:4" ht="15" customHeight="1" x14ac:dyDescent="0.3">
      <c r="C23" s="6"/>
      <c r="D23" s="6"/>
    </row>
    <row r="24" spans="3:4" ht="15" customHeight="1" x14ac:dyDescent="0.3">
      <c r="C24" s="6"/>
      <c r="D24" s="6"/>
    </row>
    <row r="25" spans="3:4" ht="15" customHeight="1" x14ac:dyDescent="0.3">
      <c r="C25" s="6"/>
      <c r="D25" s="6"/>
    </row>
    <row r="26" spans="3:4" ht="15" customHeight="1" x14ac:dyDescent="0.3">
      <c r="C26" s="6"/>
      <c r="D26" s="6"/>
    </row>
    <row r="27" spans="3:4" ht="15" customHeight="1" x14ac:dyDescent="0.3">
      <c r="C27" s="6"/>
      <c r="D27" s="6"/>
    </row>
    <row r="28" spans="3:4" ht="15" customHeight="1" x14ac:dyDescent="0.3">
      <c r="C28" s="6"/>
      <c r="D28" s="6"/>
    </row>
    <row r="29" spans="3:4" ht="15" customHeight="1" x14ac:dyDescent="0.3">
      <c r="C29" s="6"/>
      <c r="D29" s="6"/>
    </row>
    <row r="30" spans="3:4" ht="15" customHeight="1" x14ac:dyDescent="0.3">
      <c r="C30" s="6"/>
      <c r="D30" s="6"/>
    </row>
    <row r="31" spans="3:4" ht="15" customHeight="1" x14ac:dyDescent="0.3">
      <c r="C31" s="6"/>
      <c r="D31" s="6"/>
    </row>
    <row r="32" spans="3:4" ht="15" customHeight="1" x14ac:dyDescent="0.3">
      <c r="C32" s="6"/>
      <c r="D32" s="6"/>
    </row>
    <row r="33" spans="2:12" ht="15" customHeight="1" x14ac:dyDescent="0.3">
      <c r="C33" s="6"/>
      <c r="D33" s="6"/>
    </row>
    <row r="35" spans="2:12" ht="15" customHeight="1" x14ac:dyDescent="0.3">
      <c r="B35" s="2"/>
      <c r="C35" s="2"/>
      <c r="D35" s="2"/>
      <c r="G35" s="2"/>
      <c r="H35" s="2"/>
      <c r="K35" s="2"/>
      <c r="L35" s="2"/>
    </row>
    <row r="36" spans="2:12" ht="15" customHeight="1" x14ac:dyDescent="0.3">
      <c r="C36" s="6"/>
      <c r="D36" s="6"/>
    </row>
    <row r="37" spans="2:12" ht="15" customHeight="1" x14ac:dyDescent="0.3">
      <c r="C37" s="6"/>
      <c r="D37" s="6"/>
    </row>
    <row r="38" spans="2:12" ht="15" customHeight="1" x14ac:dyDescent="0.3">
      <c r="C38" s="6"/>
      <c r="D38" s="6"/>
    </row>
    <row r="39" spans="2:12" ht="15" customHeight="1" x14ac:dyDescent="0.3">
      <c r="C39" s="6"/>
      <c r="D39" s="6"/>
    </row>
    <row r="40" spans="2:12" ht="15" customHeight="1" x14ac:dyDescent="0.3">
      <c r="C40" s="6"/>
      <c r="D40" s="6"/>
    </row>
    <row r="41" spans="2:12" ht="15" customHeight="1" x14ac:dyDescent="0.3">
      <c r="C41" s="6"/>
      <c r="D41" s="6"/>
    </row>
    <row r="42" spans="2:12" ht="15" customHeight="1" x14ac:dyDescent="0.3">
      <c r="C42" s="6"/>
      <c r="D42" s="6"/>
    </row>
    <row r="43" spans="2:12" ht="15" customHeight="1" x14ac:dyDescent="0.3">
      <c r="C43" s="6"/>
      <c r="D43" s="6"/>
    </row>
    <row r="44" spans="2:12" ht="15" customHeight="1" x14ac:dyDescent="0.3">
      <c r="C44" s="6"/>
      <c r="D44" s="6"/>
    </row>
    <row r="45" spans="2:12" ht="15" customHeight="1" x14ac:dyDescent="0.3">
      <c r="C45" s="6"/>
      <c r="D45" s="6"/>
    </row>
    <row r="46" spans="2:12" ht="15" customHeight="1" x14ac:dyDescent="0.3">
      <c r="C46" s="6"/>
      <c r="D46" s="6"/>
    </row>
    <row r="47" spans="2:12" ht="15" customHeight="1" x14ac:dyDescent="0.3">
      <c r="C47" s="6"/>
      <c r="D47" s="6"/>
    </row>
    <row r="48" spans="2:12" ht="15" customHeight="1" x14ac:dyDescent="0.3">
      <c r="C48" s="6"/>
      <c r="D48" s="6"/>
    </row>
    <row r="49" spans="1:39" ht="15" customHeight="1" x14ac:dyDescent="0.3">
      <c r="C49" s="6"/>
      <c r="D49" s="6"/>
      <c r="AB49" s="5">
        <v>206871.95187986357</v>
      </c>
      <c r="AC49" s="5">
        <v>609140.61457819305</v>
      </c>
    </row>
    <row r="50" spans="1:39" ht="15" customHeight="1" x14ac:dyDescent="0.3">
      <c r="C50" s="6"/>
      <c r="D50" s="6"/>
    </row>
    <row r="51" spans="1:39" ht="15" customHeight="1" x14ac:dyDescent="0.3">
      <c r="C51" s="6"/>
      <c r="D51" s="6"/>
      <c r="AB51" s="5">
        <v>206868.81614221606</v>
      </c>
      <c r="AC51" s="5">
        <v>609150.11021663423</v>
      </c>
    </row>
    <row r="52" spans="1:39" ht="15" customHeight="1" x14ac:dyDescent="0.3">
      <c r="C52" s="6"/>
      <c r="D52" s="6"/>
    </row>
    <row r="53" spans="1:39" ht="15" customHeight="1" x14ac:dyDescent="0.3">
      <c r="C53" s="6"/>
      <c r="D53" s="6"/>
      <c r="AB53" s="5">
        <v>206865.68040456859</v>
      </c>
      <c r="AC53" s="5">
        <v>609159.60585507541</v>
      </c>
      <c r="AM53" s="7"/>
    </row>
    <row r="54" spans="1:39" s="7" customFormat="1" ht="15" customHeight="1" x14ac:dyDescent="0.3">
      <c r="C54" s="8"/>
      <c r="D54" s="8"/>
      <c r="E54" s="5"/>
      <c r="I54" s="5"/>
      <c r="J54" s="5"/>
      <c r="AB54" s="7">
        <v>206861.21283914137</v>
      </c>
      <c r="AC54" s="7">
        <v>609168.55241079</v>
      </c>
    </row>
    <row r="55" spans="1:39" s="7" customFormat="1" ht="15" customHeight="1" x14ac:dyDescent="0.3">
      <c r="C55" s="8"/>
      <c r="D55" s="8"/>
      <c r="E55" s="5"/>
      <c r="I55" s="5"/>
      <c r="J55" s="5"/>
      <c r="AB55" s="7">
        <v>206856.74527371419</v>
      </c>
      <c r="AC55" s="7">
        <v>609177.49896650447</v>
      </c>
    </row>
    <row r="56" spans="1:39" s="7" customFormat="1" ht="15" customHeight="1" x14ac:dyDescent="0.3">
      <c r="A56" s="5"/>
      <c r="C56" s="8"/>
      <c r="D56" s="8"/>
      <c r="E56" s="5"/>
      <c r="F56" s="5"/>
      <c r="I56" s="5"/>
      <c r="J56" s="5"/>
      <c r="AB56" s="7">
        <v>206853.26417969234</v>
      </c>
      <c r="AC56" s="7">
        <v>609186.87350566185</v>
      </c>
    </row>
    <row r="57" spans="1:39" s="7" customFormat="1" ht="15" customHeight="1" x14ac:dyDescent="0.3">
      <c r="A57" s="5"/>
      <c r="E57" s="5"/>
      <c r="F57" s="5"/>
      <c r="I57" s="5"/>
      <c r="J57" s="5"/>
      <c r="AB57" s="7">
        <v>206847.34631985531</v>
      </c>
      <c r="AC57" s="7">
        <v>609202.81022222911</v>
      </c>
    </row>
    <row r="58" spans="1:39" s="7" customFormat="1" ht="15" customHeight="1" x14ac:dyDescent="0.3">
      <c r="E58" s="5"/>
      <c r="F58" s="5"/>
      <c r="I58" s="5"/>
      <c r="J58" s="5"/>
    </row>
    <row r="59" spans="1:39" s="7" customFormat="1" ht="15" customHeight="1" x14ac:dyDescent="0.3">
      <c r="A59" s="5"/>
      <c r="C59" s="8"/>
      <c r="D59" s="8"/>
      <c r="E59" s="5"/>
      <c r="F59" s="5"/>
      <c r="I59" s="5"/>
      <c r="J59" s="5"/>
      <c r="AB59" s="7">
        <v>206847.34631985531</v>
      </c>
      <c r="AC59" s="7">
        <v>609202.81022222911</v>
      </c>
    </row>
    <row r="60" spans="1:39" s="7" customFormat="1" ht="15" customHeight="1" x14ac:dyDescent="0.3">
      <c r="C60" s="8"/>
      <c r="D60" s="8"/>
      <c r="E60" s="5"/>
      <c r="I60" s="5"/>
      <c r="J60" s="5"/>
      <c r="AB60" s="7">
        <v>206845.12555963456</v>
      </c>
      <c r="AC60" s="7">
        <v>609204.82720612653</v>
      </c>
    </row>
    <row r="61" spans="1:39" s="7" customFormat="1" ht="15" customHeight="1" x14ac:dyDescent="0.3">
      <c r="A61" s="5"/>
      <c r="C61" s="8"/>
      <c r="D61" s="8"/>
      <c r="E61" s="5"/>
      <c r="F61" s="5"/>
      <c r="I61" s="5"/>
      <c r="J61" s="5"/>
      <c r="AB61" s="7">
        <v>206845.12555963456</v>
      </c>
      <c r="AC61" s="7">
        <v>609204.82720612653</v>
      </c>
    </row>
    <row r="62" spans="1:39" s="7" customFormat="1" ht="15" customHeight="1" x14ac:dyDescent="0.3">
      <c r="C62" s="4"/>
      <c r="D62" s="8"/>
      <c r="E62" s="5"/>
      <c r="F62" s="5"/>
      <c r="I62" s="5"/>
      <c r="J62" s="5"/>
      <c r="AB62" s="7">
        <v>206830.32049149665</v>
      </c>
      <c r="AC62" s="7">
        <v>609218.27376544231</v>
      </c>
    </row>
    <row r="63" spans="1:39" s="7" customFormat="1" ht="15" customHeight="1" x14ac:dyDescent="0.3">
      <c r="A63" s="5"/>
      <c r="D63" s="8"/>
      <c r="E63" s="5"/>
      <c r="F63" s="5"/>
      <c r="I63" s="5"/>
      <c r="J63" s="5"/>
      <c r="AB63" s="7">
        <v>206815.51542335874</v>
      </c>
      <c r="AC63" s="7">
        <v>609231.72032475797</v>
      </c>
    </row>
    <row r="64" spans="1:39" s="7" customFormat="1" ht="15" customHeight="1" x14ac:dyDescent="0.3">
      <c r="A64" s="5"/>
      <c r="D64" s="8"/>
      <c r="E64" s="5"/>
      <c r="F64" s="5"/>
      <c r="I64" s="5"/>
      <c r="J64" s="5"/>
    </row>
    <row r="65" spans="1:39" s="7" customFormat="1" ht="15" customHeight="1" x14ac:dyDescent="0.3">
      <c r="A65" s="5"/>
      <c r="C65" s="8"/>
      <c r="D65" s="8"/>
      <c r="E65" s="5"/>
      <c r="F65" s="5"/>
      <c r="I65" s="5"/>
      <c r="J65" s="5"/>
      <c r="AB65" s="7">
        <v>206815.51542335874</v>
      </c>
      <c r="AC65" s="7">
        <v>609231.72032475797</v>
      </c>
    </row>
    <row r="66" spans="1:39" s="7" customFormat="1" ht="15" customHeight="1" x14ac:dyDescent="0.3">
      <c r="A66" s="5"/>
      <c r="C66" s="8"/>
      <c r="D66" s="8"/>
      <c r="E66" s="5"/>
      <c r="F66" s="5"/>
      <c r="I66" s="5"/>
      <c r="J66" s="5"/>
    </row>
    <row r="67" spans="1:39" s="7" customFormat="1" ht="15" customHeight="1" x14ac:dyDescent="0.3">
      <c r="A67" s="5"/>
      <c r="C67" s="8"/>
      <c r="D67" s="8"/>
      <c r="E67" s="5"/>
      <c r="F67" s="5"/>
      <c r="I67" s="5"/>
      <c r="J67" s="5"/>
    </row>
    <row r="68" spans="1:39" s="7" customFormat="1" ht="15" customHeight="1" x14ac:dyDescent="0.3">
      <c r="C68" s="8"/>
      <c r="D68" s="8"/>
      <c r="E68" s="5"/>
      <c r="I68" s="5"/>
      <c r="J68" s="5"/>
      <c r="AB68" s="7">
        <v>206815.51542335874</v>
      </c>
      <c r="AC68" s="7">
        <v>609231.72032475797</v>
      </c>
    </row>
    <row r="69" spans="1:39" s="7" customFormat="1" ht="15" customHeight="1" x14ac:dyDescent="0.3">
      <c r="C69" s="8"/>
      <c r="E69" s="5"/>
      <c r="I69" s="5"/>
      <c r="J69" s="5"/>
      <c r="AB69" s="7">
        <v>206802.93111544158</v>
      </c>
      <c r="AC69" s="7">
        <v>609243.14990017633</v>
      </c>
    </row>
    <row r="70" spans="1:39" s="7" customFormat="1" ht="15" customHeight="1" x14ac:dyDescent="0.3">
      <c r="D70" s="8"/>
      <c r="E70" s="5"/>
      <c r="I70" s="5"/>
      <c r="J70" s="5"/>
      <c r="AB70" s="7">
        <v>206800.77263897803</v>
      </c>
      <c r="AC70" s="7">
        <v>609245.23340188188</v>
      </c>
      <c r="AM70" s="5"/>
    </row>
    <row r="71" spans="1:39" ht="15" customHeight="1" x14ac:dyDescent="0.3">
      <c r="D71" s="6"/>
      <c r="AB71" s="5">
        <v>206786.38279588829</v>
      </c>
      <c r="AC71" s="5">
        <v>609259.1234132516</v>
      </c>
    </row>
    <row r="72" spans="1:39" ht="15" customHeight="1" x14ac:dyDescent="0.3">
      <c r="D72" s="6"/>
      <c r="AB72" s="5">
        <v>206786.38279588829</v>
      </c>
      <c r="AC72" s="5">
        <v>609259.1234132516</v>
      </c>
    </row>
    <row r="73" spans="1:39" ht="15" customHeight="1" x14ac:dyDescent="0.3">
      <c r="C73" s="6"/>
      <c r="D73" s="6"/>
      <c r="AB73" s="5">
        <v>206786.38279588829</v>
      </c>
      <c r="AC73" s="5">
        <v>609259.1234132516</v>
      </c>
    </row>
    <row r="74" spans="1:39" ht="15" customHeight="1" x14ac:dyDescent="0.3">
      <c r="C74" s="6"/>
      <c r="D74" s="6"/>
      <c r="AB74" s="5">
        <v>206786.38279588829</v>
      </c>
      <c r="AC74" s="5">
        <v>609259.1234132516</v>
      </c>
    </row>
    <row r="75" spans="1:39" ht="15" customHeight="1" x14ac:dyDescent="0.3">
      <c r="C75" s="6"/>
      <c r="D75" s="6"/>
      <c r="AB75" s="5">
        <v>206771.99295279855</v>
      </c>
      <c r="AC75" s="5">
        <v>609273.01342462143</v>
      </c>
    </row>
    <row r="76" spans="1:39" ht="15" customHeight="1" x14ac:dyDescent="0.3">
      <c r="C76" s="6"/>
      <c r="D76" s="6"/>
      <c r="AB76" s="5">
        <v>206759.76158617233</v>
      </c>
      <c r="AC76" s="5">
        <v>609284.81993428571</v>
      </c>
    </row>
    <row r="77" spans="1:39" ht="15" customHeight="1" x14ac:dyDescent="0.3">
      <c r="C77" s="6"/>
      <c r="D77" s="6"/>
      <c r="AB77" s="5">
        <v>206757.30104341792</v>
      </c>
      <c r="AC77" s="5">
        <v>609286.53624700604</v>
      </c>
    </row>
    <row r="78" spans="1:39" ht="15" customHeight="1" x14ac:dyDescent="0.3">
      <c r="C78" s="6"/>
      <c r="D78" s="6"/>
      <c r="AB78" s="5">
        <v>206743.35796780992</v>
      </c>
      <c r="AC78" s="5">
        <v>609296.26201908791</v>
      </c>
    </row>
    <row r="79" spans="1:39" ht="15" customHeight="1" x14ac:dyDescent="0.3">
      <c r="C79" s="6"/>
      <c r="D79" s="6"/>
      <c r="AB79" s="5">
        <v>206741.19707832983</v>
      </c>
      <c r="AC79" s="5">
        <v>609298.34301804402</v>
      </c>
    </row>
    <row r="80" spans="1:39" ht="15" customHeight="1" x14ac:dyDescent="0.3">
      <c r="C80" s="6"/>
      <c r="D80" s="6"/>
      <c r="AB80" s="5">
        <v>206726.79114846277</v>
      </c>
      <c r="AC80" s="5">
        <v>609312.21634441742</v>
      </c>
    </row>
    <row r="81" spans="2:29" ht="15" customHeight="1" x14ac:dyDescent="0.3">
      <c r="C81" s="6"/>
      <c r="D81" s="6"/>
      <c r="AB81" s="5">
        <v>206726.79114846277</v>
      </c>
      <c r="AC81" s="5">
        <v>609312.21634441742</v>
      </c>
    </row>
    <row r="82" spans="2:29" ht="15" customHeight="1" x14ac:dyDescent="0.3">
      <c r="C82" s="6"/>
      <c r="D82" s="6"/>
      <c r="AB82" s="5">
        <v>206726.79114846277</v>
      </c>
      <c r="AC82" s="5">
        <v>609312.21634441742</v>
      </c>
    </row>
    <row r="83" spans="2:29" ht="15" customHeight="1" x14ac:dyDescent="0.3">
      <c r="C83" s="6"/>
      <c r="D83" s="6"/>
      <c r="AB83" s="5">
        <v>206712.38521859574</v>
      </c>
      <c r="AC83" s="5">
        <v>609326.08967079094</v>
      </c>
    </row>
    <row r="84" spans="2:29" ht="15" customHeight="1" x14ac:dyDescent="0.3">
      <c r="C84" s="6"/>
      <c r="D84" s="6"/>
      <c r="AB84" s="5">
        <v>206712.38521859574</v>
      </c>
      <c r="AC84" s="5">
        <v>609326.08967079094</v>
      </c>
    </row>
    <row r="85" spans="2:29" ht="15" customHeight="1" x14ac:dyDescent="0.3">
      <c r="C85" s="6"/>
      <c r="D85" s="6"/>
      <c r="AB85" s="5">
        <v>206697.97928872867</v>
      </c>
      <c r="AC85" s="5">
        <v>609339.96299716446</v>
      </c>
    </row>
    <row r="86" spans="2:29" ht="15" customHeight="1" x14ac:dyDescent="0.3">
      <c r="C86" s="6"/>
      <c r="D86" s="6"/>
      <c r="AB86" s="5">
        <v>206689.3357308085</v>
      </c>
      <c r="AC86" s="5">
        <v>609348.28699298855</v>
      </c>
    </row>
    <row r="87" spans="2:29" ht="15" customHeight="1" x14ac:dyDescent="0.3">
      <c r="C87" s="6"/>
      <c r="D87" s="6"/>
      <c r="AB87" s="5">
        <v>206683.62351045967</v>
      </c>
      <c r="AC87" s="5">
        <v>609353.88793386368</v>
      </c>
    </row>
    <row r="88" spans="2:29" ht="15" customHeight="1" x14ac:dyDescent="0.3">
      <c r="C88" s="6"/>
      <c r="D88" s="6"/>
      <c r="AB88" s="5">
        <v>206669.34295958767</v>
      </c>
      <c r="AC88" s="5">
        <v>609367.89028605155</v>
      </c>
    </row>
    <row r="89" spans="2:29" ht="15" customHeight="1" x14ac:dyDescent="0.3">
      <c r="C89" s="6"/>
      <c r="D89" s="6"/>
      <c r="AB89" s="5">
        <v>206655.06240871569</v>
      </c>
      <c r="AC89" s="5">
        <v>609381.89263823943</v>
      </c>
    </row>
    <row r="90" spans="2:29" ht="15" customHeight="1" x14ac:dyDescent="0.3">
      <c r="C90" s="6"/>
      <c r="D90" s="6"/>
      <c r="AB90" s="5">
        <v>206640.78185784371</v>
      </c>
      <c r="AC90" s="5">
        <v>609395.8949904273</v>
      </c>
    </row>
    <row r="91" spans="2:29" ht="15" customHeight="1" x14ac:dyDescent="0.3">
      <c r="C91" s="6"/>
      <c r="D91" s="6"/>
      <c r="AB91" s="5">
        <v>206640.78185784371</v>
      </c>
      <c r="AC91" s="5">
        <v>609395.8949904273</v>
      </c>
    </row>
    <row r="92" spans="2:29" ht="15" customHeight="1" x14ac:dyDescent="0.3">
      <c r="C92" s="6"/>
      <c r="D92" s="6"/>
      <c r="AB92" s="5">
        <v>206640.78185784371</v>
      </c>
      <c r="AC92" s="5">
        <v>609395.8949904273</v>
      </c>
    </row>
    <row r="93" spans="2:29" ht="15" customHeight="1" x14ac:dyDescent="0.3">
      <c r="AB93" s="5">
        <v>206635.78366503856</v>
      </c>
      <c r="AC93" s="5">
        <v>609400.79581369297</v>
      </c>
    </row>
    <row r="95" spans="2:29" ht="15" customHeight="1" x14ac:dyDescent="0.3">
      <c r="B95" s="2"/>
      <c r="C95" s="2"/>
      <c r="D95" s="2"/>
      <c r="F95" s="2"/>
      <c r="G95" s="2"/>
      <c r="H95" s="2"/>
      <c r="K95" s="2"/>
      <c r="L95" s="2"/>
    </row>
  </sheetData>
  <autoFilter ref="A1:AW1" xr:uid="{00000000-0009-0000-0000-00002F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W96"/>
  <sheetViews>
    <sheetView workbookViewId="0">
      <selection activeCell="E6" sqref="E6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2.875" style="5" bestFit="1" customWidth="1"/>
    <col min="45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333</v>
      </c>
      <c r="H2" s="5" t="s">
        <v>337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40.68</v>
      </c>
      <c r="D4" s="5">
        <v>39.28</v>
      </c>
      <c r="E4" s="5">
        <v>200</v>
      </c>
      <c r="F4" s="5" t="s">
        <v>204</v>
      </c>
      <c r="I4" s="5" t="s">
        <v>68</v>
      </c>
      <c r="J4" s="5">
        <v>0.3</v>
      </c>
      <c r="AB4" s="5">
        <v>206894.62896231347</v>
      </c>
      <c r="AC4" s="5">
        <v>609074.47485722846</v>
      </c>
      <c r="AD4" s="5">
        <f>C4-0.2*15</f>
        <v>37.68</v>
      </c>
      <c r="AO4" s="5" t="str">
        <f t="shared" ref="AO4:AO30" si="0">INT(B4/20)&amp;"+"&amp;FIXED(B4-INT(B4/20)*20,2)</f>
        <v>0+0.00</v>
      </c>
      <c r="AR4" s="5" t="str">
        <f t="shared" ref="AR4" si="1">IF(F4=F5,"",F4)</f>
        <v>m1-OJ-A48-001</v>
      </c>
      <c r="AS4" s="5" t="str">
        <f t="shared" ref="AS4:AS30" si="2">IFERROR(RIGHT(AR4,LEN(AR4)-3),"")</f>
        <v>OJ-A48-001</v>
      </c>
      <c r="AT4" s="5" t="str">
        <f t="shared" ref="AT4:AT30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40.78</v>
      </c>
      <c r="D5" s="6">
        <v>39.18</v>
      </c>
      <c r="E5" s="5">
        <v>200</v>
      </c>
      <c r="I5" s="5" t="s">
        <v>68</v>
      </c>
      <c r="J5" s="5">
        <v>0.3</v>
      </c>
      <c r="AB5" s="5">
        <v>206888.93426742256</v>
      </c>
      <c r="AC5" s="5">
        <v>609093.64698413445</v>
      </c>
      <c r="AD5" s="6">
        <v>37.65</v>
      </c>
      <c r="AO5" s="5" t="str">
        <f t="shared" si="0"/>
        <v>1+0.00</v>
      </c>
      <c r="AR5" s="5" t="str">
        <f t="shared" ref="AR5:AR30" si="4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30" si="5">IF(COUNTIF($I5,"OP*")&gt;0,"OPEN",IF(COUNTIF($I5,"GA*")&gt;0,"가시설",IF(COUNTIF($I5,"SC*")&gt;0,"추진","")))</f>
        <v>OPEN</v>
      </c>
      <c r="AV5" s="27" t="s">
        <v>1237</v>
      </c>
      <c r="AW5" s="5" t="str">
        <f t="shared" ref="AW5:AW30" si="6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40.869999999999997</v>
      </c>
      <c r="D6" s="6">
        <v>39.08</v>
      </c>
      <c r="E6" s="5">
        <v>200</v>
      </c>
      <c r="I6" s="5" t="s">
        <v>0</v>
      </c>
      <c r="J6" s="5">
        <v>0.3</v>
      </c>
      <c r="AD6" s="6">
        <v>37.61</v>
      </c>
      <c r="AO6" s="5" t="str">
        <f t="shared" si="0"/>
        <v>2+0.00</v>
      </c>
      <c r="AR6" s="5">
        <f t="shared" si="4"/>
        <v>0</v>
      </c>
      <c r="AS6" s="5" t="str">
        <f t="shared" si="2"/>
        <v/>
      </c>
      <c r="AT6" s="5" t="str">
        <f t="shared" si="3"/>
        <v/>
      </c>
      <c r="AU6" s="5" t="str">
        <f t="shared" si="5"/>
        <v>OPEN</v>
      </c>
      <c r="AV6" s="27" t="s">
        <v>1237</v>
      </c>
      <c r="AW6" s="5" t="str">
        <f t="shared" si="6"/>
        <v>ASP</v>
      </c>
    </row>
    <row r="7" spans="1:49" ht="15" customHeight="1" x14ac:dyDescent="0.3">
      <c r="A7" s="5" t="s">
        <v>55</v>
      </c>
      <c r="B7" s="5">
        <v>54</v>
      </c>
      <c r="C7" s="6">
        <v>40.94</v>
      </c>
      <c r="D7" s="6">
        <v>39.01</v>
      </c>
      <c r="E7" s="5">
        <v>200</v>
      </c>
      <c r="F7" s="5" t="s">
        <v>205</v>
      </c>
      <c r="I7" s="5" t="s">
        <v>0</v>
      </c>
      <c r="J7" s="5">
        <v>0.3</v>
      </c>
      <c r="AD7" s="6">
        <v>37.590000000000003</v>
      </c>
      <c r="AO7" s="5" t="str">
        <f t="shared" si="0"/>
        <v>2+14.00</v>
      </c>
      <c r="AR7" s="5" t="str">
        <f t="shared" si="4"/>
        <v/>
      </c>
      <c r="AS7" s="5" t="str">
        <f t="shared" si="2"/>
        <v/>
      </c>
      <c r="AT7" s="5" t="str">
        <f t="shared" si="3"/>
        <v/>
      </c>
      <c r="AU7" s="5" t="str">
        <f t="shared" si="5"/>
        <v>OPEN</v>
      </c>
      <c r="AV7" s="27" t="s">
        <v>1237</v>
      </c>
      <c r="AW7" s="5" t="str">
        <f t="shared" si="6"/>
        <v>ASP</v>
      </c>
    </row>
    <row r="8" spans="1:49" ht="15" customHeight="1" x14ac:dyDescent="0.3">
      <c r="A8" s="5" t="s">
        <v>55</v>
      </c>
      <c r="B8" s="5">
        <v>54</v>
      </c>
      <c r="C8" s="6">
        <v>40.94</v>
      </c>
      <c r="D8" s="6">
        <v>39.01</v>
      </c>
      <c r="E8" s="5">
        <v>200</v>
      </c>
      <c r="F8" s="5" t="s">
        <v>205</v>
      </c>
      <c r="I8" s="5" t="s">
        <v>73</v>
      </c>
      <c r="J8" s="5">
        <v>0.3</v>
      </c>
      <c r="AD8" s="6">
        <v>37.590000000000003</v>
      </c>
      <c r="AO8" s="5" t="str">
        <f t="shared" si="0"/>
        <v>2+14.00</v>
      </c>
      <c r="AR8" s="5" t="str">
        <f t="shared" si="4"/>
        <v>m1-OJ-A48-002</v>
      </c>
      <c r="AS8" s="5" t="str">
        <f t="shared" si="2"/>
        <v>OJ-A48-002</v>
      </c>
      <c r="AT8" s="5" t="str">
        <f t="shared" si="3"/>
        <v>PC맨홀(1호)</v>
      </c>
      <c r="AU8" s="5" t="str">
        <f t="shared" si="5"/>
        <v>가시설</v>
      </c>
      <c r="AV8" s="27" t="s">
        <v>1237</v>
      </c>
      <c r="AW8" s="5" t="str">
        <f t="shared" si="6"/>
        <v>ASP</v>
      </c>
    </row>
    <row r="9" spans="1:49" ht="15" customHeight="1" x14ac:dyDescent="0.3">
      <c r="B9" s="5">
        <v>60</v>
      </c>
      <c r="C9" s="6">
        <v>40.92</v>
      </c>
      <c r="D9" s="6">
        <v>38.979999999999997</v>
      </c>
      <c r="E9" s="5">
        <v>200</v>
      </c>
      <c r="I9" s="5" t="s">
        <v>73</v>
      </c>
      <c r="J9" s="5">
        <v>0.3</v>
      </c>
      <c r="AD9" s="6">
        <v>37.58</v>
      </c>
      <c r="AO9" s="5" t="str">
        <f t="shared" si="0"/>
        <v>3+0.00</v>
      </c>
      <c r="AR9" s="5" t="str">
        <f t="shared" si="4"/>
        <v/>
      </c>
      <c r="AS9" s="5" t="str">
        <f t="shared" si="2"/>
        <v/>
      </c>
      <c r="AT9" s="5" t="str">
        <f t="shared" si="3"/>
        <v/>
      </c>
      <c r="AU9" s="5" t="str">
        <f t="shared" si="5"/>
        <v>가시설</v>
      </c>
      <c r="AV9" s="27" t="s">
        <v>1237</v>
      </c>
      <c r="AW9" s="5" t="str">
        <f t="shared" si="6"/>
        <v>ASP</v>
      </c>
    </row>
    <row r="10" spans="1:49" ht="15" customHeight="1" x14ac:dyDescent="0.3">
      <c r="B10" s="5">
        <v>80</v>
      </c>
      <c r="C10" s="6">
        <v>40.85</v>
      </c>
      <c r="D10" s="6">
        <v>38.880000000000003</v>
      </c>
      <c r="E10" s="5">
        <v>200</v>
      </c>
      <c r="I10" s="5" t="s">
        <v>60</v>
      </c>
      <c r="J10" s="5">
        <v>0.3</v>
      </c>
      <c r="AD10" s="6">
        <v>37.549999999999997</v>
      </c>
      <c r="AO10" s="5" t="str">
        <f t="shared" si="0"/>
        <v>4+0.00</v>
      </c>
      <c r="AR10" s="5" t="str">
        <f t="shared" si="4"/>
        <v/>
      </c>
      <c r="AS10" s="5" t="str">
        <f t="shared" si="2"/>
        <v/>
      </c>
      <c r="AT10" s="5" t="str">
        <f t="shared" si="3"/>
        <v/>
      </c>
      <c r="AU10" s="5" t="str">
        <f t="shared" si="5"/>
        <v>가시설</v>
      </c>
      <c r="AV10" s="27" t="s">
        <v>1237</v>
      </c>
      <c r="AW10" s="5" t="str">
        <f t="shared" si="6"/>
        <v>ASP</v>
      </c>
    </row>
    <row r="11" spans="1:49" ht="15" customHeight="1" x14ac:dyDescent="0.3">
      <c r="B11" s="5">
        <v>100</v>
      </c>
      <c r="C11" s="6">
        <v>40.78</v>
      </c>
      <c r="D11" s="6">
        <v>38.78</v>
      </c>
      <c r="E11" s="5">
        <v>200</v>
      </c>
      <c r="I11" s="5" t="s">
        <v>60</v>
      </c>
      <c r="J11" s="5">
        <v>0.3</v>
      </c>
      <c r="AD11" s="6">
        <v>37.51</v>
      </c>
      <c r="AO11" s="5" t="str">
        <f t="shared" si="0"/>
        <v>5+0.00</v>
      </c>
      <c r="AR11" s="5">
        <f t="shared" si="4"/>
        <v>0</v>
      </c>
      <c r="AS11" s="5" t="str">
        <f t="shared" si="2"/>
        <v/>
      </c>
      <c r="AT11" s="5" t="str">
        <f t="shared" si="3"/>
        <v/>
      </c>
      <c r="AU11" s="5" t="str">
        <f t="shared" si="5"/>
        <v>가시설</v>
      </c>
      <c r="AV11" s="27" t="s">
        <v>1237</v>
      </c>
      <c r="AW11" s="5" t="str">
        <f t="shared" si="6"/>
        <v>ASP</v>
      </c>
    </row>
    <row r="12" spans="1:49" ht="15" customHeight="1" x14ac:dyDescent="0.3">
      <c r="A12" s="5" t="s">
        <v>55</v>
      </c>
      <c r="B12" s="5">
        <v>109</v>
      </c>
      <c r="C12" s="6">
        <v>40.75</v>
      </c>
      <c r="D12" s="6">
        <v>38.729999999999997</v>
      </c>
      <c r="E12" s="5">
        <v>200</v>
      </c>
      <c r="F12" s="5" t="s">
        <v>206</v>
      </c>
      <c r="I12" s="5" t="s">
        <v>60</v>
      </c>
      <c r="J12" s="5">
        <v>0.3</v>
      </c>
      <c r="AD12" s="6">
        <v>37.5</v>
      </c>
      <c r="AO12" s="5" t="str">
        <f t="shared" si="0"/>
        <v>5+9.00</v>
      </c>
      <c r="AR12" s="5" t="str">
        <f t="shared" si="4"/>
        <v>m1-OJ-A48-003</v>
      </c>
      <c r="AS12" s="5" t="str">
        <f t="shared" si="2"/>
        <v>OJ-A48-003</v>
      </c>
      <c r="AT12" s="5" t="str">
        <f t="shared" si="3"/>
        <v>PC맨홀(1호)</v>
      </c>
      <c r="AU12" s="5" t="str">
        <f t="shared" si="5"/>
        <v>가시설</v>
      </c>
      <c r="AV12" s="27" t="s">
        <v>1237</v>
      </c>
      <c r="AW12" s="5" t="str">
        <f t="shared" si="6"/>
        <v>ASP</v>
      </c>
    </row>
    <row r="13" spans="1:49" ht="15" customHeight="1" x14ac:dyDescent="0.3">
      <c r="B13" s="5">
        <v>120</v>
      </c>
      <c r="C13" s="6">
        <v>40.71</v>
      </c>
      <c r="D13" s="6">
        <v>38.68</v>
      </c>
      <c r="E13" s="5">
        <v>200</v>
      </c>
      <c r="I13" s="5" t="s">
        <v>60</v>
      </c>
      <c r="J13" s="5">
        <v>0.3</v>
      </c>
      <c r="AD13" s="6">
        <v>37.479999999999997</v>
      </c>
      <c r="AO13" s="5" t="str">
        <f t="shared" si="0"/>
        <v>6+0.00</v>
      </c>
      <c r="AR13" s="5" t="str">
        <f t="shared" si="4"/>
        <v/>
      </c>
      <c r="AS13" s="5" t="str">
        <f t="shared" si="2"/>
        <v/>
      </c>
      <c r="AT13" s="5" t="str">
        <f t="shared" si="3"/>
        <v/>
      </c>
      <c r="AU13" s="5" t="str">
        <f t="shared" si="5"/>
        <v>가시설</v>
      </c>
      <c r="AV13" s="27" t="s">
        <v>1237</v>
      </c>
      <c r="AW13" s="5" t="str">
        <f t="shared" si="6"/>
        <v>ASP</v>
      </c>
    </row>
    <row r="14" spans="1:49" ht="15" customHeight="1" x14ac:dyDescent="0.3">
      <c r="B14" s="5">
        <v>140</v>
      </c>
      <c r="C14" s="6">
        <v>40.630000000000003</v>
      </c>
      <c r="D14" s="6">
        <v>38.6</v>
      </c>
      <c r="E14" s="5">
        <v>200</v>
      </c>
      <c r="I14" s="5" t="s">
        <v>60</v>
      </c>
      <c r="J14" s="5">
        <v>0.3</v>
      </c>
      <c r="AD14" s="6">
        <v>37.44</v>
      </c>
      <c r="AO14" s="5" t="str">
        <f t="shared" si="0"/>
        <v>7+0.00</v>
      </c>
      <c r="AR14" s="5">
        <f t="shared" si="4"/>
        <v>0</v>
      </c>
      <c r="AS14" s="5" t="str">
        <f t="shared" si="2"/>
        <v/>
      </c>
      <c r="AT14" s="5" t="str">
        <f t="shared" si="3"/>
        <v/>
      </c>
      <c r="AU14" s="5" t="str">
        <f t="shared" si="5"/>
        <v>가시설</v>
      </c>
      <c r="AV14" s="27" t="s">
        <v>1237</v>
      </c>
      <c r="AW14" s="5" t="str">
        <f t="shared" si="6"/>
        <v>ASP</v>
      </c>
    </row>
    <row r="15" spans="1:49" ht="15" customHeight="1" x14ac:dyDescent="0.3">
      <c r="A15" s="5" t="s">
        <v>55</v>
      </c>
      <c r="B15" s="5">
        <v>159</v>
      </c>
      <c r="C15" s="6">
        <v>40.56</v>
      </c>
      <c r="D15" s="6">
        <v>38.520000000000003</v>
      </c>
      <c r="E15" s="5">
        <v>200</v>
      </c>
      <c r="F15" s="5" t="s">
        <v>207</v>
      </c>
      <c r="I15" s="5" t="s">
        <v>60</v>
      </c>
      <c r="J15" s="5">
        <v>0.3</v>
      </c>
      <c r="AD15" s="6">
        <v>37.409999999999997</v>
      </c>
      <c r="AO15" s="5" t="str">
        <f t="shared" si="0"/>
        <v>7+19.00</v>
      </c>
      <c r="AR15" s="5" t="str">
        <f t="shared" si="4"/>
        <v>m1-OJ-A48-004</v>
      </c>
      <c r="AS15" s="5" t="str">
        <f t="shared" si="2"/>
        <v>OJ-A48-004</v>
      </c>
      <c r="AT15" s="5" t="str">
        <f t="shared" si="3"/>
        <v>PC맨홀(1호)</v>
      </c>
      <c r="AU15" s="5" t="str">
        <f t="shared" si="5"/>
        <v>가시설</v>
      </c>
      <c r="AV15" s="27" t="s">
        <v>1237</v>
      </c>
      <c r="AW15" s="5" t="str">
        <f t="shared" si="6"/>
        <v>ASP</v>
      </c>
    </row>
    <row r="16" spans="1:49" ht="15" customHeight="1" x14ac:dyDescent="0.3">
      <c r="B16" s="5">
        <v>160</v>
      </c>
      <c r="C16" s="6">
        <v>40.56</v>
      </c>
      <c r="D16" s="6">
        <v>38.520000000000003</v>
      </c>
      <c r="E16" s="5">
        <v>200</v>
      </c>
      <c r="I16" s="5" t="s">
        <v>60</v>
      </c>
      <c r="J16" s="5">
        <v>0.3</v>
      </c>
      <c r="AD16" s="6">
        <v>37.409999999999997</v>
      </c>
      <c r="AO16" s="5" t="str">
        <f t="shared" si="0"/>
        <v>8+0.00</v>
      </c>
      <c r="AR16" s="5" t="str">
        <f t="shared" si="4"/>
        <v/>
      </c>
      <c r="AS16" s="5" t="str">
        <f t="shared" si="2"/>
        <v/>
      </c>
      <c r="AT16" s="5" t="str">
        <f t="shared" si="3"/>
        <v/>
      </c>
      <c r="AU16" s="5" t="str">
        <f t="shared" si="5"/>
        <v>가시설</v>
      </c>
      <c r="AV16" s="27" t="s">
        <v>1237</v>
      </c>
      <c r="AW16" s="5" t="str">
        <f t="shared" si="6"/>
        <v>ASP</v>
      </c>
    </row>
    <row r="17" spans="1:49" ht="15" customHeight="1" x14ac:dyDescent="0.3">
      <c r="B17" s="5">
        <v>180</v>
      </c>
      <c r="C17" s="6">
        <v>40.520000000000003</v>
      </c>
      <c r="D17" s="6">
        <v>38.43</v>
      </c>
      <c r="E17" s="5">
        <v>200</v>
      </c>
      <c r="I17" s="5" t="s">
        <v>60</v>
      </c>
      <c r="J17" s="5">
        <v>0.3</v>
      </c>
      <c r="AD17" s="6">
        <v>37.380000000000003</v>
      </c>
      <c r="AO17" s="5" t="str">
        <f t="shared" si="0"/>
        <v>9+0.00</v>
      </c>
      <c r="AR17" s="5" t="str">
        <f t="shared" si="4"/>
        <v/>
      </c>
      <c r="AS17" s="5" t="str">
        <f t="shared" si="2"/>
        <v/>
      </c>
      <c r="AT17" s="5" t="str">
        <f t="shared" si="3"/>
        <v/>
      </c>
      <c r="AU17" s="5" t="str">
        <f t="shared" si="5"/>
        <v>가시설</v>
      </c>
      <c r="AV17" s="27" t="s">
        <v>1237</v>
      </c>
      <c r="AW17" s="5" t="str">
        <f t="shared" si="6"/>
        <v>ASP</v>
      </c>
    </row>
    <row r="18" spans="1:49" ht="15" customHeight="1" x14ac:dyDescent="0.3">
      <c r="B18" s="5">
        <v>200</v>
      </c>
      <c r="C18" s="6">
        <v>40.49</v>
      </c>
      <c r="D18" s="6">
        <v>38.35</v>
      </c>
      <c r="E18" s="5">
        <v>200</v>
      </c>
      <c r="I18" s="5" t="s">
        <v>60</v>
      </c>
      <c r="J18" s="5">
        <v>0.3</v>
      </c>
      <c r="AD18" s="6">
        <v>37.340000000000003</v>
      </c>
      <c r="AO18" s="5" t="str">
        <f t="shared" si="0"/>
        <v>10+0.00</v>
      </c>
      <c r="AR18" s="5">
        <f t="shared" si="4"/>
        <v>0</v>
      </c>
      <c r="AS18" s="5" t="str">
        <f t="shared" si="2"/>
        <v/>
      </c>
      <c r="AT18" s="5" t="str">
        <f t="shared" si="3"/>
        <v/>
      </c>
      <c r="AU18" s="5" t="str">
        <f t="shared" si="5"/>
        <v>가시설</v>
      </c>
      <c r="AV18" s="27" t="s">
        <v>1237</v>
      </c>
      <c r="AW18" s="5" t="str">
        <f t="shared" si="6"/>
        <v>ASP</v>
      </c>
    </row>
    <row r="19" spans="1:49" ht="15" customHeight="1" x14ac:dyDescent="0.3">
      <c r="A19" s="5" t="s">
        <v>55</v>
      </c>
      <c r="B19" s="5">
        <v>220</v>
      </c>
      <c r="C19" s="6">
        <v>40.450000000000003</v>
      </c>
      <c r="D19" s="6">
        <v>38.26</v>
      </c>
      <c r="E19" s="5">
        <v>200</v>
      </c>
      <c r="F19" s="5" t="s">
        <v>208</v>
      </c>
      <c r="I19" s="5" t="s">
        <v>60</v>
      </c>
      <c r="J19" s="5">
        <v>0.3</v>
      </c>
      <c r="AD19" s="6">
        <v>37.31</v>
      </c>
      <c r="AO19" s="5" t="str">
        <f t="shared" si="0"/>
        <v>11+0.00</v>
      </c>
      <c r="AR19" s="5" t="str">
        <f t="shared" si="4"/>
        <v>m1-OJ-A48-005</v>
      </c>
      <c r="AS19" s="5" t="str">
        <f t="shared" si="2"/>
        <v>OJ-A48-005</v>
      </c>
      <c r="AT19" s="5" t="str">
        <f t="shared" si="3"/>
        <v>PC맨홀(1호)</v>
      </c>
      <c r="AU19" s="5" t="str">
        <f t="shared" si="5"/>
        <v>가시설</v>
      </c>
      <c r="AV19" s="27" t="s">
        <v>1237</v>
      </c>
      <c r="AW19" s="5" t="str">
        <f t="shared" si="6"/>
        <v>ASP</v>
      </c>
    </row>
    <row r="20" spans="1:49" ht="15" customHeight="1" x14ac:dyDescent="0.3">
      <c r="B20" s="5">
        <v>240</v>
      </c>
      <c r="C20" s="6">
        <v>40.520000000000003</v>
      </c>
      <c r="D20" s="6">
        <v>38.18</v>
      </c>
      <c r="E20" s="5">
        <v>200</v>
      </c>
      <c r="I20" s="5" t="s">
        <v>60</v>
      </c>
      <c r="J20" s="5">
        <v>0.3</v>
      </c>
      <c r="AD20" s="6">
        <v>37.28</v>
      </c>
      <c r="AO20" s="5" t="str">
        <f t="shared" si="0"/>
        <v>12+0.00</v>
      </c>
      <c r="AR20" s="5" t="str">
        <f t="shared" si="4"/>
        <v/>
      </c>
      <c r="AS20" s="5" t="str">
        <f t="shared" si="2"/>
        <v/>
      </c>
      <c r="AT20" s="5" t="str">
        <f t="shared" si="3"/>
        <v/>
      </c>
      <c r="AU20" s="5" t="str">
        <f t="shared" si="5"/>
        <v>가시설</v>
      </c>
      <c r="AV20" s="27" t="s">
        <v>1237</v>
      </c>
      <c r="AW20" s="5" t="str">
        <f t="shared" si="6"/>
        <v>ASP</v>
      </c>
    </row>
    <row r="21" spans="1:49" ht="15" customHeight="1" x14ac:dyDescent="0.3">
      <c r="B21" s="5">
        <v>253</v>
      </c>
      <c r="C21" s="6">
        <v>40.57</v>
      </c>
      <c r="D21" s="6">
        <v>38.119999999999997</v>
      </c>
      <c r="E21" s="6">
        <v>200</v>
      </c>
      <c r="I21" s="5" t="s">
        <v>60</v>
      </c>
      <c r="J21" s="5">
        <v>0.3</v>
      </c>
      <c r="AD21" s="6">
        <v>37.25</v>
      </c>
      <c r="AO21" s="5" t="str">
        <f t="shared" si="0"/>
        <v>12+13.00</v>
      </c>
      <c r="AR21" s="5" t="str">
        <f t="shared" si="4"/>
        <v/>
      </c>
      <c r="AS21" s="5" t="str">
        <f t="shared" si="2"/>
        <v/>
      </c>
      <c r="AT21" s="5" t="str">
        <f t="shared" si="3"/>
        <v/>
      </c>
      <c r="AU21" s="5" t="str">
        <f t="shared" si="5"/>
        <v>가시설</v>
      </c>
      <c r="AV21" s="27" t="s">
        <v>1237</v>
      </c>
      <c r="AW21" s="5" t="str">
        <f t="shared" si="6"/>
        <v>ASP</v>
      </c>
    </row>
    <row r="22" spans="1:49" ht="15" customHeight="1" x14ac:dyDescent="0.3">
      <c r="B22" s="5">
        <v>253</v>
      </c>
      <c r="C22" s="6">
        <v>40.57</v>
      </c>
      <c r="D22" s="6">
        <v>38.119999999999997</v>
      </c>
      <c r="E22" s="6">
        <v>200</v>
      </c>
      <c r="I22" s="5" t="s">
        <v>75</v>
      </c>
      <c r="J22" s="5">
        <v>0.3</v>
      </c>
      <c r="AD22" s="6">
        <v>37.25</v>
      </c>
      <c r="AO22" s="5" t="str">
        <f t="shared" si="0"/>
        <v>12+13.00</v>
      </c>
      <c r="AR22" s="5" t="str">
        <f t="shared" si="4"/>
        <v/>
      </c>
      <c r="AS22" s="5" t="str">
        <f t="shared" si="2"/>
        <v/>
      </c>
      <c r="AT22" s="5" t="str">
        <f t="shared" si="3"/>
        <v/>
      </c>
      <c r="AU22" s="5" t="str">
        <f t="shared" si="5"/>
        <v>가시설</v>
      </c>
      <c r="AV22" s="27" t="s">
        <v>1237</v>
      </c>
      <c r="AW22" s="5" t="str">
        <f t="shared" si="6"/>
        <v>CONC</v>
      </c>
    </row>
    <row r="23" spans="1:49" ht="15" customHeight="1" x14ac:dyDescent="0.3">
      <c r="B23" s="5">
        <v>260</v>
      </c>
      <c r="C23" s="6">
        <v>40.6</v>
      </c>
      <c r="D23" s="6">
        <v>38.1</v>
      </c>
      <c r="E23" s="6">
        <v>200</v>
      </c>
      <c r="I23" s="5" t="s">
        <v>75</v>
      </c>
      <c r="J23" s="5">
        <v>0.3</v>
      </c>
      <c r="AD23" s="6">
        <v>37.24</v>
      </c>
      <c r="AO23" s="5" t="str">
        <f t="shared" si="0"/>
        <v>13+0.00</v>
      </c>
      <c r="AR23" s="5">
        <f t="shared" si="4"/>
        <v>0</v>
      </c>
      <c r="AS23" s="5" t="str">
        <f t="shared" si="2"/>
        <v/>
      </c>
      <c r="AT23" s="5" t="str">
        <f t="shared" si="3"/>
        <v/>
      </c>
      <c r="AU23" s="5" t="str">
        <f t="shared" si="5"/>
        <v>가시설</v>
      </c>
      <c r="AV23" s="27" t="s">
        <v>1237</v>
      </c>
      <c r="AW23" s="5" t="str">
        <f t="shared" si="6"/>
        <v>CONC</v>
      </c>
    </row>
    <row r="24" spans="1:49" ht="15" customHeight="1" x14ac:dyDescent="0.3">
      <c r="A24" s="5" t="s">
        <v>55</v>
      </c>
      <c r="B24" s="5">
        <v>273</v>
      </c>
      <c r="C24" s="6">
        <v>40.65</v>
      </c>
      <c r="D24" s="6">
        <v>38.04</v>
      </c>
      <c r="E24" s="5">
        <v>200</v>
      </c>
      <c r="F24" s="5" t="s">
        <v>209</v>
      </c>
      <c r="I24" s="5" t="s">
        <v>74</v>
      </c>
      <c r="J24" s="5">
        <v>0.3</v>
      </c>
      <c r="AD24" s="6">
        <v>37.22</v>
      </c>
      <c r="AO24" s="5" t="str">
        <f t="shared" si="0"/>
        <v>13+13.00</v>
      </c>
      <c r="AR24" s="5" t="str">
        <f t="shared" si="4"/>
        <v>m1-OJ-A48-006</v>
      </c>
      <c r="AS24" s="5" t="str">
        <f t="shared" si="2"/>
        <v>OJ-A48-006</v>
      </c>
      <c r="AT24" s="5" t="str">
        <f t="shared" si="3"/>
        <v>PC맨홀(1호)</v>
      </c>
      <c r="AU24" s="5" t="str">
        <f t="shared" si="5"/>
        <v>가시설</v>
      </c>
      <c r="AV24" s="27" t="s">
        <v>1237</v>
      </c>
      <c r="AW24" s="5" t="str">
        <f t="shared" si="6"/>
        <v>CONC</v>
      </c>
    </row>
    <row r="25" spans="1:49" ht="15" customHeight="1" x14ac:dyDescent="0.3">
      <c r="B25" s="5">
        <v>280</v>
      </c>
      <c r="C25" s="6">
        <v>40.6</v>
      </c>
      <c r="D25" s="6">
        <v>38.01</v>
      </c>
      <c r="E25" s="6">
        <v>200</v>
      </c>
      <c r="I25" s="5" t="s">
        <v>74</v>
      </c>
      <c r="J25" s="5">
        <v>0.3</v>
      </c>
      <c r="AD25" s="6">
        <v>37.21</v>
      </c>
      <c r="AO25" s="5" t="str">
        <f t="shared" si="0"/>
        <v>14+0.00</v>
      </c>
      <c r="AR25" s="5" t="str">
        <f t="shared" si="4"/>
        <v/>
      </c>
      <c r="AS25" s="5" t="str">
        <f t="shared" si="2"/>
        <v/>
      </c>
      <c r="AT25" s="5" t="str">
        <f t="shared" si="3"/>
        <v/>
      </c>
      <c r="AU25" s="5" t="str">
        <f t="shared" si="5"/>
        <v>가시설</v>
      </c>
      <c r="AV25" s="27" t="s">
        <v>1237</v>
      </c>
      <c r="AW25" s="5" t="str">
        <f t="shared" si="6"/>
        <v>CONC</v>
      </c>
    </row>
    <row r="26" spans="1:49" ht="15" customHeight="1" x14ac:dyDescent="0.3">
      <c r="B26" s="5">
        <v>284</v>
      </c>
      <c r="C26" s="6">
        <v>40.57</v>
      </c>
      <c r="D26" s="6">
        <v>37.99</v>
      </c>
      <c r="E26" s="6">
        <v>200</v>
      </c>
      <c r="I26" s="5" t="s">
        <v>74</v>
      </c>
      <c r="J26" s="5">
        <v>0.3</v>
      </c>
      <c r="AD26" s="6">
        <v>37.200000000000003</v>
      </c>
      <c r="AO26" s="5" t="str">
        <f t="shared" si="0"/>
        <v>14+4.00</v>
      </c>
      <c r="AR26" s="5" t="str">
        <f t="shared" si="4"/>
        <v/>
      </c>
      <c r="AS26" s="5" t="str">
        <f t="shared" si="2"/>
        <v/>
      </c>
      <c r="AT26" s="5" t="str">
        <f t="shared" si="3"/>
        <v/>
      </c>
      <c r="AU26" s="5" t="str">
        <f t="shared" si="5"/>
        <v>가시설</v>
      </c>
      <c r="AV26" s="27" t="s">
        <v>1237</v>
      </c>
      <c r="AW26" s="5" t="str">
        <f t="shared" si="6"/>
        <v>CONC</v>
      </c>
    </row>
    <row r="27" spans="1:49" ht="15" customHeight="1" x14ac:dyDescent="0.3">
      <c r="B27" s="5">
        <v>284</v>
      </c>
      <c r="C27" s="6">
        <v>40.57</v>
      </c>
      <c r="D27" s="6">
        <v>37.99</v>
      </c>
      <c r="E27" s="6">
        <v>200</v>
      </c>
      <c r="I27" s="5" t="s">
        <v>60</v>
      </c>
      <c r="J27" s="5">
        <v>0.3</v>
      </c>
      <c r="AD27" s="6">
        <v>37.200000000000003</v>
      </c>
      <c r="AO27" s="5" t="str">
        <f t="shared" si="0"/>
        <v>14+4.00</v>
      </c>
      <c r="AR27" s="5" t="str">
        <f t="shared" si="4"/>
        <v/>
      </c>
      <c r="AS27" s="5" t="str">
        <f t="shared" si="2"/>
        <v/>
      </c>
      <c r="AT27" s="5" t="str">
        <f t="shared" si="3"/>
        <v/>
      </c>
      <c r="AU27" s="5" t="str">
        <f t="shared" si="5"/>
        <v>가시설</v>
      </c>
      <c r="AV27" s="27" t="s">
        <v>1237</v>
      </c>
      <c r="AW27" s="5" t="str">
        <f t="shared" si="6"/>
        <v>ASP</v>
      </c>
    </row>
    <row r="28" spans="1:49" ht="15" customHeight="1" x14ac:dyDescent="0.3">
      <c r="B28" s="5">
        <v>300</v>
      </c>
      <c r="C28" s="6">
        <v>40.450000000000003</v>
      </c>
      <c r="D28" s="6">
        <v>37.93</v>
      </c>
      <c r="E28" s="6">
        <v>200</v>
      </c>
      <c r="I28" s="5" t="s">
        <v>60</v>
      </c>
      <c r="J28" s="5">
        <v>0.3</v>
      </c>
      <c r="AD28" s="6">
        <v>37.17</v>
      </c>
      <c r="AO28" s="5" t="str">
        <f t="shared" si="0"/>
        <v>15+0.00</v>
      </c>
      <c r="AR28" s="5" t="str">
        <f t="shared" si="4"/>
        <v/>
      </c>
      <c r="AS28" s="5" t="str">
        <f t="shared" si="2"/>
        <v/>
      </c>
      <c r="AT28" s="5" t="str">
        <f t="shared" si="3"/>
        <v/>
      </c>
      <c r="AU28" s="5" t="str">
        <f t="shared" si="5"/>
        <v>가시설</v>
      </c>
      <c r="AV28" s="27" t="s">
        <v>1237</v>
      </c>
      <c r="AW28" s="5" t="str">
        <f t="shared" si="6"/>
        <v>ASP</v>
      </c>
    </row>
    <row r="29" spans="1:49" ht="15" customHeight="1" x14ac:dyDescent="0.3">
      <c r="B29" s="5">
        <v>320</v>
      </c>
      <c r="C29" s="6">
        <v>40.31</v>
      </c>
      <c r="D29" s="6">
        <v>37.840000000000003</v>
      </c>
      <c r="E29" s="6">
        <v>200</v>
      </c>
      <c r="I29" s="5" t="s">
        <v>60</v>
      </c>
      <c r="J29" s="5">
        <v>0.3</v>
      </c>
      <c r="AD29" s="6">
        <v>37.14</v>
      </c>
      <c r="AO29" s="5" t="str">
        <f t="shared" si="0"/>
        <v>16+0.00</v>
      </c>
      <c r="AR29" s="5">
        <f t="shared" si="4"/>
        <v>0</v>
      </c>
      <c r="AS29" s="5" t="str">
        <f t="shared" si="2"/>
        <v/>
      </c>
      <c r="AT29" s="5" t="str">
        <f t="shared" si="3"/>
        <v/>
      </c>
      <c r="AU29" s="5" t="str">
        <f t="shared" si="5"/>
        <v>가시설</v>
      </c>
      <c r="AV29" s="27" t="s">
        <v>1237</v>
      </c>
      <c r="AW29" s="5" t="str">
        <f t="shared" si="6"/>
        <v>ASP</v>
      </c>
    </row>
    <row r="30" spans="1:49" ht="15" customHeight="1" x14ac:dyDescent="0.3">
      <c r="A30" s="5" t="s">
        <v>55</v>
      </c>
      <c r="B30" s="5">
        <v>332</v>
      </c>
      <c r="C30" s="6">
        <v>40.22</v>
      </c>
      <c r="D30" s="6">
        <v>37.79</v>
      </c>
      <c r="E30" s="5">
        <v>200</v>
      </c>
      <c r="F30" s="5" t="s">
        <v>338</v>
      </c>
      <c r="I30" s="5" t="s">
        <v>60</v>
      </c>
      <c r="J30" s="5">
        <v>0.3</v>
      </c>
      <c r="AD30" s="5">
        <f>C30-0.2*15.5</f>
        <v>37.119999999999997</v>
      </c>
      <c r="AO30" s="5" t="str">
        <f t="shared" si="0"/>
        <v>16+12.00</v>
      </c>
      <c r="AR30" s="5" t="str">
        <f t="shared" si="4"/>
        <v>m1-OJ-A-025</v>
      </c>
      <c r="AS30" s="5" t="str">
        <f t="shared" si="2"/>
        <v>OJ-A-025</v>
      </c>
      <c r="AT30" s="5" t="str">
        <f t="shared" si="3"/>
        <v>PC맨홀(1호)</v>
      </c>
      <c r="AU30" s="5" t="str">
        <f t="shared" si="5"/>
        <v>가시설</v>
      </c>
      <c r="AV30" s="27" t="s">
        <v>1237</v>
      </c>
      <c r="AW30" s="5" t="str">
        <f t="shared" si="6"/>
        <v>ASP</v>
      </c>
    </row>
    <row r="32" spans="1:49" ht="15" customHeight="1" x14ac:dyDescent="0.3">
      <c r="B32" s="2" t="s">
        <v>46</v>
      </c>
      <c r="C32" s="2" t="s">
        <v>21</v>
      </c>
      <c r="D32" s="2" t="s">
        <v>22</v>
      </c>
      <c r="E32" s="2" t="s">
        <v>47</v>
      </c>
      <c r="F32" s="2" t="s">
        <v>48</v>
      </c>
      <c r="G32" s="2" t="s">
        <v>49</v>
      </c>
      <c r="H32" s="2" t="s">
        <v>50</v>
      </c>
      <c r="K32" s="2" t="s">
        <v>46</v>
      </c>
      <c r="L32" s="2" t="s">
        <v>47</v>
      </c>
    </row>
    <row r="33" spans="2:12" ht="15" customHeight="1" x14ac:dyDescent="0.3">
      <c r="B33" s="5" t="s">
        <v>852</v>
      </c>
      <c r="C33" s="6">
        <v>39.67</v>
      </c>
      <c r="D33" s="6">
        <v>50</v>
      </c>
      <c r="E33" s="17" t="s">
        <v>344</v>
      </c>
    </row>
    <row r="34" spans="2:12" ht="15" customHeight="1" x14ac:dyDescent="0.3">
      <c r="B34" s="5" t="s">
        <v>853</v>
      </c>
      <c r="C34" s="6">
        <v>39.74</v>
      </c>
      <c r="D34" s="6">
        <v>50</v>
      </c>
      <c r="E34" s="17" t="s">
        <v>344</v>
      </c>
    </row>
    <row r="35" spans="2:12" ht="15" customHeight="1" x14ac:dyDescent="0.3">
      <c r="B35" s="5" t="s">
        <v>854</v>
      </c>
      <c r="C35" s="5">
        <v>39.17</v>
      </c>
      <c r="D35" s="5">
        <v>600</v>
      </c>
      <c r="E35" s="17" t="s">
        <v>491</v>
      </c>
    </row>
    <row r="36" spans="2:12" ht="15" customHeight="1" x14ac:dyDescent="0.3">
      <c r="B36" s="2" t="s">
        <v>855</v>
      </c>
      <c r="C36" s="2">
        <v>39.31</v>
      </c>
      <c r="D36" s="2">
        <v>100</v>
      </c>
      <c r="E36" s="17" t="s">
        <v>355</v>
      </c>
      <c r="G36" s="2"/>
      <c r="H36" s="2"/>
      <c r="K36" s="2"/>
      <c r="L36" s="2"/>
    </row>
    <row r="37" spans="2:12" ht="15" customHeight="1" x14ac:dyDescent="0.3">
      <c r="B37" s="5" t="s">
        <v>856</v>
      </c>
      <c r="C37" s="6">
        <v>39.57</v>
      </c>
      <c r="D37" s="6">
        <v>150</v>
      </c>
      <c r="E37" s="17" t="s">
        <v>344</v>
      </c>
    </row>
    <row r="38" spans="2:12" ht="15" customHeight="1" x14ac:dyDescent="0.3">
      <c r="B38" s="5" t="s">
        <v>857</v>
      </c>
      <c r="C38" s="6">
        <v>39.53</v>
      </c>
      <c r="D38" s="6">
        <v>100</v>
      </c>
      <c r="E38" s="17" t="s">
        <v>356</v>
      </c>
    </row>
    <row r="39" spans="2:12" ht="12.75" customHeight="1" x14ac:dyDescent="0.3">
      <c r="B39" s="5" t="s">
        <v>858</v>
      </c>
      <c r="C39" s="6">
        <v>39.49</v>
      </c>
      <c r="D39" s="6">
        <v>600</v>
      </c>
      <c r="E39" s="17" t="s">
        <v>491</v>
      </c>
    </row>
    <row r="40" spans="2:12" ht="15" customHeight="1" x14ac:dyDescent="0.3">
      <c r="B40" s="5" t="s">
        <v>859</v>
      </c>
      <c r="C40" s="6">
        <v>39.01</v>
      </c>
      <c r="D40" s="6">
        <v>150</v>
      </c>
      <c r="E40" s="17" t="s">
        <v>355</v>
      </c>
    </row>
    <row r="41" spans="2:12" ht="15" customHeight="1" x14ac:dyDescent="0.3">
      <c r="B41" s="5" t="s">
        <v>860</v>
      </c>
      <c r="C41" s="6">
        <v>39.5</v>
      </c>
      <c r="D41" s="6">
        <v>50</v>
      </c>
      <c r="E41" s="17" t="s">
        <v>344</v>
      </c>
    </row>
    <row r="42" spans="2:12" ht="15" customHeight="1" x14ac:dyDescent="0.3">
      <c r="B42" s="5" t="s">
        <v>861</v>
      </c>
      <c r="C42" s="6">
        <v>39.380000000000003</v>
      </c>
      <c r="D42" s="6">
        <v>80</v>
      </c>
      <c r="E42" s="17" t="s">
        <v>356</v>
      </c>
    </row>
    <row r="43" spans="2:12" ht="15" customHeight="1" x14ac:dyDescent="0.3">
      <c r="B43" s="5" t="s">
        <v>862</v>
      </c>
      <c r="C43" s="6">
        <v>39.5</v>
      </c>
      <c r="D43" s="6">
        <v>500</v>
      </c>
      <c r="E43" s="17" t="s">
        <v>491</v>
      </c>
    </row>
    <row r="44" spans="2:12" ht="15" customHeight="1" x14ac:dyDescent="0.3">
      <c r="B44" s="5" t="s">
        <v>863</v>
      </c>
      <c r="C44" s="6">
        <v>39.46</v>
      </c>
      <c r="D44" s="6">
        <v>60</v>
      </c>
      <c r="E44" s="17" t="s">
        <v>344</v>
      </c>
    </row>
    <row r="45" spans="2:12" ht="15" customHeight="1" x14ac:dyDescent="0.3">
      <c r="B45" s="5" t="s">
        <v>820</v>
      </c>
      <c r="C45" s="6">
        <v>39.03</v>
      </c>
      <c r="D45" s="6">
        <v>600</v>
      </c>
      <c r="E45" s="17" t="s">
        <v>491</v>
      </c>
    </row>
    <row r="46" spans="2:12" ht="15" customHeight="1" x14ac:dyDescent="0.3">
      <c r="B46" s="5" t="s">
        <v>864</v>
      </c>
      <c r="C46" s="6">
        <v>38.590000000000003</v>
      </c>
      <c r="D46" s="6">
        <v>150</v>
      </c>
      <c r="E46" s="17" t="s">
        <v>355</v>
      </c>
    </row>
    <row r="47" spans="2:12" ht="15" customHeight="1" x14ac:dyDescent="0.3">
      <c r="B47" s="5" t="s">
        <v>865</v>
      </c>
      <c r="C47" s="6">
        <v>38.58</v>
      </c>
      <c r="D47" s="6">
        <v>150</v>
      </c>
      <c r="E47" s="17" t="s">
        <v>355</v>
      </c>
    </row>
    <row r="48" spans="2:12" ht="15" customHeight="1" x14ac:dyDescent="0.3">
      <c r="B48" s="5" t="s">
        <v>866</v>
      </c>
      <c r="C48" s="6">
        <v>39.590000000000003</v>
      </c>
      <c r="D48" s="6">
        <v>60</v>
      </c>
      <c r="E48" s="17" t="s">
        <v>344</v>
      </c>
    </row>
    <row r="49" spans="1:39" ht="15" customHeight="1" x14ac:dyDescent="0.3">
      <c r="B49" s="5" t="s">
        <v>867</v>
      </c>
      <c r="C49" s="6">
        <v>39.479999999999997</v>
      </c>
      <c r="D49" s="6">
        <v>60</v>
      </c>
      <c r="E49" s="17" t="s">
        <v>344</v>
      </c>
    </row>
    <row r="50" spans="1:39" ht="15" customHeight="1" x14ac:dyDescent="0.3">
      <c r="B50" s="5" t="s">
        <v>868</v>
      </c>
      <c r="C50" s="6">
        <v>39.15</v>
      </c>
      <c r="D50" s="6">
        <v>100</v>
      </c>
      <c r="E50" s="17" t="s">
        <v>356</v>
      </c>
      <c r="AB50" s="5">
        <v>206871.95187986357</v>
      </c>
      <c r="AC50" s="5">
        <v>609140.61457819305</v>
      </c>
    </row>
    <row r="51" spans="1:39" ht="15" customHeight="1" x14ac:dyDescent="0.3">
      <c r="C51" s="6"/>
      <c r="D51" s="6"/>
    </row>
    <row r="52" spans="1:39" ht="15" customHeight="1" x14ac:dyDescent="0.3">
      <c r="C52" s="6"/>
      <c r="D52" s="6"/>
      <c r="AB52" s="5">
        <v>206868.81614221606</v>
      </c>
      <c r="AC52" s="5">
        <v>609150.11021663423</v>
      </c>
    </row>
    <row r="53" spans="1:39" ht="15" customHeight="1" x14ac:dyDescent="0.3">
      <c r="C53" s="6"/>
      <c r="D53" s="6"/>
      <c r="AM53" s="7"/>
    </row>
    <row r="54" spans="1:39" ht="15" customHeight="1" x14ac:dyDescent="0.3">
      <c r="C54" s="6"/>
      <c r="D54" s="6"/>
      <c r="AB54" s="5">
        <v>206865.68040456859</v>
      </c>
      <c r="AC54" s="5">
        <v>609159.60585507541</v>
      </c>
      <c r="AM54" s="7"/>
    </row>
    <row r="55" spans="1:39" s="7" customFormat="1" ht="15" customHeight="1" x14ac:dyDescent="0.3">
      <c r="C55" s="8"/>
      <c r="D55" s="8"/>
      <c r="E55" s="5"/>
      <c r="I55" s="5"/>
      <c r="J55" s="5"/>
      <c r="AB55" s="7">
        <v>206861.21283914137</v>
      </c>
      <c r="AC55" s="7">
        <v>609168.55241079</v>
      </c>
    </row>
    <row r="56" spans="1:39" s="7" customFormat="1" ht="15" customHeight="1" x14ac:dyDescent="0.3">
      <c r="C56" s="8"/>
      <c r="D56" s="8"/>
      <c r="E56" s="5"/>
      <c r="I56" s="5"/>
      <c r="J56" s="5"/>
      <c r="AB56" s="7">
        <v>206856.74527371419</v>
      </c>
      <c r="AC56" s="7">
        <v>609177.49896650447</v>
      </c>
    </row>
    <row r="57" spans="1:39" s="7" customFormat="1" ht="15" customHeight="1" x14ac:dyDescent="0.3">
      <c r="A57" s="5"/>
      <c r="C57" s="8"/>
      <c r="D57" s="8"/>
      <c r="E57" s="5"/>
      <c r="F57" s="5"/>
      <c r="I57" s="5"/>
      <c r="J57" s="5"/>
      <c r="AB57" s="7">
        <v>206853.26417969234</v>
      </c>
      <c r="AC57" s="7">
        <v>609186.87350566185</v>
      </c>
    </row>
    <row r="58" spans="1:39" s="7" customFormat="1" ht="15" customHeight="1" x14ac:dyDescent="0.3">
      <c r="A58" s="5"/>
      <c r="E58" s="5"/>
      <c r="F58" s="5"/>
      <c r="I58" s="5"/>
      <c r="J58" s="5"/>
      <c r="AB58" s="7">
        <v>206847.34631985531</v>
      </c>
      <c r="AC58" s="7">
        <v>609202.81022222911</v>
      </c>
    </row>
    <row r="59" spans="1:39" s="7" customFormat="1" ht="15" customHeight="1" x14ac:dyDescent="0.3">
      <c r="E59" s="5"/>
      <c r="F59" s="5"/>
      <c r="I59" s="5"/>
      <c r="J59" s="5"/>
    </row>
    <row r="60" spans="1:39" s="7" customFormat="1" ht="15" customHeight="1" x14ac:dyDescent="0.3">
      <c r="A60" s="5"/>
      <c r="C60" s="8"/>
      <c r="D60" s="8"/>
      <c r="E60" s="5"/>
      <c r="F60" s="5"/>
      <c r="I60" s="5"/>
      <c r="J60" s="5"/>
      <c r="AB60" s="7">
        <v>206847.34631985531</v>
      </c>
      <c r="AC60" s="7">
        <v>609202.81022222911</v>
      </c>
    </row>
    <row r="61" spans="1:39" s="7" customFormat="1" ht="15" customHeight="1" x14ac:dyDescent="0.3">
      <c r="C61" s="8"/>
      <c r="D61" s="8"/>
      <c r="E61" s="5"/>
      <c r="I61" s="5"/>
      <c r="J61" s="5"/>
      <c r="AB61" s="7">
        <v>206845.12555963456</v>
      </c>
      <c r="AC61" s="7">
        <v>609204.82720612653</v>
      </c>
    </row>
    <row r="62" spans="1:39" s="7" customFormat="1" ht="15" customHeight="1" x14ac:dyDescent="0.3">
      <c r="A62" s="5"/>
      <c r="C62" s="8"/>
      <c r="D62" s="8"/>
      <c r="E62" s="5"/>
      <c r="F62" s="5"/>
      <c r="I62" s="5"/>
      <c r="J62" s="5"/>
      <c r="AB62" s="7">
        <v>206845.12555963456</v>
      </c>
      <c r="AC62" s="7">
        <v>609204.82720612653</v>
      </c>
    </row>
    <row r="63" spans="1:39" s="7" customFormat="1" ht="15" customHeight="1" x14ac:dyDescent="0.3">
      <c r="C63" s="4"/>
      <c r="D63" s="8"/>
      <c r="E63" s="5"/>
      <c r="F63" s="5"/>
      <c r="I63" s="5"/>
      <c r="J63" s="5"/>
      <c r="AB63" s="7">
        <v>206830.32049149665</v>
      </c>
      <c r="AC63" s="7">
        <v>609218.27376544231</v>
      </c>
    </row>
    <row r="64" spans="1:39" s="7" customFormat="1" ht="15" customHeight="1" x14ac:dyDescent="0.3">
      <c r="A64" s="5"/>
      <c r="D64" s="8"/>
      <c r="E64" s="5"/>
      <c r="F64" s="5"/>
      <c r="I64" s="5"/>
      <c r="J64" s="5"/>
      <c r="AB64" s="7">
        <v>206815.51542335874</v>
      </c>
      <c r="AC64" s="7">
        <v>609231.72032475797</v>
      </c>
    </row>
    <row r="65" spans="1:39" s="7" customFormat="1" ht="15" customHeight="1" x14ac:dyDescent="0.3">
      <c r="A65" s="5"/>
      <c r="D65" s="8"/>
      <c r="E65" s="5"/>
      <c r="F65" s="5"/>
      <c r="I65" s="5"/>
      <c r="J65" s="5"/>
    </row>
    <row r="66" spans="1:39" s="7" customFormat="1" ht="15" customHeight="1" x14ac:dyDescent="0.3">
      <c r="A66" s="5"/>
      <c r="C66" s="8"/>
      <c r="D66" s="8"/>
      <c r="E66" s="5"/>
      <c r="F66" s="5"/>
      <c r="I66" s="5"/>
      <c r="J66" s="5"/>
      <c r="AB66" s="7">
        <v>206815.51542335874</v>
      </c>
      <c r="AC66" s="7">
        <v>609231.72032475797</v>
      </c>
    </row>
    <row r="67" spans="1:39" s="7" customFormat="1" ht="15" customHeight="1" x14ac:dyDescent="0.3">
      <c r="A67" s="5"/>
      <c r="C67" s="8"/>
      <c r="D67" s="8"/>
      <c r="E67" s="5"/>
      <c r="F67" s="5"/>
      <c r="I67" s="5"/>
      <c r="J67" s="5"/>
    </row>
    <row r="68" spans="1:39" s="7" customFormat="1" ht="15" customHeight="1" x14ac:dyDescent="0.3">
      <c r="A68" s="5"/>
      <c r="C68" s="8"/>
      <c r="D68" s="8"/>
      <c r="E68" s="5"/>
      <c r="F68" s="5"/>
      <c r="I68" s="5"/>
      <c r="J68" s="5"/>
    </row>
    <row r="69" spans="1:39" s="7" customFormat="1" ht="15" customHeight="1" x14ac:dyDescent="0.3">
      <c r="C69" s="8"/>
      <c r="D69" s="8"/>
      <c r="E69" s="5"/>
      <c r="I69" s="5"/>
      <c r="J69" s="5"/>
      <c r="AB69" s="7">
        <v>206815.51542335874</v>
      </c>
      <c r="AC69" s="7">
        <v>609231.72032475797</v>
      </c>
    </row>
    <row r="70" spans="1:39" s="7" customFormat="1" ht="15" customHeight="1" x14ac:dyDescent="0.3">
      <c r="C70" s="8"/>
      <c r="E70" s="5"/>
      <c r="I70" s="5"/>
      <c r="J70" s="5"/>
      <c r="AB70" s="7">
        <v>206802.93111544158</v>
      </c>
      <c r="AC70" s="7">
        <v>609243.14990017633</v>
      </c>
      <c r="AM70" s="5"/>
    </row>
    <row r="71" spans="1:39" s="7" customFormat="1" ht="15" customHeight="1" x14ac:dyDescent="0.3">
      <c r="D71" s="8"/>
      <c r="E71" s="5"/>
      <c r="I71" s="5"/>
      <c r="J71" s="5"/>
      <c r="AB71" s="7">
        <v>206800.77263897803</v>
      </c>
      <c r="AC71" s="7">
        <v>609245.23340188188</v>
      </c>
      <c r="AM71" s="5"/>
    </row>
    <row r="72" spans="1:39" ht="15" customHeight="1" x14ac:dyDescent="0.3">
      <c r="D72" s="6"/>
      <c r="AB72" s="5">
        <v>206786.38279588829</v>
      </c>
      <c r="AC72" s="5">
        <v>609259.1234132516</v>
      </c>
    </row>
    <row r="73" spans="1:39" ht="15" customHeight="1" x14ac:dyDescent="0.3">
      <c r="D73" s="6"/>
      <c r="AB73" s="5">
        <v>206786.38279588829</v>
      </c>
      <c r="AC73" s="5">
        <v>609259.1234132516</v>
      </c>
    </row>
    <row r="74" spans="1:39" ht="15" customHeight="1" x14ac:dyDescent="0.3">
      <c r="C74" s="6"/>
      <c r="D74" s="6"/>
      <c r="AB74" s="5">
        <v>206786.38279588829</v>
      </c>
      <c r="AC74" s="5">
        <v>609259.1234132516</v>
      </c>
    </row>
    <row r="75" spans="1:39" ht="15" customHeight="1" x14ac:dyDescent="0.3">
      <c r="C75" s="6"/>
      <c r="D75" s="6"/>
      <c r="AB75" s="5">
        <v>206786.38279588829</v>
      </c>
      <c r="AC75" s="5">
        <v>609259.1234132516</v>
      </c>
    </row>
    <row r="76" spans="1:39" ht="15" customHeight="1" x14ac:dyDescent="0.3">
      <c r="C76" s="6"/>
      <c r="D76" s="6"/>
      <c r="AB76" s="5">
        <v>206771.99295279855</v>
      </c>
      <c r="AC76" s="5">
        <v>609273.01342462143</v>
      </c>
    </row>
    <row r="77" spans="1:39" ht="15" customHeight="1" x14ac:dyDescent="0.3">
      <c r="C77" s="6"/>
      <c r="D77" s="6"/>
      <c r="AB77" s="5">
        <v>206759.76158617233</v>
      </c>
      <c r="AC77" s="5">
        <v>609284.81993428571</v>
      </c>
    </row>
    <row r="78" spans="1:39" ht="15" customHeight="1" x14ac:dyDescent="0.3">
      <c r="C78" s="6"/>
      <c r="D78" s="6"/>
      <c r="AB78" s="5">
        <v>206757.30104341792</v>
      </c>
      <c r="AC78" s="5">
        <v>609286.53624700604</v>
      </c>
    </row>
    <row r="79" spans="1:39" ht="15" customHeight="1" x14ac:dyDescent="0.3">
      <c r="C79" s="6"/>
      <c r="D79" s="6"/>
      <c r="AB79" s="5">
        <v>206743.35796780992</v>
      </c>
      <c r="AC79" s="5">
        <v>609296.26201908791</v>
      </c>
    </row>
    <row r="80" spans="1:39" ht="15" customHeight="1" x14ac:dyDescent="0.3">
      <c r="C80" s="6"/>
      <c r="D80" s="6"/>
      <c r="AB80" s="5">
        <v>206741.19707832983</v>
      </c>
      <c r="AC80" s="5">
        <v>609298.34301804402</v>
      </c>
    </row>
    <row r="81" spans="2:29" ht="15" customHeight="1" x14ac:dyDescent="0.3">
      <c r="C81" s="6"/>
      <c r="D81" s="6"/>
      <c r="AB81" s="5">
        <v>206726.79114846277</v>
      </c>
      <c r="AC81" s="5">
        <v>609312.21634441742</v>
      </c>
    </row>
    <row r="82" spans="2:29" ht="15" customHeight="1" x14ac:dyDescent="0.3">
      <c r="C82" s="6"/>
      <c r="D82" s="6"/>
      <c r="AB82" s="5">
        <v>206726.79114846277</v>
      </c>
      <c r="AC82" s="5">
        <v>609312.21634441742</v>
      </c>
    </row>
    <row r="83" spans="2:29" ht="15" customHeight="1" x14ac:dyDescent="0.3">
      <c r="C83" s="6"/>
      <c r="D83" s="6"/>
      <c r="AB83" s="5">
        <v>206726.79114846277</v>
      </c>
      <c r="AC83" s="5">
        <v>609312.21634441742</v>
      </c>
    </row>
    <row r="84" spans="2:29" ht="15" customHeight="1" x14ac:dyDescent="0.3">
      <c r="C84" s="6"/>
      <c r="D84" s="6"/>
      <c r="AB84" s="5">
        <v>206712.38521859574</v>
      </c>
      <c r="AC84" s="5">
        <v>609326.08967079094</v>
      </c>
    </row>
    <row r="85" spans="2:29" ht="15" customHeight="1" x14ac:dyDescent="0.3">
      <c r="C85" s="6"/>
      <c r="D85" s="6"/>
      <c r="AB85" s="5">
        <v>206712.38521859574</v>
      </c>
      <c r="AC85" s="5">
        <v>609326.08967079094</v>
      </c>
    </row>
    <row r="86" spans="2:29" ht="15" customHeight="1" x14ac:dyDescent="0.3">
      <c r="C86" s="6"/>
      <c r="D86" s="6"/>
      <c r="AB86" s="5">
        <v>206697.97928872867</v>
      </c>
      <c r="AC86" s="5">
        <v>609339.96299716446</v>
      </c>
    </row>
    <row r="87" spans="2:29" ht="15" customHeight="1" x14ac:dyDescent="0.3">
      <c r="C87" s="6"/>
      <c r="D87" s="6"/>
      <c r="AB87" s="5">
        <v>206689.3357308085</v>
      </c>
      <c r="AC87" s="5">
        <v>609348.28699298855</v>
      </c>
    </row>
    <row r="88" spans="2:29" ht="15" customHeight="1" x14ac:dyDescent="0.3">
      <c r="C88" s="6"/>
      <c r="D88" s="6"/>
      <c r="AB88" s="5">
        <v>206683.62351045967</v>
      </c>
      <c r="AC88" s="5">
        <v>609353.88793386368</v>
      </c>
    </row>
    <row r="89" spans="2:29" ht="15" customHeight="1" x14ac:dyDescent="0.3">
      <c r="C89" s="6"/>
      <c r="D89" s="6"/>
      <c r="AB89" s="5">
        <v>206669.34295958767</v>
      </c>
      <c r="AC89" s="5">
        <v>609367.89028605155</v>
      </c>
    </row>
    <row r="90" spans="2:29" ht="15" customHeight="1" x14ac:dyDescent="0.3">
      <c r="C90" s="6"/>
      <c r="D90" s="6"/>
      <c r="AB90" s="5">
        <v>206655.06240871569</v>
      </c>
      <c r="AC90" s="5">
        <v>609381.89263823943</v>
      </c>
    </row>
    <row r="91" spans="2:29" ht="15" customHeight="1" x14ac:dyDescent="0.3">
      <c r="C91" s="6"/>
      <c r="D91" s="6"/>
      <c r="AB91" s="5">
        <v>206640.78185784371</v>
      </c>
      <c r="AC91" s="5">
        <v>609395.8949904273</v>
      </c>
    </row>
    <row r="92" spans="2:29" ht="15" customHeight="1" x14ac:dyDescent="0.3">
      <c r="C92" s="6"/>
      <c r="D92" s="6"/>
      <c r="AB92" s="5">
        <v>206640.78185784371</v>
      </c>
      <c r="AC92" s="5">
        <v>609395.8949904273</v>
      </c>
    </row>
    <row r="93" spans="2:29" ht="15" customHeight="1" x14ac:dyDescent="0.3">
      <c r="C93" s="6"/>
      <c r="D93" s="6"/>
      <c r="AB93" s="5">
        <v>206640.78185784371</v>
      </c>
      <c r="AC93" s="5">
        <v>609395.8949904273</v>
      </c>
    </row>
    <row r="94" spans="2:29" ht="15" customHeight="1" x14ac:dyDescent="0.3">
      <c r="AB94" s="5">
        <v>206635.78366503856</v>
      </c>
      <c r="AC94" s="5">
        <v>609400.79581369297</v>
      </c>
    </row>
    <row r="96" spans="2:29" ht="15" customHeight="1" x14ac:dyDescent="0.3">
      <c r="B96" s="2"/>
      <c r="C96" s="2"/>
      <c r="D96" s="2"/>
      <c r="F96" s="2"/>
      <c r="G96" s="2"/>
      <c r="H96" s="2"/>
      <c r="K96" s="2"/>
      <c r="L96" s="2"/>
    </row>
  </sheetData>
  <autoFilter ref="A1:AW30" xr:uid="{00000000-0009-0000-0000-000030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57"/>
  <sheetViews>
    <sheetView workbookViewId="0">
      <selection activeCell="AT4" sqref="AT4:AW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111</v>
      </c>
      <c r="H2" s="5" t="s">
        <v>108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41.08</v>
      </c>
      <c r="D4" s="5">
        <v>39.880000000000003</v>
      </c>
      <c r="E4" s="5">
        <v>200</v>
      </c>
      <c r="F4" s="5" t="s">
        <v>129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C4-0.2*18.5</f>
        <v>37.379999999999995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m1-OJ-A4-001</v>
      </c>
      <c r="AS4" s="5" t="str">
        <f t="shared" ref="AS4:AS12" si="2">IFERROR(RIGHT(AR4,LEN(AR4)-3),"")</f>
        <v>OJ-A4-001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40.950000000000003</v>
      </c>
      <c r="D5" s="6">
        <v>39.44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C5-0.2*18.5</f>
        <v>37.25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40.82</v>
      </c>
      <c r="D6" s="6">
        <v>39.01</v>
      </c>
      <c r="E6" s="5">
        <v>200</v>
      </c>
      <c r="I6" s="5" t="s">
        <v>0</v>
      </c>
      <c r="J6" s="5">
        <v>0.3</v>
      </c>
      <c r="AB6" s="5">
        <v>206888.93426742256</v>
      </c>
      <c r="AC6" s="5">
        <v>609093.64698413445</v>
      </c>
      <c r="AD6" s="5">
        <f t="shared" si="4"/>
        <v>37.119999999999997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55</v>
      </c>
      <c r="C7" s="6">
        <v>40.72</v>
      </c>
      <c r="D7" s="6">
        <v>38.68</v>
      </c>
      <c r="E7" s="5">
        <v>200</v>
      </c>
      <c r="F7" s="5" t="s">
        <v>130</v>
      </c>
      <c r="I7" s="5" t="s">
        <v>0</v>
      </c>
      <c r="J7" s="5">
        <v>0.3</v>
      </c>
      <c r="AD7" s="5">
        <f t="shared" si="4"/>
        <v>37.019999999999996</v>
      </c>
      <c r="AO7" s="5" t="str">
        <f t="shared" si="0"/>
        <v>2+15.00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55</v>
      </c>
      <c r="C8" s="6">
        <v>40.72</v>
      </c>
      <c r="D8" s="6">
        <v>38.68</v>
      </c>
      <c r="E8" s="5">
        <v>200</v>
      </c>
      <c r="F8" s="5" t="s">
        <v>130</v>
      </c>
      <c r="I8" s="5" t="s">
        <v>60</v>
      </c>
      <c r="J8" s="5">
        <v>0.3</v>
      </c>
      <c r="AD8" s="5">
        <f t="shared" si="4"/>
        <v>37.019999999999996</v>
      </c>
      <c r="AO8" s="5" t="str">
        <f t="shared" si="0"/>
        <v>2+15.00</v>
      </c>
      <c r="AR8" s="5" t="str">
        <f t="shared" si="5"/>
        <v>m1-OJ-A4-002</v>
      </c>
      <c r="AS8" s="5" t="str">
        <f t="shared" si="2"/>
        <v>OJ-A4-002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40.78</v>
      </c>
      <c r="D9" s="6">
        <v>38.57</v>
      </c>
      <c r="E9" s="5">
        <v>200</v>
      </c>
      <c r="I9" s="5" t="s">
        <v>60</v>
      </c>
      <c r="J9" s="5">
        <v>0.3</v>
      </c>
      <c r="AD9" s="5">
        <f t="shared" si="4"/>
        <v>37.08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41.01</v>
      </c>
      <c r="D10" s="6">
        <v>38.14</v>
      </c>
      <c r="E10" s="5">
        <v>200</v>
      </c>
      <c r="I10" s="5" t="s">
        <v>60</v>
      </c>
      <c r="J10" s="5">
        <v>0.3</v>
      </c>
      <c r="AB10" s="5">
        <v>206888.93426742256</v>
      </c>
      <c r="AC10" s="5">
        <v>609093.64698413445</v>
      </c>
      <c r="AD10" s="5">
        <f t="shared" si="4"/>
        <v>37.309999999999995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41.24</v>
      </c>
      <c r="D11" s="6">
        <v>37.71</v>
      </c>
      <c r="E11" s="5">
        <v>200</v>
      </c>
      <c r="I11" s="5" t="s">
        <v>60</v>
      </c>
      <c r="J11" s="5">
        <v>0.3</v>
      </c>
      <c r="AB11" s="5">
        <v>206883.23957253169</v>
      </c>
      <c r="AC11" s="5">
        <v>609112.81911104044</v>
      </c>
      <c r="AD11" s="5">
        <f t="shared" si="4"/>
        <v>37.54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110</v>
      </c>
      <c r="C12" s="6">
        <v>41.35</v>
      </c>
      <c r="D12" s="6">
        <v>37.49</v>
      </c>
      <c r="E12" s="5">
        <v>200</v>
      </c>
      <c r="F12" s="5" t="s">
        <v>877</v>
      </c>
      <c r="G12" s="5" t="s">
        <v>874</v>
      </c>
      <c r="I12" s="5" t="s">
        <v>60</v>
      </c>
      <c r="J12" s="5">
        <v>0.3</v>
      </c>
      <c r="AB12" s="5">
        <v>206875.71444408628</v>
      </c>
      <c r="AC12" s="5">
        <v>609131.34942247556</v>
      </c>
      <c r="AD12" s="5">
        <f t="shared" si="4"/>
        <v>37.65</v>
      </c>
      <c r="AO12" s="5" t="str">
        <f t="shared" si="0"/>
        <v>5+10.00</v>
      </c>
      <c r="AR12" s="5" t="str">
        <f t="shared" si="5"/>
        <v>m2-OJ-A-034</v>
      </c>
      <c r="AS12" s="5" t="str">
        <f t="shared" si="2"/>
        <v>OJ-A-034</v>
      </c>
      <c r="AT12" s="5" t="str">
        <f t="shared" si="3"/>
        <v>PC맨홀(2호)</v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447</v>
      </c>
      <c r="C15" s="6">
        <v>39.83</v>
      </c>
      <c r="D15" s="6">
        <v>150</v>
      </c>
      <c r="E15" s="5" t="s">
        <v>355</v>
      </c>
    </row>
    <row r="16" spans="1:49" ht="15" customHeight="1" x14ac:dyDescent="0.3">
      <c r="B16" s="5" t="s">
        <v>448</v>
      </c>
      <c r="C16" s="6">
        <v>39.979999999999997</v>
      </c>
      <c r="D16" s="6">
        <v>150</v>
      </c>
      <c r="E16" s="5" t="s">
        <v>355</v>
      </c>
      <c r="AB16" s="5">
        <v>206865.68040456859</v>
      </c>
      <c r="AC16" s="5">
        <v>609159.60585507541</v>
      </c>
    </row>
    <row r="17" spans="2:29" s="7" customFormat="1" ht="15" customHeight="1" x14ac:dyDescent="0.3">
      <c r="B17" s="7" t="s">
        <v>448</v>
      </c>
      <c r="C17" s="8">
        <v>40.03</v>
      </c>
      <c r="D17" s="8">
        <v>300</v>
      </c>
      <c r="E17" s="5" t="s">
        <v>344</v>
      </c>
      <c r="I17" s="5"/>
      <c r="J17" s="5"/>
      <c r="AB17" s="7">
        <v>206861.21283914137</v>
      </c>
      <c r="AC17" s="7">
        <v>609168.55241079</v>
      </c>
    </row>
    <row r="18" spans="2:29" s="7" customFormat="1" ht="15" customHeight="1" x14ac:dyDescent="0.3">
      <c r="B18" s="7" t="s">
        <v>449</v>
      </c>
      <c r="C18" s="8">
        <v>40.19</v>
      </c>
      <c r="D18" s="8">
        <v>150</v>
      </c>
      <c r="E18" s="5" t="s">
        <v>344</v>
      </c>
      <c r="I18" s="5"/>
      <c r="J18" s="5"/>
      <c r="AB18" s="7">
        <v>206856.74527371419</v>
      </c>
      <c r="AC18" s="7">
        <v>609177.49896650447</v>
      </c>
    </row>
    <row r="19" spans="2:29" s="7" customFormat="1" ht="15" customHeight="1" x14ac:dyDescent="0.3">
      <c r="C19" s="8"/>
      <c r="D19" s="8"/>
      <c r="E19" s="5"/>
      <c r="F19" s="5"/>
      <c r="I19" s="5"/>
      <c r="J19" s="5"/>
      <c r="AB19" s="7">
        <v>206853.26417969234</v>
      </c>
      <c r="AC19" s="7">
        <v>609186.87350566185</v>
      </c>
    </row>
    <row r="20" spans="2:29" s="7" customFormat="1" ht="15" customHeight="1" x14ac:dyDescent="0.3">
      <c r="E20" s="5"/>
      <c r="I20" s="5"/>
      <c r="J20" s="5"/>
      <c r="AB20" s="7">
        <v>206847.34631985531</v>
      </c>
      <c r="AC20" s="7">
        <v>609202.81022222911</v>
      </c>
    </row>
    <row r="21" spans="2:29" s="7" customFormat="1" ht="15" customHeight="1" x14ac:dyDescent="0.3">
      <c r="E21" s="5"/>
      <c r="I21" s="5"/>
      <c r="J21" s="5"/>
    </row>
    <row r="22" spans="2:29" s="7" customFormat="1" ht="15" customHeight="1" x14ac:dyDescent="0.3">
      <c r="C22" s="8"/>
      <c r="D22" s="8"/>
      <c r="E22" s="5"/>
      <c r="I22" s="5"/>
      <c r="J22" s="5"/>
      <c r="AB22" s="7">
        <v>206847.34631985531</v>
      </c>
      <c r="AC22" s="7">
        <v>609202.81022222911</v>
      </c>
    </row>
    <row r="23" spans="2:29" s="7" customFormat="1" ht="15" customHeight="1" x14ac:dyDescent="0.3">
      <c r="C23" s="8"/>
      <c r="D23" s="8"/>
      <c r="E23" s="5"/>
      <c r="I23" s="5"/>
      <c r="J23" s="5"/>
      <c r="AB23" s="7">
        <v>206845.12555963456</v>
      </c>
      <c r="AC23" s="7">
        <v>609204.82720612653</v>
      </c>
    </row>
    <row r="24" spans="2:29" s="7" customFormat="1" ht="15" customHeight="1" x14ac:dyDescent="0.3">
      <c r="C24" s="8"/>
      <c r="D24" s="8"/>
      <c r="E24" s="5"/>
      <c r="I24" s="5"/>
      <c r="J24" s="5"/>
      <c r="AB24" s="7">
        <v>206845.12555963456</v>
      </c>
      <c r="AC24" s="7">
        <v>609204.82720612653</v>
      </c>
    </row>
    <row r="25" spans="2:29" s="7" customFormat="1" ht="15" customHeight="1" x14ac:dyDescent="0.3">
      <c r="C25" s="4"/>
      <c r="D25" s="8"/>
      <c r="E25" s="5"/>
      <c r="F25" s="5"/>
      <c r="I25" s="5"/>
      <c r="J25" s="5"/>
      <c r="AB25" s="7">
        <v>206830.32049149665</v>
      </c>
      <c r="AC25" s="7">
        <v>609218.27376544231</v>
      </c>
    </row>
    <row r="26" spans="2:29" s="7" customFormat="1" ht="15" customHeight="1" x14ac:dyDescent="0.3">
      <c r="D26" s="8"/>
      <c r="E26" s="5"/>
      <c r="I26" s="5"/>
      <c r="J26" s="5"/>
      <c r="AB26" s="7">
        <v>206815.51542335874</v>
      </c>
      <c r="AC26" s="7">
        <v>609231.72032475797</v>
      </c>
    </row>
    <row r="27" spans="2:29" s="7" customFormat="1" ht="15" customHeight="1" x14ac:dyDescent="0.3">
      <c r="C27" s="8"/>
      <c r="D27" s="8"/>
      <c r="E27" s="5"/>
      <c r="I27" s="5"/>
      <c r="J27" s="5"/>
      <c r="AB27" s="7">
        <v>206815.51542335874</v>
      </c>
      <c r="AC27" s="7">
        <v>609231.72032475797</v>
      </c>
    </row>
    <row r="28" spans="2:29" s="7" customFormat="1" ht="15" customHeight="1" x14ac:dyDescent="0.3">
      <c r="C28" s="8"/>
      <c r="D28" s="8"/>
      <c r="E28" s="5"/>
      <c r="I28" s="5"/>
      <c r="J28" s="5"/>
      <c r="AB28" s="7">
        <v>206815.51542335874</v>
      </c>
      <c r="AC28" s="7">
        <v>609231.72032475797</v>
      </c>
    </row>
    <row r="29" spans="2:29" s="7" customFormat="1" ht="15" customHeight="1" x14ac:dyDescent="0.3">
      <c r="C29" s="8"/>
      <c r="D29" s="8"/>
      <c r="E29" s="5"/>
      <c r="F29" s="5"/>
      <c r="I29" s="5"/>
      <c r="J29" s="5"/>
      <c r="AB29" s="7">
        <v>206815.51542335874</v>
      </c>
      <c r="AC29" s="7">
        <v>609231.72032475797</v>
      </c>
    </row>
    <row r="30" spans="2:29" s="7" customFormat="1" ht="15" customHeight="1" x14ac:dyDescent="0.3">
      <c r="C30" s="8"/>
      <c r="D30" s="8"/>
      <c r="E30" s="5"/>
      <c r="I30" s="5"/>
      <c r="J30" s="5"/>
      <c r="AB30" s="7">
        <v>206815.51542335874</v>
      </c>
      <c r="AC30" s="7">
        <v>609231.72032475797</v>
      </c>
    </row>
    <row r="31" spans="2:29" s="7" customFormat="1" ht="15" customHeight="1" x14ac:dyDescent="0.3">
      <c r="C31" s="8"/>
      <c r="E31" s="5"/>
      <c r="I31" s="5"/>
      <c r="J31" s="5"/>
      <c r="AB31" s="7">
        <v>206802.93111544158</v>
      </c>
      <c r="AC31" s="7">
        <v>609243.14990017633</v>
      </c>
    </row>
    <row r="32" spans="2:29" s="7" customFormat="1" ht="15" customHeight="1" x14ac:dyDescent="0.3">
      <c r="D32" s="8"/>
      <c r="E32" s="5"/>
      <c r="I32" s="5"/>
      <c r="J32" s="5"/>
      <c r="AB32" s="7">
        <v>206800.77263897803</v>
      </c>
      <c r="AC32" s="7">
        <v>609245.23340188188</v>
      </c>
    </row>
    <row r="33" spans="3:29" ht="15" customHeight="1" x14ac:dyDescent="0.3">
      <c r="D33" s="6"/>
      <c r="AB33" s="5">
        <v>206786.38279588829</v>
      </c>
      <c r="AC33" s="5">
        <v>609259.1234132516</v>
      </c>
    </row>
    <row r="34" spans="3:29" ht="15" customHeight="1" x14ac:dyDescent="0.3">
      <c r="D34" s="6"/>
      <c r="AB34" s="5">
        <v>206786.38279588829</v>
      </c>
      <c r="AC34" s="5">
        <v>609259.1234132516</v>
      </c>
    </row>
    <row r="35" spans="3:29" ht="15" customHeight="1" x14ac:dyDescent="0.3">
      <c r="C35" s="6"/>
      <c r="D35" s="6"/>
      <c r="AB35" s="5">
        <v>206786.38279588829</v>
      </c>
      <c r="AC35" s="5">
        <v>609259.1234132516</v>
      </c>
    </row>
    <row r="36" spans="3:29" ht="15" customHeight="1" x14ac:dyDescent="0.3">
      <c r="C36" s="6"/>
      <c r="D36" s="6"/>
      <c r="AB36" s="5">
        <v>206786.38279588829</v>
      </c>
      <c r="AC36" s="5">
        <v>609259.1234132516</v>
      </c>
    </row>
    <row r="37" spans="3:29" ht="15" customHeight="1" x14ac:dyDescent="0.3">
      <c r="C37" s="6"/>
      <c r="D37" s="6"/>
      <c r="AB37" s="5">
        <v>206771.99295279855</v>
      </c>
      <c r="AC37" s="5">
        <v>609273.01342462143</v>
      </c>
    </row>
    <row r="38" spans="3:29" ht="15" customHeight="1" x14ac:dyDescent="0.3">
      <c r="C38" s="6"/>
      <c r="D38" s="6"/>
      <c r="AB38" s="5">
        <v>206759.76158617233</v>
      </c>
      <c r="AC38" s="5">
        <v>609284.81993428571</v>
      </c>
    </row>
    <row r="39" spans="3:29" ht="15" customHeight="1" x14ac:dyDescent="0.3">
      <c r="C39" s="6"/>
      <c r="D39" s="6"/>
      <c r="AB39" s="5">
        <v>206757.30104341792</v>
      </c>
      <c r="AC39" s="5">
        <v>609286.53624700604</v>
      </c>
    </row>
    <row r="40" spans="3:29" ht="15" customHeight="1" x14ac:dyDescent="0.3">
      <c r="C40" s="6"/>
      <c r="D40" s="6"/>
      <c r="AB40" s="5">
        <v>206743.35796780992</v>
      </c>
      <c r="AC40" s="5">
        <v>609296.26201908791</v>
      </c>
    </row>
    <row r="41" spans="3:29" ht="15" customHeight="1" x14ac:dyDescent="0.3">
      <c r="C41" s="6"/>
      <c r="D41" s="6"/>
      <c r="AB41" s="5">
        <v>206741.19707832983</v>
      </c>
      <c r="AC41" s="5">
        <v>609298.34301804402</v>
      </c>
    </row>
    <row r="42" spans="3:29" ht="15" customHeight="1" x14ac:dyDescent="0.3">
      <c r="C42" s="6"/>
      <c r="D42" s="6"/>
      <c r="AB42" s="5">
        <v>206726.79114846277</v>
      </c>
      <c r="AC42" s="5">
        <v>609312.21634441742</v>
      </c>
    </row>
    <row r="43" spans="3:29" ht="15" customHeight="1" x14ac:dyDescent="0.3">
      <c r="C43" s="6"/>
      <c r="D43" s="6"/>
      <c r="AB43" s="5">
        <v>206726.79114846277</v>
      </c>
      <c r="AC43" s="5">
        <v>609312.21634441742</v>
      </c>
    </row>
    <row r="44" spans="3:29" ht="15" customHeight="1" x14ac:dyDescent="0.3">
      <c r="C44" s="6"/>
      <c r="D44" s="6"/>
      <c r="AB44" s="5">
        <v>206726.79114846277</v>
      </c>
      <c r="AC44" s="5">
        <v>609312.21634441742</v>
      </c>
    </row>
    <row r="45" spans="3:29" ht="15" customHeight="1" x14ac:dyDescent="0.3">
      <c r="C45" s="6"/>
      <c r="D45" s="6"/>
      <c r="AB45" s="5">
        <v>206712.38521859574</v>
      </c>
      <c r="AC45" s="5">
        <v>609326.08967079094</v>
      </c>
    </row>
    <row r="46" spans="3:29" ht="15" customHeight="1" x14ac:dyDescent="0.3">
      <c r="C46" s="6"/>
      <c r="D46" s="6"/>
      <c r="AB46" s="5">
        <v>206712.38521859574</v>
      </c>
      <c r="AC46" s="5">
        <v>609326.08967079094</v>
      </c>
    </row>
    <row r="47" spans="3:29" ht="15" customHeight="1" x14ac:dyDescent="0.3">
      <c r="C47" s="6"/>
      <c r="D47" s="6"/>
      <c r="AB47" s="5">
        <v>206697.97928872867</v>
      </c>
      <c r="AC47" s="5">
        <v>609339.96299716446</v>
      </c>
    </row>
    <row r="48" spans="3:29" ht="15" customHeight="1" x14ac:dyDescent="0.3">
      <c r="C48" s="6"/>
      <c r="D48" s="6"/>
      <c r="AB48" s="5">
        <v>206689.3357308085</v>
      </c>
      <c r="AC48" s="5">
        <v>609348.28699298855</v>
      </c>
    </row>
    <row r="49" spans="2:29" ht="15" customHeight="1" x14ac:dyDescent="0.3">
      <c r="C49" s="6"/>
      <c r="D49" s="6"/>
      <c r="AB49" s="5">
        <v>206683.62351045967</v>
      </c>
      <c r="AC49" s="5">
        <v>609353.88793386368</v>
      </c>
    </row>
    <row r="50" spans="2:29" ht="15" customHeight="1" x14ac:dyDescent="0.3">
      <c r="C50" s="6"/>
      <c r="D50" s="6"/>
      <c r="AB50" s="5">
        <v>206669.34295958767</v>
      </c>
      <c r="AC50" s="5">
        <v>609367.89028605155</v>
      </c>
    </row>
    <row r="51" spans="2:29" ht="15" customHeight="1" x14ac:dyDescent="0.3">
      <c r="C51" s="6"/>
      <c r="D51" s="6"/>
      <c r="AB51" s="5">
        <v>206655.06240871569</v>
      </c>
      <c r="AC51" s="5">
        <v>609381.89263823943</v>
      </c>
    </row>
    <row r="52" spans="2:29" ht="15" customHeight="1" x14ac:dyDescent="0.3">
      <c r="C52" s="6"/>
      <c r="D52" s="6"/>
      <c r="AB52" s="5">
        <v>206640.78185784371</v>
      </c>
      <c r="AC52" s="5">
        <v>609395.8949904273</v>
      </c>
    </row>
    <row r="53" spans="2:29" ht="15" customHeight="1" x14ac:dyDescent="0.3">
      <c r="C53" s="6"/>
      <c r="D53" s="6"/>
      <c r="AB53" s="5">
        <v>206640.78185784371</v>
      </c>
      <c r="AC53" s="5">
        <v>609395.8949904273</v>
      </c>
    </row>
    <row r="54" spans="2:29" ht="15" customHeight="1" x14ac:dyDescent="0.3">
      <c r="C54" s="6"/>
      <c r="D54" s="6"/>
      <c r="AB54" s="5">
        <v>206640.78185784371</v>
      </c>
      <c r="AC54" s="5">
        <v>609395.8949904273</v>
      </c>
    </row>
    <row r="55" spans="2:29" ht="15" customHeight="1" x14ac:dyDescent="0.3">
      <c r="AB55" s="5">
        <v>206635.78366503856</v>
      </c>
      <c r="AC55" s="5">
        <v>609400.79581369297</v>
      </c>
    </row>
    <row r="57" spans="2:29" ht="15" customHeight="1" x14ac:dyDescent="0.3">
      <c r="B57" s="2"/>
      <c r="C57" s="2"/>
      <c r="D57" s="2"/>
      <c r="F57" s="2"/>
      <c r="G57" s="2"/>
      <c r="H57" s="2"/>
      <c r="K57" s="2"/>
      <c r="L57" s="2"/>
    </row>
  </sheetData>
  <autoFilter ref="A1:AX12" xr:uid="{00000000-0009-0000-0000-000004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Z27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44.7</v>
      </c>
      <c r="D2" s="23">
        <v>43.5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43.2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44.7</v>
      </c>
      <c r="C3" s="5">
        <v>4</v>
      </c>
      <c r="D3" s="5">
        <v>44.7</v>
      </c>
    </row>
    <row r="4" spans="1:26" x14ac:dyDescent="0.3">
      <c r="A4" s="23" t="s">
        <v>909</v>
      </c>
      <c r="B4" s="23" t="s">
        <v>911</v>
      </c>
      <c r="C4" s="23">
        <v>44.42</v>
      </c>
      <c r="D4" s="23">
        <v>43.12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42.92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44.42</v>
      </c>
      <c r="C5" s="5">
        <v>4</v>
      </c>
      <c r="D5" s="5">
        <v>44.42</v>
      </c>
    </row>
    <row r="6" spans="1:26" x14ac:dyDescent="0.3">
      <c r="A6" s="23" t="s">
        <v>909</v>
      </c>
      <c r="B6" s="23" t="s">
        <v>912</v>
      </c>
      <c r="C6" s="23">
        <v>44.14</v>
      </c>
      <c r="D6" s="23">
        <v>42.75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42.64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44.14</v>
      </c>
      <c r="C7" s="5">
        <v>4</v>
      </c>
      <c r="D7" s="5">
        <v>44.14</v>
      </c>
    </row>
    <row r="8" spans="1:26" x14ac:dyDescent="0.3">
      <c r="A8" s="23" t="s">
        <v>909</v>
      </c>
      <c r="B8" s="23" t="s">
        <v>913</v>
      </c>
      <c r="C8" s="23">
        <v>43.86</v>
      </c>
      <c r="D8" s="23">
        <v>42.37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42.36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43.86</v>
      </c>
      <c r="C9" s="5">
        <v>4</v>
      </c>
      <c r="D9" s="5">
        <v>43.86</v>
      </c>
    </row>
    <row r="10" spans="1:26" x14ac:dyDescent="0.3">
      <c r="A10" s="23" t="s">
        <v>909</v>
      </c>
      <c r="B10" s="23" t="s">
        <v>914</v>
      </c>
      <c r="C10" s="23">
        <v>43.65</v>
      </c>
      <c r="D10" s="23">
        <v>42.09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42.15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43.65</v>
      </c>
      <c r="C11" s="5">
        <v>4</v>
      </c>
      <c r="D11" s="5">
        <v>43.65</v>
      </c>
    </row>
    <row r="12" spans="1:26" x14ac:dyDescent="0.3">
      <c r="A12" s="23" t="s">
        <v>909</v>
      </c>
      <c r="B12" s="23" t="s">
        <v>915</v>
      </c>
      <c r="C12" s="23">
        <v>43.58</v>
      </c>
      <c r="D12" s="23">
        <v>42</v>
      </c>
      <c r="E12" s="23">
        <v>200</v>
      </c>
      <c r="F12" s="23" t="s">
        <v>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42.09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43.58</v>
      </c>
      <c r="C13" s="5">
        <v>4</v>
      </c>
      <c r="D13" s="5">
        <v>43.58</v>
      </c>
    </row>
    <row r="14" spans="1:26" x14ac:dyDescent="0.3">
      <c r="A14" s="23" t="s">
        <v>909</v>
      </c>
      <c r="B14" s="23" t="s">
        <v>916</v>
      </c>
      <c r="C14" s="23">
        <v>43.29</v>
      </c>
      <c r="D14" s="23">
        <v>41.62</v>
      </c>
      <c r="E14" s="23">
        <v>200</v>
      </c>
      <c r="F14" s="23" t="s">
        <v>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41.81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43.29</v>
      </c>
      <c r="C15" s="5">
        <v>4</v>
      </c>
      <c r="D15" s="5">
        <v>43.29</v>
      </c>
    </row>
    <row r="16" spans="1:26" x14ac:dyDescent="0.3">
      <c r="A16" s="23" t="s">
        <v>909</v>
      </c>
      <c r="B16" s="23" t="s">
        <v>917</v>
      </c>
      <c r="C16" s="23">
        <v>43.01</v>
      </c>
      <c r="D16" s="23">
        <v>41.25</v>
      </c>
      <c r="E16" s="23">
        <v>200</v>
      </c>
      <c r="F16" s="23" t="s">
        <v>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41.53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43.01</v>
      </c>
      <c r="C17" s="5">
        <v>4</v>
      </c>
      <c r="D17" s="5">
        <v>43.01</v>
      </c>
    </row>
    <row r="18" spans="1:26" x14ac:dyDescent="0.3">
      <c r="A18" s="23" t="s">
        <v>909</v>
      </c>
      <c r="B18" s="23" t="s">
        <v>918</v>
      </c>
      <c r="C18" s="23">
        <v>42.72</v>
      </c>
      <c r="D18" s="23">
        <v>40.880000000000003</v>
      </c>
      <c r="E18" s="23">
        <v>200</v>
      </c>
      <c r="F18" s="23" t="s">
        <v>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41.25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42.72</v>
      </c>
      <c r="C19" s="5">
        <v>4</v>
      </c>
      <c r="D19" s="5">
        <v>42.72</v>
      </c>
    </row>
    <row r="20" spans="1:26" x14ac:dyDescent="0.3">
      <c r="A20" s="23" t="s">
        <v>909</v>
      </c>
      <c r="B20" s="23" t="s">
        <v>919</v>
      </c>
      <c r="C20" s="23">
        <v>42.58</v>
      </c>
      <c r="D20" s="23">
        <v>40.69</v>
      </c>
      <c r="E20" s="23">
        <v>200</v>
      </c>
      <c r="F20" s="23" t="s">
        <v>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41.11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42.58</v>
      </c>
      <c r="C21" s="5">
        <v>4</v>
      </c>
      <c r="D21" s="5">
        <v>42.58</v>
      </c>
    </row>
    <row r="22" spans="1:26" x14ac:dyDescent="0.3">
      <c r="A22" s="23" t="s">
        <v>909</v>
      </c>
      <c r="B22" s="23" t="s">
        <v>920</v>
      </c>
      <c r="C22" s="23">
        <v>42.58</v>
      </c>
      <c r="D22" s="23">
        <v>39.99</v>
      </c>
      <c r="E22" s="23">
        <v>200</v>
      </c>
      <c r="F22" s="23" t="s">
        <v>897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41.11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42.58</v>
      </c>
      <c r="C23" s="5">
        <v>4</v>
      </c>
      <c r="D23" s="5">
        <v>42.58</v>
      </c>
    </row>
    <row r="24" spans="1:26" x14ac:dyDescent="0.3">
      <c r="A24" s="23" t="s">
        <v>909</v>
      </c>
      <c r="B24" s="23" t="s">
        <v>921</v>
      </c>
      <c r="C24" s="23">
        <v>42.47</v>
      </c>
      <c r="D24" s="23">
        <v>39.950000000000003</v>
      </c>
      <c r="E24" s="23">
        <v>200</v>
      </c>
      <c r="F24" s="23" t="s">
        <v>897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40.97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42.47</v>
      </c>
      <c r="C25" s="5">
        <v>4</v>
      </c>
      <c r="D25" s="5">
        <v>42.47</v>
      </c>
    </row>
    <row r="26" spans="1:26" x14ac:dyDescent="0.3">
      <c r="A26" s="23" t="s">
        <v>909</v>
      </c>
      <c r="B26" s="23" t="s">
        <v>922</v>
      </c>
      <c r="C26" s="23">
        <v>42.25</v>
      </c>
      <c r="D26" s="23">
        <v>39.880000000000003</v>
      </c>
      <c r="E26" s="23">
        <v>200</v>
      </c>
      <c r="F26" s="23" t="s">
        <v>897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40.94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42.25</v>
      </c>
      <c r="C27" s="5">
        <v>4</v>
      </c>
      <c r="D27" s="5">
        <v>42.25</v>
      </c>
    </row>
    <row r="28" spans="1:26" x14ac:dyDescent="0.3">
      <c r="A28" s="23" t="s">
        <v>909</v>
      </c>
      <c r="B28" s="23" t="s">
        <v>923</v>
      </c>
      <c r="C28" s="23">
        <v>42.25</v>
      </c>
      <c r="D28" s="23">
        <v>39.880000000000003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40.94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42.25</v>
      </c>
      <c r="C29" s="5">
        <v>4</v>
      </c>
      <c r="D29" s="5">
        <v>42.25</v>
      </c>
    </row>
    <row r="30" spans="1:26" x14ac:dyDescent="0.3">
      <c r="A30" s="23" t="s">
        <v>909</v>
      </c>
      <c r="B30" s="23" t="s">
        <v>924</v>
      </c>
      <c r="C30" s="23">
        <v>42.29</v>
      </c>
      <c r="D30" s="23">
        <v>39.83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40.909999999999997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42.29</v>
      </c>
      <c r="C31" s="5">
        <v>4</v>
      </c>
      <c r="D31" s="5">
        <v>42.29</v>
      </c>
    </row>
    <row r="32" spans="1:26" x14ac:dyDescent="0.3">
      <c r="A32" s="23" t="s">
        <v>909</v>
      </c>
      <c r="B32" s="23" t="s">
        <v>925</v>
      </c>
      <c r="C32" s="23">
        <v>42.34</v>
      </c>
      <c r="D32" s="23">
        <v>39.78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40.880000000000003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42.34</v>
      </c>
      <c r="C33" s="5">
        <v>4</v>
      </c>
      <c r="D33" s="5">
        <v>42.34</v>
      </c>
    </row>
    <row r="34" spans="1:26" x14ac:dyDescent="0.3">
      <c r="A34" s="23" t="s">
        <v>909</v>
      </c>
      <c r="B34" s="23" t="s">
        <v>926</v>
      </c>
      <c r="C34" s="23">
        <v>42.35</v>
      </c>
      <c r="D34" s="23">
        <v>39.76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40.869999999999997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42.35</v>
      </c>
      <c r="C35" s="5">
        <v>4</v>
      </c>
      <c r="D35" s="5">
        <v>42.35</v>
      </c>
    </row>
    <row r="36" spans="1:26" x14ac:dyDescent="0.3">
      <c r="A36" s="23" t="s">
        <v>909</v>
      </c>
      <c r="B36" s="23" t="s">
        <v>927</v>
      </c>
      <c r="C36" s="23">
        <v>42.38</v>
      </c>
      <c r="D36" s="23">
        <v>39.729999999999997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40.86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42.38</v>
      </c>
      <c r="C37" s="5">
        <v>4</v>
      </c>
      <c r="D37" s="5">
        <v>42.38</v>
      </c>
    </row>
    <row r="38" spans="1:26" x14ac:dyDescent="0.3">
      <c r="A38" s="23" t="s">
        <v>909</v>
      </c>
      <c r="B38" s="23" t="s">
        <v>928</v>
      </c>
      <c r="C38" s="23">
        <v>42.42</v>
      </c>
      <c r="D38" s="23">
        <v>39.67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40.83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42.42</v>
      </c>
      <c r="C39" s="5">
        <v>4</v>
      </c>
      <c r="D39" s="5">
        <v>42.42</v>
      </c>
    </row>
    <row r="40" spans="1:26" x14ac:dyDescent="0.3">
      <c r="A40" s="23" t="s">
        <v>909</v>
      </c>
      <c r="B40" s="23" t="s">
        <v>929</v>
      </c>
      <c r="C40" s="23">
        <v>42.44</v>
      </c>
      <c r="D40" s="23">
        <v>39.64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40.81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42.44</v>
      </c>
      <c r="C41" s="5">
        <v>4</v>
      </c>
      <c r="D41" s="5">
        <v>42.44</v>
      </c>
    </row>
    <row r="42" spans="1:26" x14ac:dyDescent="0.3">
      <c r="A42" s="23" t="s">
        <v>909</v>
      </c>
      <c r="B42" s="23" t="s">
        <v>930</v>
      </c>
      <c r="C42" s="23">
        <v>42.5</v>
      </c>
      <c r="D42" s="23">
        <v>39.619999999999997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40.799999999999997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42.5</v>
      </c>
      <c r="C43" s="5">
        <v>4</v>
      </c>
      <c r="D43" s="5">
        <v>42.5</v>
      </c>
    </row>
    <row r="44" spans="1:26" x14ac:dyDescent="0.3">
      <c r="A44" s="23" t="s">
        <v>909</v>
      </c>
      <c r="B44" s="23" t="s">
        <v>931</v>
      </c>
      <c r="C44" s="23">
        <v>42.64</v>
      </c>
      <c r="D44" s="23">
        <v>39.57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40.770000000000003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42.64</v>
      </c>
      <c r="C45" s="5">
        <v>4</v>
      </c>
      <c r="D45" s="5">
        <v>42.64</v>
      </c>
    </row>
    <row r="46" spans="1:26" x14ac:dyDescent="0.3">
      <c r="A46" s="23" t="s">
        <v>909</v>
      </c>
      <c r="B46" s="23" t="s">
        <v>932</v>
      </c>
      <c r="C46" s="23">
        <v>42.78</v>
      </c>
      <c r="D46" s="23">
        <v>39.520000000000003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40.74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42.78</v>
      </c>
      <c r="C47" s="5">
        <v>4</v>
      </c>
      <c r="D47" s="5">
        <v>42.78</v>
      </c>
    </row>
    <row r="48" spans="1:26" x14ac:dyDescent="0.3">
      <c r="A48" s="23" t="s">
        <v>909</v>
      </c>
      <c r="B48" s="23" t="s">
        <v>933</v>
      </c>
      <c r="C48" s="23">
        <v>42.92</v>
      </c>
      <c r="D48" s="23">
        <v>39.47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40.71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42.92</v>
      </c>
      <c r="C49" s="5">
        <v>4</v>
      </c>
      <c r="D49" s="5">
        <v>42.92</v>
      </c>
    </row>
    <row r="50" spans="1:26" x14ac:dyDescent="0.3">
      <c r="A50" s="23" t="s">
        <v>909</v>
      </c>
      <c r="B50" s="23" t="s">
        <v>934</v>
      </c>
      <c r="C50" s="23">
        <v>42.93</v>
      </c>
      <c r="D50" s="23">
        <v>39.46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40.71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42.93</v>
      </c>
      <c r="C51" s="5">
        <v>4</v>
      </c>
      <c r="D51" s="5">
        <v>42.93</v>
      </c>
    </row>
    <row r="52" spans="1:26" x14ac:dyDescent="0.3">
      <c r="A52" s="23" t="s">
        <v>909</v>
      </c>
      <c r="B52" s="23" t="s">
        <v>935</v>
      </c>
      <c r="C52" s="23">
        <v>42.99</v>
      </c>
      <c r="D52" s="23">
        <v>39.42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40.69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42.99</v>
      </c>
      <c r="C53" s="5">
        <v>4</v>
      </c>
      <c r="D53" s="5">
        <v>42.99</v>
      </c>
    </row>
    <row r="54" spans="1:26" x14ac:dyDescent="0.3">
      <c r="A54" s="23" t="s">
        <v>909</v>
      </c>
      <c r="B54" s="23" t="s">
        <v>936</v>
      </c>
      <c r="C54" s="23">
        <v>43.07</v>
      </c>
      <c r="D54" s="23">
        <v>39.369999999999997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40.659999999999997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43.07</v>
      </c>
      <c r="C55" s="5">
        <v>4</v>
      </c>
      <c r="D55" s="5">
        <v>43.07</v>
      </c>
    </row>
    <row r="56" spans="1:26" x14ac:dyDescent="0.3">
      <c r="A56" s="23" t="s">
        <v>909</v>
      </c>
      <c r="B56" s="23" t="s">
        <v>937</v>
      </c>
      <c r="C56" s="23">
        <v>43.14</v>
      </c>
      <c r="D56" s="23">
        <v>39.32</v>
      </c>
      <c r="E56" s="23">
        <v>200</v>
      </c>
      <c r="F56" s="23" t="s">
        <v>60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40.630000000000003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43.14</v>
      </c>
      <c r="C57" s="5">
        <v>4</v>
      </c>
      <c r="D57" s="5">
        <v>43.14</v>
      </c>
    </row>
    <row r="58" spans="1:26" x14ac:dyDescent="0.3">
      <c r="A58" s="23" t="s">
        <v>909</v>
      </c>
      <c r="B58" s="23" t="s">
        <v>938</v>
      </c>
      <c r="C58" s="23">
        <v>43.2</v>
      </c>
      <c r="D58" s="23">
        <v>39.28</v>
      </c>
      <c r="E58" s="23">
        <v>200</v>
      </c>
      <c r="F58" s="23" t="s">
        <v>60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40.6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43.2</v>
      </c>
      <c r="C59" s="5">
        <v>4</v>
      </c>
      <c r="D59" s="5">
        <v>43.2</v>
      </c>
    </row>
    <row r="60" spans="1:26" x14ac:dyDescent="0.3">
      <c r="A60" s="23" t="s">
        <v>909</v>
      </c>
      <c r="B60" s="23" t="s">
        <v>939</v>
      </c>
      <c r="C60" s="23">
        <v>43.2</v>
      </c>
      <c r="D60" s="23">
        <v>39.28</v>
      </c>
      <c r="E60" s="23">
        <v>200</v>
      </c>
      <c r="F60" s="23" t="s">
        <v>60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40.6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43.2</v>
      </c>
      <c r="C61" s="5">
        <v>4</v>
      </c>
      <c r="D61" s="5">
        <v>43.2</v>
      </c>
    </row>
    <row r="62" spans="1:26" x14ac:dyDescent="0.3">
      <c r="A62" s="23" t="s">
        <v>909</v>
      </c>
      <c r="B62" s="23" t="s">
        <v>940</v>
      </c>
      <c r="C62" s="23">
        <v>43.18</v>
      </c>
      <c r="D62" s="23">
        <v>39.270000000000003</v>
      </c>
      <c r="E62" s="23">
        <v>200</v>
      </c>
      <c r="F62" s="23" t="s">
        <v>60</v>
      </c>
      <c r="G62" s="23">
        <v>0.3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40.6</v>
      </c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5">
        <v>4</v>
      </c>
      <c r="B63" s="5">
        <v>43.18</v>
      </c>
      <c r="C63" s="5">
        <v>4</v>
      </c>
      <c r="D63" s="5">
        <v>43.18</v>
      </c>
    </row>
    <row r="64" spans="1:26" x14ac:dyDescent="0.3">
      <c r="A64" s="23" t="s">
        <v>909</v>
      </c>
      <c r="B64" s="23" t="s">
        <v>941</v>
      </c>
      <c r="C64" s="23">
        <v>43.07</v>
      </c>
      <c r="D64" s="23">
        <v>39.229999999999997</v>
      </c>
      <c r="E64" s="23">
        <v>200</v>
      </c>
      <c r="F64" s="23" t="s">
        <v>60</v>
      </c>
      <c r="G64" s="23">
        <v>0.3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>
        <v>40.57</v>
      </c>
      <c r="S64" s="23"/>
      <c r="T64" s="23"/>
      <c r="U64" s="23"/>
      <c r="V64" s="23"/>
      <c r="W64" s="23"/>
      <c r="X64" s="23"/>
      <c r="Y64" s="23"/>
      <c r="Z64" s="23"/>
    </row>
    <row r="65" spans="1:26" x14ac:dyDescent="0.3">
      <c r="A65" s="5">
        <v>4</v>
      </c>
      <c r="B65" s="5">
        <v>43.07</v>
      </c>
      <c r="C65" s="5">
        <v>4</v>
      </c>
      <c r="D65" s="5">
        <v>43.07</v>
      </c>
    </row>
    <row r="66" spans="1:26" x14ac:dyDescent="0.3">
      <c r="A66" s="23" t="s">
        <v>909</v>
      </c>
      <c r="B66" s="23" t="s">
        <v>942</v>
      </c>
      <c r="C66" s="23">
        <v>42.96</v>
      </c>
      <c r="D66" s="23">
        <v>39.18</v>
      </c>
      <c r="E66" s="23">
        <v>200</v>
      </c>
      <c r="F66" s="23" t="s">
        <v>60</v>
      </c>
      <c r="G66" s="23">
        <v>0.3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40.54</v>
      </c>
      <c r="S66" s="23"/>
      <c r="T66" s="23"/>
      <c r="U66" s="23"/>
      <c r="V66" s="23"/>
      <c r="W66" s="23"/>
      <c r="X66" s="23"/>
      <c r="Y66" s="23"/>
      <c r="Z66" s="23"/>
    </row>
    <row r="67" spans="1:26" x14ac:dyDescent="0.3">
      <c r="A67" s="5">
        <v>4</v>
      </c>
      <c r="B67" s="5">
        <v>42.96</v>
      </c>
      <c r="C67" s="5">
        <v>4</v>
      </c>
      <c r="D67" s="5">
        <v>42.96</v>
      </c>
    </row>
    <row r="68" spans="1:26" x14ac:dyDescent="0.3">
      <c r="A68" s="23" t="s">
        <v>909</v>
      </c>
      <c r="B68" s="23" t="s">
        <v>943</v>
      </c>
      <c r="C68" s="23">
        <v>42.89</v>
      </c>
      <c r="D68" s="23">
        <v>39.15</v>
      </c>
      <c r="E68" s="23">
        <v>200</v>
      </c>
      <c r="F68" s="23" t="s">
        <v>60</v>
      </c>
      <c r="G68" s="23">
        <v>0.3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>
        <v>40.53</v>
      </c>
      <c r="S68" s="23"/>
      <c r="T68" s="23"/>
      <c r="U68" s="23"/>
      <c r="V68" s="23"/>
      <c r="W68" s="23"/>
      <c r="X68" s="23"/>
      <c r="Y68" s="23"/>
      <c r="Z68" s="23"/>
    </row>
    <row r="69" spans="1:26" x14ac:dyDescent="0.3">
      <c r="A69" s="5">
        <v>4</v>
      </c>
      <c r="B69" s="5">
        <v>42.89</v>
      </c>
      <c r="C69" s="5">
        <v>4</v>
      </c>
      <c r="D69" s="5">
        <v>42.89</v>
      </c>
    </row>
    <row r="70" spans="1:26" x14ac:dyDescent="0.3">
      <c r="A70" s="23" t="s">
        <v>909</v>
      </c>
      <c r="B70" s="23" t="s">
        <v>944</v>
      </c>
      <c r="C70" s="23">
        <v>42.81</v>
      </c>
      <c r="D70" s="23">
        <v>39.130000000000003</v>
      </c>
      <c r="E70" s="23">
        <v>200</v>
      </c>
      <c r="F70" s="23" t="s">
        <v>60</v>
      </c>
      <c r="G70" s="23">
        <v>0.3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>
        <v>40.520000000000003</v>
      </c>
      <c r="S70" s="23"/>
      <c r="T70" s="23"/>
      <c r="U70" s="23"/>
      <c r="V70" s="23"/>
      <c r="W70" s="23"/>
      <c r="X70" s="23"/>
      <c r="Y70" s="23"/>
      <c r="Z70" s="23"/>
    </row>
    <row r="71" spans="1:26" x14ac:dyDescent="0.3">
      <c r="A71" s="5">
        <v>4</v>
      </c>
      <c r="B71" s="5">
        <v>42.81</v>
      </c>
      <c r="C71" s="5">
        <v>4</v>
      </c>
      <c r="D71" s="5">
        <v>42.81</v>
      </c>
    </row>
    <row r="72" spans="1:26" x14ac:dyDescent="0.3">
      <c r="A72" s="23" t="s">
        <v>909</v>
      </c>
      <c r="B72" s="23" t="s">
        <v>945</v>
      </c>
      <c r="C72" s="23">
        <v>42.6</v>
      </c>
      <c r="D72" s="23">
        <v>39.090000000000003</v>
      </c>
      <c r="E72" s="23">
        <v>200</v>
      </c>
      <c r="F72" s="23" t="s">
        <v>60</v>
      </c>
      <c r="G72" s="23">
        <v>0.3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>
        <v>40.49</v>
      </c>
      <c r="S72" s="23"/>
      <c r="T72" s="23"/>
      <c r="U72" s="23"/>
      <c r="V72" s="23"/>
      <c r="W72" s="23"/>
      <c r="X72" s="23"/>
      <c r="Y72" s="23"/>
      <c r="Z72" s="23"/>
    </row>
    <row r="73" spans="1:26" x14ac:dyDescent="0.3">
      <c r="A73" s="5">
        <v>4</v>
      </c>
      <c r="B73" s="5">
        <v>42.6</v>
      </c>
      <c r="C73" s="5">
        <v>4</v>
      </c>
      <c r="D73" s="5">
        <v>42.6</v>
      </c>
    </row>
    <row r="74" spans="1:26" x14ac:dyDescent="0.3">
      <c r="A74" s="23" t="s">
        <v>909</v>
      </c>
      <c r="B74" s="23" t="s">
        <v>946</v>
      </c>
      <c r="C74" s="23">
        <v>42.46</v>
      </c>
      <c r="D74" s="23">
        <v>39.06</v>
      </c>
      <c r="E74" s="23">
        <v>200</v>
      </c>
      <c r="F74" s="23" t="s">
        <v>60</v>
      </c>
      <c r="G74" s="23">
        <v>0.3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>
        <v>40.47</v>
      </c>
      <c r="S74" s="23"/>
      <c r="T74" s="23"/>
      <c r="U74" s="23"/>
      <c r="V74" s="23"/>
      <c r="W74" s="23"/>
      <c r="X74" s="23"/>
      <c r="Y74" s="23"/>
      <c r="Z74" s="23"/>
    </row>
    <row r="75" spans="1:26" x14ac:dyDescent="0.3">
      <c r="A75" s="5">
        <v>4</v>
      </c>
      <c r="B75" s="5">
        <v>42.46</v>
      </c>
      <c r="C75" s="5">
        <v>4</v>
      </c>
      <c r="D75" s="5">
        <v>42.46</v>
      </c>
    </row>
    <row r="76" spans="1:26" x14ac:dyDescent="0.3">
      <c r="A76" s="23" t="s">
        <v>909</v>
      </c>
      <c r="B76" s="23" t="s">
        <v>947</v>
      </c>
      <c r="C76" s="23">
        <v>42.53</v>
      </c>
      <c r="D76" s="23">
        <v>39.049999999999997</v>
      </c>
      <c r="E76" s="23">
        <v>200</v>
      </c>
      <c r="F76" s="23" t="s">
        <v>60</v>
      </c>
      <c r="G76" s="23">
        <v>0.3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>
        <v>40.46</v>
      </c>
      <c r="S76" s="23"/>
      <c r="T76" s="23"/>
      <c r="U76" s="23"/>
      <c r="V76" s="23"/>
      <c r="W76" s="23"/>
      <c r="X76" s="23"/>
      <c r="Y76" s="23"/>
      <c r="Z76" s="23"/>
    </row>
    <row r="77" spans="1:26" x14ac:dyDescent="0.3">
      <c r="A77" s="5">
        <v>4</v>
      </c>
      <c r="B77" s="5">
        <v>42.53</v>
      </c>
      <c r="C77" s="5">
        <v>4</v>
      </c>
      <c r="D77" s="5">
        <v>42.53</v>
      </c>
    </row>
    <row r="78" spans="1:26" x14ac:dyDescent="0.3">
      <c r="A78" s="23" t="s">
        <v>909</v>
      </c>
      <c r="B78" s="23" t="s">
        <v>948</v>
      </c>
      <c r="C78" s="23">
        <v>42.53</v>
      </c>
      <c r="D78" s="23">
        <v>39.01</v>
      </c>
      <c r="E78" s="23">
        <v>200</v>
      </c>
      <c r="F78" s="23" t="s">
        <v>60</v>
      </c>
      <c r="G78" s="23">
        <v>0.3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>
        <v>40.43</v>
      </c>
      <c r="S78" s="23"/>
      <c r="T78" s="23"/>
      <c r="U78" s="23"/>
      <c r="V78" s="23"/>
      <c r="W78" s="23"/>
      <c r="X78" s="23"/>
      <c r="Y78" s="23"/>
      <c r="Z78" s="23"/>
    </row>
    <row r="79" spans="1:26" x14ac:dyDescent="0.3">
      <c r="A79" s="5">
        <v>4</v>
      </c>
      <c r="B79" s="5">
        <v>42.53</v>
      </c>
      <c r="C79" s="5">
        <v>4</v>
      </c>
      <c r="D79" s="5">
        <v>42.53</v>
      </c>
    </row>
    <row r="80" spans="1:26" x14ac:dyDescent="0.3">
      <c r="A80" s="23" t="s">
        <v>909</v>
      </c>
      <c r="B80" s="23" t="s">
        <v>949</v>
      </c>
      <c r="C80" s="23">
        <v>42.53</v>
      </c>
      <c r="D80" s="23">
        <v>38.979999999999997</v>
      </c>
      <c r="E80" s="23">
        <v>200</v>
      </c>
      <c r="F80" s="23" t="s">
        <v>60</v>
      </c>
      <c r="G80" s="23">
        <v>0.3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>
        <v>40.29</v>
      </c>
      <c r="S80" s="23"/>
      <c r="T80" s="23"/>
      <c r="U80" s="23"/>
      <c r="V80" s="23"/>
      <c r="W80" s="23"/>
      <c r="X80" s="23"/>
      <c r="Y80" s="23"/>
      <c r="Z80" s="23"/>
    </row>
    <row r="81" spans="1:26" x14ac:dyDescent="0.3">
      <c r="A81" s="5">
        <v>4</v>
      </c>
      <c r="B81" s="5">
        <v>42.53</v>
      </c>
      <c r="C81" s="5">
        <v>4</v>
      </c>
      <c r="D81" s="5">
        <v>42.53</v>
      </c>
    </row>
    <row r="82" spans="1:26" x14ac:dyDescent="0.3">
      <c r="A82" s="23" t="s">
        <v>909</v>
      </c>
      <c r="B82" s="23" t="s">
        <v>950</v>
      </c>
      <c r="C82" s="23">
        <v>42.53</v>
      </c>
      <c r="D82" s="23">
        <v>38.950000000000003</v>
      </c>
      <c r="E82" s="23">
        <v>200</v>
      </c>
      <c r="F82" s="23" t="s">
        <v>60</v>
      </c>
      <c r="G82" s="23">
        <v>0.3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>
        <v>40.19</v>
      </c>
      <c r="S82" s="23"/>
      <c r="T82" s="23"/>
      <c r="U82" s="23"/>
      <c r="V82" s="23"/>
      <c r="W82" s="23"/>
      <c r="X82" s="23"/>
      <c r="Y82" s="23"/>
      <c r="Z82" s="23"/>
    </row>
    <row r="83" spans="1:26" x14ac:dyDescent="0.3">
      <c r="A83" s="5">
        <v>4</v>
      </c>
      <c r="B83" s="5">
        <v>42.53</v>
      </c>
      <c r="C83" s="5">
        <v>4</v>
      </c>
      <c r="D83" s="5">
        <v>42.53</v>
      </c>
    </row>
    <row r="84" spans="1:26" x14ac:dyDescent="0.3">
      <c r="A84" s="23" t="s">
        <v>909</v>
      </c>
      <c r="B84" s="23" t="s">
        <v>951</v>
      </c>
      <c r="C84" s="23">
        <v>42.52</v>
      </c>
      <c r="D84" s="23">
        <v>38.94</v>
      </c>
      <c r="E84" s="23">
        <v>200</v>
      </c>
      <c r="F84" s="23" t="s">
        <v>60</v>
      </c>
      <c r="G84" s="23">
        <v>0.3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>
        <v>40.15</v>
      </c>
      <c r="S84" s="23"/>
      <c r="T84" s="23"/>
      <c r="U84" s="23"/>
      <c r="V84" s="23"/>
      <c r="W84" s="23"/>
      <c r="X84" s="23"/>
      <c r="Y84" s="23"/>
      <c r="Z84" s="23"/>
    </row>
    <row r="85" spans="1:26" x14ac:dyDescent="0.3">
      <c r="A85" s="5">
        <v>4</v>
      </c>
      <c r="B85" s="5">
        <v>42.52</v>
      </c>
      <c r="C85" s="5">
        <v>4</v>
      </c>
      <c r="D85" s="5">
        <v>42.52</v>
      </c>
    </row>
    <row r="86" spans="1:26" x14ac:dyDescent="0.3">
      <c r="A86" s="23" t="s">
        <v>909</v>
      </c>
      <c r="B86" s="23" t="s">
        <v>952</v>
      </c>
      <c r="C86" s="23">
        <v>42.5</v>
      </c>
      <c r="D86" s="23">
        <v>38.909999999999997</v>
      </c>
      <c r="E86" s="23">
        <v>200</v>
      </c>
      <c r="F86" s="23" t="s">
        <v>60</v>
      </c>
      <c r="G86" s="23">
        <v>0.3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>
        <v>40.020000000000003</v>
      </c>
      <c r="S86" s="23"/>
      <c r="T86" s="23"/>
      <c r="U86" s="23"/>
      <c r="V86" s="23"/>
      <c r="W86" s="23"/>
      <c r="X86" s="23"/>
      <c r="Y86" s="23"/>
      <c r="Z86" s="23"/>
    </row>
    <row r="87" spans="1:26" x14ac:dyDescent="0.3">
      <c r="A87" s="5">
        <v>4</v>
      </c>
      <c r="B87" s="5">
        <v>42.5</v>
      </c>
      <c r="C87" s="5">
        <v>4</v>
      </c>
      <c r="D87" s="5">
        <v>42.5</v>
      </c>
    </row>
    <row r="88" spans="1:26" x14ac:dyDescent="0.3">
      <c r="A88" s="23" t="s">
        <v>909</v>
      </c>
      <c r="B88" s="23" t="s">
        <v>953</v>
      </c>
      <c r="C88" s="23">
        <v>42.48</v>
      </c>
      <c r="D88" s="23">
        <v>38.880000000000003</v>
      </c>
      <c r="E88" s="23">
        <v>200</v>
      </c>
      <c r="F88" s="23" t="s">
        <v>60</v>
      </c>
      <c r="G88" s="23">
        <v>0.3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>
        <v>39.880000000000003</v>
      </c>
      <c r="S88" s="23"/>
      <c r="T88" s="23"/>
      <c r="U88" s="23"/>
      <c r="V88" s="23"/>
      <c r="W88" s="23"/>
      <c r="X88" s="23"/>
      <c r="Y88" s="23"/>
      <c r="Z88" s="23"/>
    </row>
    <row r="89" spans="1:26" x14ac:dyDescent="0.3">
      <c r="A89" s="5">
        <v>4</v>
      </c>
      <c r="B89" s="5">
        <v>42.48</v>
      </c>
      <c r="C89" s="5">
        <v>4</v>
      </c>
      <c r="D89" s="5">
        <v>42.48</v>
      </c>
    </row>
    <row r="90" spans="1:26" x14ac:dyDescent="0.3">
      <c r="A90" s="23" t="s">
        <v>909</v>
      </c>
      <c r="B90" s="23" t="s">
        <v>954</v>
      </c>
      <c r="C90" s="23">
        <v>42.47</v>
      </c>
      <c r="D90" s="23">
        <v>38.86</v>
      </c>
      <c r="E90" s="23">
        <v>200</v>
      </c>
      <c r="F90" s="23" t="s">
        <v>60</v>
      </c>
      <c r="G90" s="23">
        <v>0.3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>
        <v>39.81</v>
      </c>
      <c r="S90" s="23"/>
      <c r="T90" s="23"/>
      <c r="U90" s="23"/>
      <c r="V90" s="23"/>
      <c r="W90" s="23"/>
      <c r="X90" s="23"/>
      <c r="Y90" s="23"/>
      <c r="Z90" s="23"/>
    </row>
    <row r="91" spans="1:26" x14ac:dyDescent="0.3">
      <c r="A91" s="5">
        <v>4</v>
      </c>
      <c r="B91" s="5">
        <v>42.47</v>
      </c>
      <c r="C91" s="5">
        <v>4</v>
      </c>
      <c r="D91" s="5">
        <v>42.47</v>
      </c>
    </row>
    <row r="92" spans="1:26" x14ac:dyDescent="0.3">
      <c r="A92" s="23" t="s">
        <v>909</v>
      </c>
      <c r="B92" s="23" t="s">
        <v>955</v>
      </c>
      <c r="C92" s="23">
        <v>42.46</v>
      </c>
      <c r="D92" s="23">
        <v>38.840000000000003</v>
      </c>
      <c r="E92" s="23">
        <v>200</v>
      </c>
      <c r="F92" s="23" t="s">
        <v>60</v>
      </c>
      <c r="G92" s="23">
        <v>0.3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>
        <v>39.74</v>
      </c>
      <c r="S92" s="23"/>
      <c r="T92" s="23"/>
      <c r="U92" s="23"/>
      <c r="V92" s="23"/>
      <c r="W92" s="23"/>
      <c r="X92" s="23"/>
      <c r="Y92" s="23"/>
      <c r="Z92" s="23"/>
    </row>
    <row r="93" spans="1:26" x14ac:dyDescent="0.3">
      <c r="A93" s="5">
        <v>4</v>
      </c>
      <c r="B93" s="5">
        <v>42.46</v>
      </c>
      <c r="C93" s="5">
        <v>4</v>
      </c>
      <c r="D93" s="5">
        <v>42.46</v>
      </c>
    </row>
    <row r="94" spans="1:26" x14ac:dyDescent="0.3">
      <c r="A94" s="23" t="s">
        <v>909</v>
      </c>
      <c r="B94" s="23" t="s">
        <v>956</v>
      </c>
      <c r="C94" s="23">
        <v>42.43</v>
      </c>
      <c r="D94" s="23">
        <v>38.81</v>
      </c>
      <c r="E94" s="23">
        <v>200</v>
      </c>
      <c r="F94" s="23" t="s">
        <v>60</v>
      </c>
      <c r="G94" s="23">
        <v>0.3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>
        <v>39.6</v>
      </c>
      <c r="S94" s="23"/>
      <c r="T94" s="23"/>
      <c r="U94" s="23"/>
      <c r="V94" s="23"/>
      <c r="W94" s="23"/>
      <c r="X94" s="23"/>
      <c r="Y94" s="23"/>
      <c r="Z94" s="23"/>
    </row>
    <row r="95" spans="1:26" x14ac:dyDescent="0.3">
      <c r="A95" s="5">
        <v>4</v>
      </c>
      <c r="B95" s="5">
        <v>42.43</v>
      </c>
      <c r="C95" s="5">
        <v>4</v>
      </c>
      <c r="D95" s="5">
        <v>42.43</v>
      </c>
    </row>
    <row r="96" spans="1:26" x14ac:dyDescent="0.3">
      <c r="A96" s="23" t="s">
        <v>909</v>
      </c>
      <c r="B96" s="23" t="s">
        <v>957</v>
      </c>
      <c r="C96" s="23">
        <v>42.4</v>
      </c>
      <c r="D96" s="23">
        <v>38.78</v>
      </c>
      <c r="E96" s="23">
        <v>200</v>
      </c>
      <c r="F96" s="23" t="s">
        <v>60</v>
      </c>
      <c r="G96" s="23">
        <v>0.3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>
        <v>39.47</v>
      </c>
      <c r="S96" s="23"/>
      <c r="T96" s="23"/>
      <c r="U96" s="23"/>
      <c r="V96" s="23"/>
      <c r="W96" s="23"/>
      <c r="X96" s="23"/>
      <c r="Y96" s="23"/>
      <c r="Z96" s="23"/>
    </row>
    <row r="97" spans="1:26" x14ac:dyDescent="0.3">
      <c r="A97" s="5">
        <v>4</v>
      </c>
      <c r="B97" s="5">
        <v>42.4</v>
      </c>
      <c r="C97" s="5">
        <v>4</v>
      </c>
      <c r="D97" s="5">
        <v>42.4</v>
      </c>
    </row>
    <row r="98" spans="1:26" x14ac:dyDescent="0.3">
      <c r="A98" s="23" t="s">
        <v>909</v>
      </c>
      <c r="B98" s="23" t="s">
        <v>958</v>
      </c>
      <c r="C98" s="23">
        <v>42.4</v>
      </c>
      <c r="D98" s="23">
        <v>38.770000000000003</v>
      </c>
      <c r="E98" s="23">
        <v>200</v>
      </c>
      <c r="F98" s="23" t="s">
        <v>60</v>
      </c>
      <c r="G98" s="23">
        <v>0.3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>
        <v>39.44</v>
      </c>
      <c r="S98" s="23"/>
      <c r="T98" s="23"/>
      <c r="U98" s="23"/>
      <c r="V98" s="23"/>
      <c r="W98" s="23"/>
      <c r="X98" s="23"/>
      <c r="Y98" s="23"/>
      <c r="Z98" s="23"/>
    </row>
    <row r="99" spans="1:26" x14ac:dyDescent="0.3">
      <c r="A99" s="5">
        <v>4</v>
      </c>
      <c r="B99" s="5">
        <v>42.4</v>
      </c>
      <c r="C99" s="5">
        <v>4</v>
      </c>
      <c r="D99" s="5">
        <v>42.4</v>
      </c>
    </row>
    <row r="100" spans="1:26" x14ac:dyDescent="0.3">
      <c r="A100" s="23" t="s">
        <v>909</v>
      </c>
      <c r="B100" s="23" t="s">
        <v>959</v>
      </c>
      <c r="C100" s="23">
        <v>42.4</v>
      </c>
      <c r="D100" s="23">
        <v>38.74</v>
      </c>
      <c r="E100" s="23">
        <v>200</v>
      </c>
      <c r="F100" s="23" t="s">
        <v>60</v>
      </c>
      <c r="G100" s="23">
        <v>0.3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>
        <v>39.33</v>
      </c>
      <c r="S100" s="23"/>
      <c r="T100" s="23"/>
      <c r="U100" s="23"/>
      <c r="V100" s="23"/>
      <c r="W100" s="23"/>
      <c r="X100" s="23"/>
      <c r="Y100" s="23"/>
      <c r="Z100" s="23"/>
    </row>
    <row r="101" spans="1:26" x14ac:dyDescent="0.3">
      <c r="A101" s="5">
        <v>4</v>
      </c>
      <c r="B101" s="5">
        <v>42.4</v>
      </c>
      <c r="C101" s="5">
        <v>4</v>
      </c>
      <c r="D101" s="5">
        <v>42.4</v>
      </c>
    </row>
    <row r="102" spans="1:26" x14ac:dyDescent="0.3">
      <c r="A102" s="23" t="s">
        <v>909</v>
      </c>
      <c r="B102" s="23" t="s">
        <v>960</v>
      </c>
      <c r="C102" s="23">
        <v>42.4</v>
      </c>
      <c r="D102" s="23">
        <v>38.74</v>
      </c>
      <c r="E102" s="23">
        <v>200</v>
      </c>
      <c r="F102" s="23" t="s">
        <v>60</v>
      </c>
      <c r="G102" s="23">
        <v>0.3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>
        <v>39.32</v>
      </c>
      <c r="S102" s="23"/>
      <c r="T102" s="23"/>
      <c r="U102" s="23"/>
      <c r="V102" s="23"/>
      <c r="W102" s="23"/>
      <c r="X102" s="23"/>
      <c r="Y102" s="23"/>
      <c r="Z102" s="23"/>
    </row>
    <row r="103" spans="1:26" x14ac:dyDescent="0.3">
      <c r="A103" s="5">
        <v>4</v>
      </c>
      <c r="B103" s="5">
        <v>42.4</v>
      </c>
      <c r="C103" s="5">
        <v>4</v>
      </c>
      <c r="D103" s="5">
        <v>42.4</v>
      </c>
    </row>
    <row r="104" spans="1:26" x14ac:dyDescent="0.3">
      <c r="A104" s="23" t="s">
        <v>909</v>
      </c>
      <c r="B104" s="23" t="s">
        <v>961</v>
      </c>
      <c r="C104" s="23">
        <v>42.2</v>
      </c>
      <c r="D104" s="23">
        <v>38.700000000000003</v>
      </c>
      <c r="E104" s="23">
        <v>200</v>
      </c>
      <c r="F104" s="23" t="s">
        <v>60</v>
      </c>
      <c r="G104" s="23">
        <v>0.3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>
        <v>39.19</v>
      </c>
      <c r="S104" s="23"/>
      <c r="T104" s="23"/>
      <c r="U104" s="23"/>
      <c r="V104" s="23"/>
      <c r="W104" s="23"/>
      <c r="X104" s="23"/>
      <c r="Y104" s="23"/>
      <c r="Z104" s="23"/>
    </row>
    <row r="105" spans="1:26" x14ac:dyDescent="0.3">
      <c r="A105" s="5">
        <v>4</v>
      </c>
      <c r="B105" s="5">
        <v>42.2</v>
      </c>
      <c r="C105" s="5">
        <v>4</v>
      </c>
      <c r="D105" s="5">
        <v>42.2</v>
      </c>
    </row>
    <row r="106" spans="1:26" x14ac:dyDescent="0.3">
      <c r="A106" s="23" t="s">
        <v>909</v>
      </c>
      <c r="B106" s="23" t="s">
        <v>962</v>
      </c>
      <c r="C106" s="23">
        <v>41.99</v>
      </c>
      <c r="D106" s="23">
        <v>38.65</v>
      </c>
      <c r="E106" s="23">
        <v>200</v>
      </c>
      <c r="F106" s="23" t="s">
        <v>60</v>
      </c>
      <c r="G106" s="23">
        <v>0.3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>
        <v>39.049999999999997</v>
      </c>
      <c r="S106" s="23"/>
      <c r="T106" s="23"/>
      <c r="U106" s="23"/>
      <c r="V106" s="23"/>
      <c r="W106" s="23"/>
      <c r="X106" s="23"/>
      <c r="Y106" s="23"/>
      <c r="Z106" s="23"/>
    </row>
    <row r="107" spans="1:26" x14ac:dyDescent="0.3">
      <c r="A107" s="5">
        <v>4</v>
      </c>
      <c r="B107" s="5">
        <v>41.99</v>
      </c>
      <c r="C107" s="5">
        <v>4</v>
      </c>
      <c r="D107" s="5">
        <v>41.99</v>
      </c>
    </row>
    <row r="108" spans="1:26" x14ac:dyDescent="0.3">
      <c r="A108" s="23" t="s">
        <v>909</v>
      </c>
      <c r="B108" s="23" t="s">
        <v>963</v>
      </c>
      <c r="C108" s="23">
        <v>41.78</v>
      </c>
      <c r="D108" s="23">
        <v>38.6</v>
      </c>
      <c r="E108" s="23">
        <v>200</v>
      </c>
      <c r="F108" s="23" t="s">
        <v>60</v>
      </c>
      <c r="G108" s="23">
        <v>0.3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>
        <v>38.909999999999997</v>
      </c>
      <c r="S108" s="23"/>
      <c r="T108" s="23"/>
      <c r="U108" s="23"/>
      <c r="V108" s="23"/>
      <c r="W108" s="23"/>
      <c r="X108" s="23"/>
      <c r="Y108" s="23"/>
      <c r="Z108" s="23"/>
    </row>
    <row r="109" spans="1:26" x14ac:dyDescent="0.3">
      <c r="A109" s="5">
        <v>4</v>
      </c>
      <c r="B109" s="5">
        <v>41.78</v>
      </c>
      <c r="C109" s="5">
        <v>4</v>
      </c>
      <c r="D109" s="5">
        <v>41.78</v>
      </c>
    </row>
    <row r="110" spans="1:26" x14ac:dyDescent="0.3">
      <c r="A110" s="23" t="s">
        <v>909</v>
      </c>
      <c r="B110" s="23" t="s">
        <v>964</v>
      </c>
      <c r="C110" s="23">
        <v>41.77</v>
      </c>
      <c r="D110" s="23">
        <v>38.6</v>
      </c>
      <c r="E110" s="23">
        <v>200</v>
      </c>
      <c r="F110" s="23" t="s">
        <v>60</v>
      </c>
      <c r="G110" s="23">
        <v>0.3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>
        <v>38.909999999999997</v>
      </c>
      <c r="S110" s="23"/>
      <c r="T110" s="23"/>
      <c r="U110" s="23"/>
      <c r="V110" s="23"/>
      <c r="W110" s="23"/>
      <c r="X110" s="23"/>
      <c r="Y110" s="23"/>
      <c r="Z110" s="23"/>
    </row>
    <row r="111" spans="1:26" x14ac:dyDescent="0.3">
      <c r="A111" s="5">
        <v>4</v>
      </c>
      <c r="B111" s="5">
        <v>41.77</v>
      </c>
      <c r="C111" s="5">
        <v>4</v>
      </c>
      <c r="D111" s="5">
        <v>41.77</v>
      </c>
    </row>
    <row r="112" spans="1:26" x14ac:dyDescent="0.3">
      <c r="A112" s="23" t="s">
        <v>909</v>
      </c>
      <c r="B112" s="23" t="s">
        <v>965</v>
      </c>
      <c r="C112" s="23">
        <v>41.65</v>
      </c>
      <c r="D112" s="23">
        <v>38.56</v>
      </c>
      <c r="E112" s="23">
        <v>200</v>
      </c>
      <c r="F112" s="23" t="s">
        <v>60</v>
      </c>
      <c r="G112" s="23">
        <v>0.3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>
        <v>38.78</v>
      </c>
      <c r="S112" s="23"/>
      <c r="T112" s="23"/>
      <c r="U112" s="23"/>
      <c r="V112" s="23"/>
      <c r="W112" s="23"/>
      <c r="X112" s="23"/>
      <c r="Y112" s="23"/>
      <c r="Z112" s="23"/>
    </row>
    <row r="113" spans="1:26" x14ac:dyDescent="0.3">
      <c r="A113" s="5">
        <v>4</v>
      </c>
      <c r="B113" s="5">
        <v>41.65</v>
      </c>
      <c r="C113" s="5">
        <v>4</v>
      </c>
      <c r="D113" s="5">
        <v>41.65</v>
      </c>
    </row>
    <row r="114" spans="1:26" x14ac:dyDescent="0.3">
      <c r="A114" s="23" t="s">
        <v>909</v>
      </c>
      <c r="B114" s="23" t="s">
        <v>966</v>
      </c>
      <c r="C114" s="23">
        <v>41.53</v>
      </c>
      <c r="D114" s="23">
        <v>38.520000000000003</v>
      </c>
      <c r="E114" s="23">
        <v>200</v>
      </c>
      <c r="F114" s="23" t="s">
        <v>60</v>
      </c>
      <c r="G114" s="23">
        <v>0.3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>
        <v>38.64</v>
      </c>
      <c r="S114" s="23"/>
      <c r="T114" s="23"/>
      <c r="U114" s="23"/>
      <c r="V114" s="23"/>
      <c r="W114" s="23"/>
      <c r="X114" s="23"/>
      <c r="Y114" s="23"/>
      <c r="Z114" s="23"/>
    </row>
    <row r="115" spans="1:26" x14ac:dyDescent="0.3">
      <c r="A115" s="5">
        <v>4</v>
      </c>
      <c r="B115" s="5">
        <v>41.53</v>
      </c>
      <c r="C115" s="5">
        <v>4</v>
      </c>
      <c r="D115" s="5">
        <v>41.53</v>
      </c>
    </row>
    <row r="116" spans="1:26" x14ac:dyDescent="0.3">
      <c r="A116" s="23" t="s">
        <v>909</v>
      </c>
      <c r="B116" s="23" t="s">
        <v>967</v>
      </c>
      <c r="C116" s="23">
        <v>41.42</v>
      </c>
      <c r="D116" s="23">
        <v>38.479999999999997</v>
      </c>
      <c r="E116" s="23">
        <v>200</v>
      </c>
      <c r="F116" s="23" t="s">
        <v>60</v>
      </c>
      <c r="G116" s="23">
        <v>0.3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>
        <v>38.51</v>
      </c>
      <c r="S116" s="23"/>
      <c r="T116" s="23"/>
      <c r="U116" s="23"/>
      <c r="V116" s="23"/>
      <c r="W116" s="23"/>
      <c r="X116" s="23"/>
      <c r="Y116" s="23"/>
      <c r="Z116" s="23"/>
    </row>
    <row r="117" spans="1:26" x14ac:dyDescent="0.3">
      <c r="A117" s="5">
        <v>4</v>
      </c>
      <c r="B117" s="5">
        <v>41.42</v>
      </c>
      <c r="C117" s="5">
        <v>4</v>
      </c>
      <c r="D117" s="5">
        <v>41.42</v>
      </c>
    </row>
    <row r="118" spans="1:26" x14ac:dyDescent="0.3">
      <c r="A118" s="23" t="s">
        <v>909</v>
      </c>
      <c r="B118" s="23" t="s">
        <v>968</v>
      </c>
      <c r="C118" s="23">
        <v>41.42</v>
      </c>
      <c r="D118" s="23">
        <v>38.479999999999997</v>
      </c>
      <c r="E118" s="23">
        <v>200</v>
      </c>
      <c r="F118" s="23" t="s">
        <v>60</v>
      </c>
      <c r="G118" s="23">
        <v>0.3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>
        <v>38.5</v>
      </c>
      <c r="S118" s="23"/>
      <c r="T118" s="23"/>
      <c r="U118" s="23"/>
      <c r="V118" s="23"/>
      <c r="W118" s="23"/>
      <c r="X118" s="23"/>
      <c r="Y118" s="23"/>
      <c r="Z118" s="23"/>
    </row>
    <row r="119" spans="1:26" x14ac:dyDescent="0.3">
      <c r="A119" s="5">
        <v>4</v>
      </c>
      <c r="B119" s="5">
        <v>41.42</v>
      </c>
      <c r="C119" s="5">
        <v>4</v>
      </c>
      <c r="D119" s="5">
        <v>41.42</v>
      </c>
    </row>
    <row r="120" spans="1:26" x14ac:dyDescent="0.3">
      <c r="A120" s="23" t="s">
        <v>909</v>
      </c>
      <c r="B120" s="23" t="s">
        <v>969</v>
      </c>
      <c r="C120" s="23">
        <v>41.42</v>
      </c>
      <c r="D120" s="23">
        <v>38.43</v>
      </c>
      <c r="E120" s="23">
        <v>200</v>
      </c>
      <c r="F120" s="23" t="s">
        <v>60</v>
      </c>
      <c r="G120" s="23">
        <v>0.3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>
        <v>38.36</v>
      </c>
      <c r="S120" s="23"/>
      <c r="T120" s="23"/>
      <c r="U120" s="23"/>
      <c r="V120" s="23"/>
      <c r="W120" s="23"/>
      <c r="X120" s="23"/>
      <c r="Y120" s="23"/>
      <c r="Z120" s="23"/>
    </row>
    <row r="121" spans="1:26" x14ac:dyDescent="0.3">
      <c r="A121" s="5">
        <v>4</v>
      </c>
      <c r="B121" s="5">
        <v>41.42</v>
      </c>
      <c r="C121" s="5">
        <v>4</v>
      </c>
      <c r="D121" s="5">
        <v>41.42</v>
      </c>
    </row>
    <row r="122" spans="1:26" x14ac:dyDescent="0.3">
      <c r="A122" s="23" t="s">
        <v>909</v>
      </c>
      <c r="B122" s="23" t="s">
        <v>970</v>
      </c>
      <c r="C122" s="23">
        <v>41.42</v>
      </c>
      <c r="D122" s="23">
        <v>38.39</v>
      </c>
      <c r="E122" s="23">
        <v>200</v>
      </c>
      <c r="F122" s="23" t="s">
        <v>60</v>
      </c>
      <c r="G122" s="23">
        <v>0.3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>
        <v>38.229999999999997</v>
      </c>
      <c r="S122" s="23"/>
      <c r="T122" s="23"/>
      <c r="U122" s="23"/>
      <c r="V122" s="23"/>
      <c r="W122" s="23"/>
      <c r="X122" s="23"/>
      <c r="Y122" s="23"/>
      <c r="Z122" s="23"/>
    </row>
    <row r="123" spans="1:26" x14ac:dyDescent="0.3">
      <c r="A123" s="5">
        <v>4</v>
      </c>
      <c r="B123" s="5">
        <v>41.42</v>
      </c>
      <c r="C123" s="5">
        <v>4</v>
      </c>
      <c r="D123" s="5">
        <v>41.42</v>
      </c>
    </row>
    <row r="124" spans="1:26" x14ac:dyDescent="0.3">
      <c r="A124" s="23" t="s">
        <v>909</v>
      </c>
      <c r="B124" s="23" t="s">
        <v>971</v>
      </c>
      <c r="C124" s="23">
        <v>41.42</v>
      </c>
      <c r="D124" s="23">
        <v>38.369999999999997</v>
      </c>
      <c r="E124" s="23">
        <v>200</v>
      </c>
      <c r="F124" s="23" t="s">
        <v>60</v>
      </c>
      <c r="G124" s="23">
        <v>0.3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>
        <v>38.17</v>
      </c>
      <c r="S124" s="23"/>
      <c r="T124" s="23"/>
      <c r="U124" s="23"/>
      <c r="V124" s="23"/>
      <c r="W124" s="23"/>
      <c r="X124" s="23"/>
      <c r="Y124" s="23"/>
      <c r="Z124" s="23"/>
    </row>
    <row r="125" spans="1:26" x14ac:dyDescent="0.3">
      <c r="A125" s="5">
        <v>4</v>
      </c>
      <c r="B125" s="5">
        <v>41.42</v>
      </c>
      <c r="C125" s="5">
        <v>4</v>
      </c>
      <c r="D125" s="5">
        <v>41.42</v>
      </c>
    </row>
    <row r="126" spans="1:26" x14ac:dyDescent="0.3">
      <c r="A126" s="23" t="s">
        <v>909</v>
      </c>
      <c r="B126" s="23" t="s">
        <v>972</v>
      </c>
      <c r="C126" s="23">
        <v>41.39</v>
      </c>
      <c r="D126" s="23">
        <v>38.35</v>
      </c>
      <c r="E126" s="23">
        <v>200</v>
      </c>
      <c r="F126" s="23" t="s">
        <v>60</v>
      </c>
      <c r="G126" s="23">
        <v>0.3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>
        <v>38.090000000000003</v>
      </c>
      <c r="S126" s="23"/>
      <c r="T126" s="23"/>
      <c r="U126" s="23"/>
      <c r="V126" s="23"/>
      <c r="W126" s="23"/>
      <c r="X126" s="23"/>
      <c r="Y126" s="23"/>
      <c r="Z126" s="23"/>
    </row>
    <row r="127" spans="1:26" x14ac:dyDescent="0.3">
      <c r="A127" s="5">
        <v>4</v>
      </c>
      <c r="B127" s="5">
        <v>41.39</v>
      </c>
      <c r="C127" s="5">
        <v>4</v>
      </c>
      <c r="D127" s="5">
        <v>41.39</v>
      </c>
    </row>
    <row r="128" spans="1:26" x14ac:dyDescent="0.3">
      <c r="A128" s="23" t="s">
        <v>909</v>
      </c>
      <c r="B128" s="23" t="s">
        <v>973</v>
      </c>
      <c r="C128" s="23">
        <v>41.35</v>
      </c>
      <c r="D128" s="23">
        <v>38.31</v>
      </c>
      <c r="E128" s="23">
        <v>200</v>
      </c>
      <c r="F128" s="23" t="s">
        <v>60</v>
      </c>
      <c r="G128" s="23">
        <v>0.3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>
        <v>37.950000000000003</v>
      </c>
      <c r="S128" s="23"/>
      <c r="T128" s="23"/>
      <c r="U128" s="23"/>
      <c r="V128" s="23"/>
      <c r="W128" s="23"/>
      <c r="X128" s="23"/>
      <c r="Y128" s="23"/>
      <c r="Z128" s="23"/>
    </row>
    <row r="129" spans="1:26" x14ac:dyDescent="0.3">
      <c r="A129" s="5">
        <v>4</v>
      </c>
      <c r="B129" s="5">
        <v>41.35</v>
      </c>
      <c r="C129" s="5">
        <v>4</v>
      </c>
      <c r="D129" s="5">
        <v>41.35</v>
      </c>
    </row>
    <row r="130" spans="1:26" x14ac:dyDescent="0.3">
      <c r="A130" s="23" t="s">
        <v>909</v>
      </c>
      <c r="B130" s="23" t="s">
        <v>974</v>
      </c>
      <c r="C130" s="23">
        <v>41.35</v>
      </c>
      <c r="D130" s="23">
        <v>38.31</v>
      </c>
      <c r="E130" s="23">
        <v>200</v>
      </c>
      <c r="F130" s="23" t="s">
        <v>0</v>
      </c>
      <c r="G130" s="23">
        <v>0.3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>
        <v>37.950000000000003</v>
      </c>
      <c r="S130" s="23"/>
      <c r="T130" s="23"/>
      <c r="U130" s="23"/>
      <c r="V130" s="23"/>
      <c r="W130" s="23"/>
      <c r="X130" s="23"/>
      <c r="Y130" s="23"/>
      <c r="Z130" s="23"/>
    </row>
    <row r="131" spans="1:26" x14ac:dyDescent="0.3">
      <c r="A131" s="5">
        <v>4</v>
      </c>
      <c r="B131" s="5">
        <v>41.35</v>
      </c>
      <c r="C131" s="5">
        <v>4</v>
      </c>
      <c r="D131" s="5">
        <v>41.35</v>
      </c>
    </row>
    <row r="132" spans="1:26" x14ac:dyDescent="0.3">
      <c r="A132" s="23" t="s">
        <v>909</v>
      </c>
      <c r="B132" s="23" t="s">
        <v>975</v>
      </c>
      <c r="C132" s="23">
        <v>41.31</v>
      </c>
      <c r="D132" s="23">
        <v>38.270000000000003</v>
      </c>
      <c r="E132" s="23">
        <v>200</v>
      </c>
      <c r="F132" s="23" t="s">
        <v>0</v>
      </c>
      <c r="G132" s="23">
        <v>0.3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>
        <v>37.950000000000003</v>
      </c>
      <c r="S132" s="23"/>
      <c r="T132" s="23"/>
      <c r="U132" s="23"/>
      <c r="V132" s="23"/>
      <c r="W132" s="23"/>
      <c r="X132" s="23"/>
      <c r="Y132" s="23"/>
      <c r="Z132" s="23"/>
    </row>
    <row r="133" spans="1:26" x14ac:dyDescent="0.3">
      <c r="A133" s="5">
        <v>4</v>
      </c>
      <c r="B133" s="5">
        <v>41.31</v>
      </c>
      <c r="C133" s="5">
        <v>4</v>
      </c>
      <c r="D133" s="5">
        <v>41.31</v>
      </c>
    </row>
    <row r="134" spans="1:26" x14ac:dyDescent="0.3">
      <c r="A134" s="23" t="s">
        <v>909</v>
      </c>
      <c r="B134" s="23" t="s">
        <v>976</v>
      </c>
      <c r="C134" s="23">
        <v>41.29</v>
      </c>
      <c r="D134" s="23">
        <v>38.270000000000003</v>
      </c>
      <c r="E134" s="23">
        <v>200</v>
      </c>
      <c r="F134" s="23" t="s">
        <v>0</v>
      </c>
      <c r="G134" s="23">
        <v>0.3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>
        <v>37.950000000000003</v>
      </c>
      <c r="S134" s="23"/>
      <c r="T134" s="23"/>
      <c r="U134" s="23"/>
      <c r="V134" s="23"/>
      <c r="W134" s="23"/>
      <c r="X134" s="23"/>
      <c r="Y134" s="23"/>
      <c r="Z134" s="23"/>
    </row>
    <row r="135" spans="1:26" x14ac:dyDescent="0.3">
      <c r="A135" s="5">
        <v>4</v>
      </c>
      <c r="B135" s="5">
        <v>41.29</v>
      </c>
      <c r="C135" s="5">
        <v>4</v>
      </c>
      <c r="D135" s="5">
        <v>41.29</v>
      </c>
    </row>
    <row r="136" spans="1:26" x14ac:dyDescent="0.3">
      <c r="A136" s="23" t="s">
        <v>909</v>
      </c>
      <c r="B136" s="23" t="s">
        <v>977</v>
      </c>
      <c r="C136" s="23">
        <v>41.2</v>
      </c>
      <c r="D136" s="23">
        <v>38.25</v>
      </c>
      <c r="E136" s="23">
        <v>200</v>
      </c>
      <c r="F136" s="23" t="s">
        <v>0</v>
      </c>
      <c r="G136" s="23">
        <v>0.3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>
        <v>37.950000000000003</v>
      </c>
      <c r="S136" s="23"/>
      <c r="T136" s="23"/>
      <c r="U136" s="23"/>
      <c r="V136" s="23"/>
      <c r="W136" s="23"/>
      <c r="X136" s="23"/>
      <c r="Y136" s="23"/>
      <c r="Z136" s="23"/>
    </row>
    <row r="137" spans="1:26" x14ac:dyDescent="0.3">
      <c r="A137" s="5">
        <v>4</v>
      </c>
      <c r="B137" s="5">
        <v>41.2</v>
      </c>
      <c r="C137" s="5">
        <v>4</v>
      </c>
      <c r="D137" s="5">
        <v>41.2</v>
      </c>
    </row>
    <row r="138" spans="1:26" x14ac:dyDescent="0.3">
      <c r="A138" s="23" t="s">
        <v>909</v>
      </c>
      <c r="B138" s="23" t="s">
        <v>978</v>
      </c>
      <c r="C138" s="23">
        <v>41.12</v>
      </c>
      <c r="D138" s="23">
        <v>38.229999999999997</v>
      </c>
      <c r="E138" s="23">
        <v>200</v>
      </c>
      <c r="F138" s="23" t="s">
        <v>0</v>
      </c>
      <c r="G138" s="23">
        <v>0.3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>
        <v>37.94</v>
      </c>
      <c r="S138" s="23"/>
      <c r="T138" s="23"/>
      <c r="U138" s="23"/>
      <c r="V138" s="23"/>
      <c r="W138" s="23"/>
      <c r="X138" s="23"/>
      <c r="Y138" s="23"/>
      <c r="Z138" s="23"/>
    </row>
    <row r="139" spans="1:26" x14ac:dyDescent="0.3">
      <c r="A139" s="5">
        <v>4</v>
      </c>
      <c r="B139" s="5">
        <v>41.12</v>
      </c>
      <c r="C139" s="5">
        <v>4</v>
      </c>
      <c r="D139" s="5">
        <v>41.12</v>
      </c>
    </row>
    <row r="140" spans="1:26" x14ac:dyDescent="0.3">
      <c r="A140" s="23" t="s">
        <v>909</v>
      </c>
      <c r="B140" s="23" t="s">
        <v>979</v>
      </c>
      <c r="C140" s="23">
        <v>41.1</v>
      </c>
      <c r="D140" s="23">
        <v>38.229999999999997</v>
      </c>
      <c r="E140" s="23">
        <v>200</v>
      </c>
      <c r="F140" s="23" t="s">
        <v>0</v>
      </c>
      <c r="G140" s="23">
        <v>0.3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>
        <v>37.94</v>
      </c>
      <c r="S140" s="23"/>
      <c r="T140" s="23"/>
      <c r="U140" s="23"/>
      <c r="V140" s="23"/>
      <c r="W140" s="23"/>
      <c r="X140" s="23"/>
      <c r="Y140" s="23"/>
      <c r="Z140" s="23"/>
    </row>
    <row r="141" spans="1:26" x14ac:dyDescent="0.3">
      <c r="A141" s="5">
        <v>4</v>
      </c>
      <c r="B141" s="5">
        <v>41.1</v>
      </c>
      <c r="C141" s="5">
        <v>4</v>
      </c>
      <c r="D141" s="5">
        <v>41.1</v>
      </c>
    </row>
    <row r="142" spans="1:26" x14ac:dyDescent="0.3">
      <c r="A142" s="23" t="s">
        <v>909</v>
      </c>
      <c r="B142" s="23" t="s">
        <v>980</v>
      </c>
      <c r="C142" s="23">
        <v>40.869999999999997</v>
      </c>
      <c r="D142" s="23">
        <v>38.19</v>
      </c>
      <c r="E142" s="23">
        <v>200</v>
      </c>
      <c r="F142" s="23" t="s">
        <v>0</v>
      </c>
      <c r="G142" s="23">
        <v>0.3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>
        <v>37.94</v>
      </c>
      <c r="S142" s="23"/>
      <c r="T142" s="23"/>
      <c r="U142" s="23"/>
      <c r="V142" s="23"/>
      <c r="W142" s="23"/>
      <c r="X142" s="23"/>
      <c r="Y142" s="23"/>
      <c r="Z142" s="23"/>
    </row>
    <row r="143" spans="1:26" x14ac:dyDescent="0.3">
      <c r="A143" s="5">
        <v>4</v>
      </c>
      <c r="B143" s="5">
        <v>40.869999999999997</v>
      </c>
      <c r="C143" s="5">
        <v>4</v>
      </c>
      <c r="D143" s="5">
        <v>40.869999999999997</v>
      </c>
    </row>
    <row r="144" spans="1:26" x14ac:dyDescent="0.3">
      <c r="A144" s="23" t="s">
        <v>909</v>
      </c>
      <c r="B144" s="23" t="s">
        <v>981</v>
      </c>
      <c r="C144" s="23">
        <v>40.64</v>
      </c>
      <c r="D144" s="23">
        <v>38.15</v>
      </c>
      <c r="E144" s="23">
        <v>200</v>
      </c>
      <c r="F144" s="23" t="s">
        <v>0</v>
      </c>
      <c r="G144" s="23">
        <v>0.3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>
        <v>37.94</v>
      </c>
      <c r="S144" s="23"/>
      <c r="T144" s="23"/>
      <c r="U144" s="23"/>
      <c r="V144" s="23"/>
      <c r="W144" s="23"/>
      <c r="X144" s="23"/>
      <c r="Y144" s="23"/>
      <c r="Z144" s="23"/>
    </row>
    <row r="145" spans="1:26" x14ac:dyDescent="0.3">
      <c r="A145" s="5">
        <v>4</v>
      </c>
      <c r="B145" s="5">
        <v>40.64</v>
      </c>
      <c r="C145" s="5">
        <v>4</v>
      </c>
      <c r="D145" s="5">
        <v>40.64</v>
      </c>
    </row>
    <row r="146" spans="1:26" x14ac:dyDescent="0.3">
      <c r="A146" s="23" t="s">
        <v>909</v>
      </c>
      <c r="B146" s="23" t="s">
        <v>982</v>
      </c>
      <c r="C146" s="23">
        <v>40.43</v>
      </c>
      <c r="D146" s="23">
        <v>38.11</v>
      </c>
      <c r="E146" s="23">
        <v>200</v>
      </c>
      <c r="F146" s="23" t="s">
        <v>0</v>
      </c>
      <c r="G146" s="23">
        <v>0.3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>
        <v>37.94</v>
      </c>
      <c r="S146" s="23"/>
      <c r="T146" s="23"/>
      <c r="U146" s="23"/>
      <c r="V146" s="23"/>
      <c r="W146" s="23"/>
      <c r="X146" s="23"/>
      <c r="Y146" s="23"/>
      <c r="Z146" s="23"/>
    </row>
    <row r="147" spans="1:26" x14ac:dyDescent="0.3">
      <c r="A147" s="5">
        <v>4</v>
      </c>
      <c r="B147" s="5">
        <v>40.43</v>
      </c>
      <c r="C147" s="5">
        <v>4</v>
      </c>
      <c r="D147" s="5">
        <v>40.43</v>
      </c>
    </row>
    <row r="148" spans="1:26" x14ac:dyDescent="0.3">
      <c r="A148" s="23" t="s">
        <v>909</v>
      </c>
      <c r="B148" s="23" t="s">
        <v>983</v>
      </c>
      <c r="C148" s="23">
        <v>40.42</v>
      </c>
      <c r="D148" s="23">
        <v>38.11</v>
      </c>
      <c r="E148" s="23">
        <v>200</v>
      </c>
      <c r="F148" s="23" t="s">
        <v>0</v>
      </c>
      <c r="G148" s="23">
        <v>0.3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>
        <v>37.94</v>
      </c>
      <c r="S148" s="23"/>
      <c r="T148" s="23"/>
      <c r="U148" s="23"/>
      <c r="V148" s="23"/>
      <c r="W148" s="23"/>
      <c r="X148" s="23"/>
      <c r="Y148" s="23"/>
      <c r="Z148" s="23"/>
    </row>
    <row r="149" spans="1:26" x14ac:dyDescent="0.3">
      <c r="A149" s="5">
        <v>4</v>
      </c>
      <c r="B149" s="5">
        <v>40.42</v>
      </c>
      <c r="C149" s="5">
        <v>4</v>
      </c>
      <c r="D149" s="5">
        <v>40.42</v>
      </c>
    </row>
    <row r="150" spans="1:26" x14ac:dyDescent="0.3">
      <c r="A150" s="23" t="s">
        <v>909</v>
      </c>
      <c r="B150" s="23" t="s">
        <v>984</v>
      </c>
      <c r="C150" s="23">
        <v>40.299999999999997</v>
      </c>
      <c r="D150" s="23">
        <v>38.07</v>
      </c>
      <c r="E150" s="23">
        <v>200</v>
      </c>
      <c r="F150" s="23" t="s">
        <v>0</v>
      </c>
      <c r="G150" s="23">
        <v>0.3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>
        <v>37.93</v>
      </c>
      <c r="S150" s="23"/>
      <c r="T150" s="23"/>
      <c r="U150" s="23"/>
      <c r="V150" s="23"/>
      <c r="W150" s="23"/>
      <c r="X150" s="23"/>
      <c r="Y150" s="23"/>
      <c r="Z150" s="23"/>
    </row>
    <row r="151" spans="1:26" x14ac:dyDescent="0.3">
      <c r="A151" s="5">
        <v>4</v>
      </c>
      <c r="B151" s="5">
        <v>40.299999999999997</v>
      </c>
      <c r="C151" s="5">
        <v>4</v>
      </c>
      <c r="D151" s="5">
        <v>40.299999999999997</v>
      </c>
    </row>
    <row r="152" spans="1:26" x14ac:dyDescent="0.3">
      <c r="A152" s="23" t="s">
        <v>909</v>
      </c>
      <c r="B152" s="23" t="s">
        <v>985</v>
      </c>
      <c r="C152" s="23">
        <v>40.19</v>
      </c>
      <c r="D152" s="23">
        <v>38.03</v>
      </c>
      <c r="E152" s="23">
        <v>200</v>
      </c>
      <c r="F152" s="23" t="s">
        <v>0</v>
      </c>
      <c r="G152" s="23">
        <v>0.3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>
        <v>37.93</v>
      </c>
      <c r="S152" s="23"/>
      <c r="T152" s="23"/>
      <c r="U152" s="23"/>
      <c r="V152" s="23"/>
      <c r="W152" s="23"/>
      <c r="X152" s="23"/>
      <c r="Y152" s="23"/>
      <c r="Z152" s="23"/>
    </row>
    <row r="153" spans="1:26" x14ac:dyDescent="0.3">
      <c r="A153" s="5">
        <v>4</v>
      </c>
      <c r="B153" s="5">
        <v>40.19</v>
      </c>
      <c r="C153" s="5">
        <v>4</v>
      </c>
      <c r="D153" s="5">
        <v>40.19</v>
      </c>
    </row>
    <row r="154" spans="1:26" x14ac:dyDescent="0.3">
      <c r="A154" s="23" t="s">
        <v>909</v>
      </c>
      <c r="B154" s="23" t="s">
        <v>986</v>
      </c>
      <c r="C154" s="23">
        <v>40.119999999999997</v>
      </c>
      <c r="D154" s="23">
        <v>38</v>
      </c>
      <c r="E154" s="23">
        <v>200</v>
      </c>
      <c r="F154" s="23" t="s">
        <v>0</v>
      </c>
      <c r="G154" s="23">
        <v>0.3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>
        <v>37.93</v>
      </c>
      <c r="S154" s="23"/>
      <c r="T154" s="23"/>
      <c r="U154" s="23"/>
      <c r="V154" s="23"/>
      <c r="W154" s="23"/>
      <c r="X154" s="23"/>
      <c r="Y154" s="23"/>
      <c r="Z154" s="23"/>
    </row>
    <row r="155" spans="1:26" x14ac:dyDescent="0.3">
      <c r="A155" s="5">
        <v>4</v>
      </c>
      <c r="B155" s="5">
        <v>40.119999999999997</v>
      </c>
      <c r="C155" s="5">
        <v>4</v>
      </c>
      <c r="D155" s="5">
        <v>40.119999999999997</v>
      </c>
    </row>
    <row r="156" spans="1:26" x14ac:dyDescent="0.3">
      <c r="A156" s="23" t="s">
        <v>909</v>
      </c>
      <c r="B156" s="23" t="s">
        <v>987</v>
      </c>
      <c r="C156" s="23">
        <v>40.119999999999997</v>
      </c>
      <c r="D156" s="23">
        <v>37.5</v>
      </c>
      <c r="E156" s="23">
        <v>200</v>
      </c>
      <c r="F156" s="23" t="s">
        <v>0</v>
      </c>
      <c r="G156" s="23">
        <v>0.3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>
        <v>37.93</v>
      </c>
      <c r="S156" s="23"/>
      <c r="T156" s="23"/>
      <c r="U156" s="23"/>
      <c r="V156" s="23"/>
      <c r="W156" s="23"/>
      <c r="X156" s="23"/>
      <c r="Y156" s="23"/>
      <c r="Z156" s="23"/>
    </row>
    <row r="157" spans="1:26" x14ac:dyDescent="0.3">
      <c r="A157" s="5">
        <v>4</v>
      </c>
      <c r="B157" s="5">
        <v>40.119999999999997</v>
      </c>
      <c r="C157" s="5">
        <v>4</v>
      </c>
      <c r="D157" s="5">
        <v>40.119999999999997</v>
      </c>
    </row>
    <row r="158" spans="1:26" x14ac:dyDescent="0.3">
      <c r="A158" s="23" t="s">
        <v>909</v>
      </c>
      <c r="B158" s="23" t="s">
        <v>988</v>
      </c>
      <c r="C158" s="23">
        <v>40.130000000000003</v>
      </c>
      <c r="D158" s="23">
        <v>37.479999999999997</v>
      </c>
      <c r="E158" s="23">
        <v>200</v>
      </c>
      <c r="F158" s="23" t="s">
        <v>0</v>
      </c>
      <c r="G158" s="23">
        <v>0.3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>
        <v>37.93</v>
      </c>
      <c r="S158" s="23"/>
      <c r="T158" s="23"/>
      <c r="U158" s="23"/>
      <c r="V158" s="23"/>
      <c r="W158" s="23"/>
      <c r="X158" s="23"/>
      <c r="Y158" s="23"/>
      <c r="Z158" s="23"/>
    </row>
    <row r="159" spans="1:26" x14ac:dyDescent="0.3">
      <c r="A159" s="5">
        <v>4</v>
      </c>
      <c r="B159" s="5">
        <v>40.130000000000003</v>
      </c>
      <c r="C159" s="5">
        <v>4</v>
      </c>
      <c r="D159" s="5">
        <v>40.130000000000003</v>
      </c>
    </row>
    <row r="160" spans="1:26" x14ac:dyDescent="0.3">
      <c r="A160" s="23" t="s">
        <v>909</v>
      </c>
      <c r="B160" s="23" t="s">
        <v>989</v>
      </c>
      <c r="C160" s="23">
        <v>40.159999999999997</v>
      </c>
      <c r="D160" s="23">
        <v>37.44</v>
      </c>
      <c r="E160" s="23">
        <v>200</v>
      </c>
      <c r="F160" s="23" t="s">
        <v>0</v>
      </c>
      <c r="G160" s="23">
        <v>0.3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>
        <v>37.92</v>
      </c>
      <c r="S160" s="23"/>
      <c r="T160" s="23"/>
      <c r="U160" s="23"/>
      <c r="V160" s="23"/>
      <c r="W160" s="23"/>
      <c r="X160" s="23"/>
      <c r="Y160" s="23"/>
      <c r="Z160" s="23"/>
    </row>
    <row r="161" spans="1:26" x14ac:dyDescent="0.3">
      <c r="A161" s="5">
        <v>4</v>
      </c>
      <c r="B161" s="5">
        <v>40.159999999999997</v>
      </c>
      <c r="C161" s="5">
        <v>4</v>
      </c>
      <c r="D161" s="5">
        <v>40.159999999999997</v>
      </c>
    </row>
    <row r="162" spans="1:26" x14ac:dyDescent="0.3">
      <c r="A162" s="23" t="s">
        <v>909</v>
      </c>
      <c r="B162" s="23" t="s">
        <v>990</v>
      </c>
      <c r="C162" s="23">
        <v>40.19</v>
      </c>
      <c r="D162" s="23">
        <v>37.4</v>
      </c>
      <c r="E162" s="23">
        <v>200</v>
      </c>
      <c r="F162" s="23" t="s">
        <v>0</v>
      </c>
      <c r="G162" s="23">
        <v>0.3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>
        <v>37.92</v>
      </c>
      <c r="S162" s="23"/>
      <c r="T162" s="23"/>
      <c r="U162" s="23"/>
      <c r="V162" s="23"/>
      <c r="W162" s="23"/>
      <c r="X162" s="23"/>
      <c r="Y162" s="23"/>
      <c r="Z162" s="23"/>
    </row>
    <row r="163" spans="1:26" x14ac:dyDescent="0.3">
      <c r="A163" s="5">
        <v>4</v>
      </c>
      <c r="B163" s="5">
        <v>40.19</v>
      </c>
      <c r="C163" s="5">
        <v>4</v>
      </c>
      <c r="D163" s="5">
        <v>40.19</v>
      </c>
    </row>
    <row r="164" spans="1:26" x14ac:dyDescent="0.3">
      <c r="A164" s="23" t="s">
        <v>909</v>
      </c>
      <c r="B164" s="23" t="s">
        <v>991</v>
      </c>
      <c r="C164" s="23">
        <v>40.22</v>
      </c>
      <c r="D164" s="23">
        <v>37.36</v>
      </c>
      <c r="E164" s="23">
        <v>200</v>
      </c>
      <c r="F164" s="23" t="s">
        <v>0</v>
      </c>
      <c r="G164" s="23">
        <v>0.3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>
        <v>37.92</v>
      </c>
      <c r="S164" s="23"/>
      <c r="T164" s="23"/>
      <c r="U164" s="23"/>
      <c r="V164" s="23"/>
      <c r="W164" s="23"/>
      <c r="X164" s="23"/>
      <c r="Y164" s="23"/>
      <c r="Z164" s="23"/>
    </row>
    <row r="165" spans="1:26" x14ac:dyDescent="0.3">
      <c r="A165" s="5">
        <v>4</v>
      </c>
      <c r="B165" s="5">
        <v>40.22</v>
      </c>
      <c r="C165" s="5">
        <v>4</v>
      </c>
      <c r="D165" s="5">
        <v>40.22</v>
      </c>
    </row>
    <row r="166" spans="1:26" x14ac:dyDescent="0.3">
      <c r="A166" s="23" t="s">
        <v>909</v>
      </c>
      <c r="B166" s="23" t="s">
        <v>992</v>
      </c>
      <c r="C166" s="23">
        <v>40.22</v>
      </c>
      <c r="D166" s="23">
        <v>37.35</v>
      </c>
      <c r="E166" s="23">
        <v>200</v>
      </c>
      <c r="F166" s="23" t="s">
        <v>0</v>
      </c>
      <c r="G166" s="23">
        <v>0.3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>
        <v>37.92</v>
      </c>
      <c r="S166" s="23"/>
      <c r="T166" s="23"/>
      <c r="U166" s="23"/>
      <c r="V166" s="23"/>
      <c r="W166" s="23"/>
      <c r="X166" s="23"/>
      <c r="Y166" s="23"/>
      <c r="Z166" s="23"/>
    </row>
    <row r="167" spans="1:26" x14ac:dyDescent="0.3">
      <c r="A167" s="5">
        <v>4</v>
      </c>
      <c r="B167" s="5">
        <v>40.22</v>
      </c>
      <c r="C167" s="5">
        <v>4</v>
      </c>
      <c r="D167" s="5">
        <v>40.22</v>
      </c>
    </row>
    <row r="168" spans="1:26" x14ac:dyDescent="0.3">
      <c r="A168" s="23" t="s">
        <v>909</v>
      </c>
      <c r="B168" s="23" t="s">
        <v>993</v>
      </c>
      <c r="C168" s="23">
        <v>40.22</v>
      </c>
      <c r="D168" s="23">
        <v>37.340000000000003</v>
      </c>
      <c r="E168" s="23">
        <v>200</v>
      </c>
      <c r="F168" s="23" t="s">
        <v>0</v>
      </c>
      <c r="G168" s="23">
        <v>0.3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>
        <v>37.92</v>
      </c>
      <c r="S168" s="23"/>
      <c r="T168" s="23"/>
      <c r="U168" s="23"/>
      <c r="V168" s="23"/>
      <c r="W168" s="23"/>
      <c r="X168" s="23"/>
      <c r="Y168" s="23"/>
      <c r="Z168" s="23"/>
    </row>
    <row r="169" spans="1:26" x14ac:dyDescent="0.3">
      <c r="A169" s="5">
        <v>4</v>
      </c>
      <c r="B169" s="5">
        <v>40.22</v>
      </c>
      <c r="C169" s="5">
        <v>4</v>
      </c>
      <c r="D169" s="5">
        <v>40.22</v>
      </c>
    </row>
    <row r="170" spans="1:26" x14ac:dyDescent="0.3">
      <c r="A170" s="23" t="s">
        <v>909</v>
      </c>
      <c r="B170" s="23" t="s">
        <v>994</v>
      </c>
      <c r="C170" s="23">
        <v>40.22</v>
      </c>
      <c r="D170" s="23">
        <v>37.29</v>
      </c>
      <c r="E170" s="23">
        <v>250</v>
      </c>
      <c r="F170" s="23" t="s">
        <v>0</v>
      </c>
      <c r="G170" s="23">
        <v>0.3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>
        <v>37.92</v>
      </c>
      <c r="S170" s="23"/>
      <c r="T170" s="23"/>
      <c r="U170" s="23"/>
      <c r="V170" s="23"/>
      <c r="W170" s="23"/>
      <c r="X170" s="23"/>
      <c r="Y170" s="23"/>
      <c r="Z170" s="23"/>
    </row>
    <row r="171" spans="1:26" x14ac:dyDescent="0.3">
      <c r="A171" s="5">
        <v>4</v>
      </c>
      <c r="B171" s="5">
        <v>40.22</v>
      </c>
      <c r="C171" s="5">
        <v>4</v>
      </c>
      <c r="D171" s="5">
        <v>40.22</v>
      </c>
    </row>
    <row r="172" spans="1:26" x14ac:dyDescent="0.3">
      <c r="A172" s="23" t="s">
        <v>909</v>
      </c>
      <c r="B172" s="23" t="s">
        <v>995</v>
      </c>
      <c r="C172" s="23">
        <v>40.24</v>
      </c>
      <c r="D172" s="23">
        <v>37.26</v>
      </c>
      <c r="E172" s="23">
        <v>250</v>
      </c>
      <c r="F172" s="23" t="s">
        <v>0</v>
      </c>
      <c r="G172" s="23">
        <v>0.3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>
        <v>37.92</v>
      </c>
      <c r="S172" s="23"/>
      <c r="T172" s="23"/>
      <c r="U172" s="23"/>
      <c r="V172" s="23"/>
      <c r="W172" s="23"/>
      <c r="X172" s="23"/>
      <c r="Y172" s="23"/>
      <c r="Z172" s="23"/>
    </row>
    <row r="173" spans="1:26" x14ac:dyDescent="0.3">
      <c r="A173" s="5">
        <v>4</v>
      </c>
      <c r="B173" s="5">
        <v>40.24</v>
      </c>
      <c r="C173" s="5">
        <v>4</v>
      </c>
      <c r="D173" s="5">
        <v>40.24</v>
      </c>
    </row>
    <row r="174" spans="1:26" x14ac:dyDescent="0.3">
      <c r="A174" s="23" t="s">
        <v>909</v>
      </c>
      <c r="B174" s="23" t="s">
        <v>996</v>
      </c>
      <c r="C174" s="23">
        <v>40.270000000000003</v>
      </c>
      <c r="D174" s="23">
        <v>37.229999999999997</v>
      </c>
      <c r="E174" s="23">
        <v>250</v>
      </c>
      <c r="F174" s="23" t="s">
        <v>0</v>
      </c>
      <c r="G174" s="23">
        <v>0.3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>
        <v>37.909999999999997</v>
      </c>
      <c r="S174" s="23"/>
      <c r="T174" s="23"/>
      <c r="U174" s="23"/>
      <c r="V174" s="23"/>
      <c r="W174" s="23"/>
      <c r="X174" s="23"/>
      <c r="Y174" s="23"/>
      <c r="Z174" s="23"/>
    </row>
    <row r="175" spans="1:26" x14ac:dyDescent="0.3">
      <c r="A175" s="5">
        <v>4</v>
      </c>
      <c r="B175" s="5">
        <v>40.270000000000003</v>
      </c>
      <c r="C175" s="5">
        <v>4</v>
      </c>
      <c r="D175" s="5">
        <v>40.270000000000003</v>
      </c>
    </row>
    <row r="176" spans="1:26" x14ac:dyDescent="0.3">
      <c r="A176" s="23" t="s">
        <v>909</v>
      </c>
      <c r="B176" s="23" t="s">
        <v>997</v>
      </c>
      <c r="C176" s="23">
        <v>40.29</v>
      </c>
      <c r="D176" s="23">
        <v>37.200000000000003</v>
      </c>
      <c r="E176" s="23">
        <v>250</v>
      </c>
      <c r="F176" s="23" t="s">
        <v>0</v>
      </c>
      <c r="G176" s="23">
        <v>0.3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>
        <v>37.909999999999997</v>
      </c>
      <c r="S176" s="23"/>
      <c r="T176" s="23"/>
      <c r="U176" s="23"/>
      <c r="V176" s="23"/>
      <c r="W176" s="23"/>
      <c r="X176" s="23"/>
      <c r="Y176" s="23"/>
      <c r="Z176" s="23"/>
    </row>
    <row r="177" spans="1:26" x14ac:dyDescent="0.3">
      <c r="A177" s="5">
        <v>4</v>
      </c>
      <c r="B177" s="5">
        <v>40.29</v>
      </c>
      <c r="C177" s="5">
        <v>4</v>
      </c>
      <c r="D177" s="5">
        <v>40.29</v>
      </c>
    </row>
    <row r="178" spans="1:26" x14ac:dyDescent="0.3">
      <c r="A178" s="23" t="s">
        <v>909</v>
      </c>
      <c r="B178" s="23" t="s">
        <v>998</v>
      </c>
      <c r="C178" s="23">
        <v>40.299999999999997</v>
      </c>
      <c r="D178" s="23">
        <v>37.19</v>
      </c>
      <c r="E178" s="23">
        <v>250</v>
      </c>
      <c r="F178" s="23" t="s">
        <v>0</v>
      </c>
      <c r="G178" s="23">
        <v>0.3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>
        <v>37.909999999999997</v>
      </c>
      <c r="S178" s="23"/>
      <c r="T178" s="23"/>
      <c r="U178" s="23"/>
      <c r="V178" s="23"/>
      <c r="W178" s="23"/>
      <c r="X178" s="23"/>
      <c r="Y178" s="23"/>
      <c r="Z178" s="23"/>
    </row>
    <row r="179" spans="1:26" x14ac:dyDescent="0.3">
      <c r="A179" s="5">
        <v>4</v>
      </c>
      <c r="B179" s="5">
        <v>40.299999999999997</v>
      </c>
      <c r="C179" s="5">
        <v>4</v>
      </c>
      <c r="D179" s="5">
        <v>40.299999999999997</v>
      </c>
    </row>
    <row r="180" spans="1:26" x14ac:dyDescent="0.3">
      <c r="A180" s="23" t="s">
        <v>909</v>
      </c>
      <c r="B180" s="23" t="s">
        <v>999</v>
      </c>
      <c r="C180" s="23">
        <v>40.299999999999997</v>
      </c>
      <c r="D180" s="23">
        <v>37.17</v>
      </c>
      <c r="E180" s="23">
        <v>250</v>
      </c>
      <c r="F180" s="23" t="s">
        <v>0</v>
      </c>
      <c r="G180" s="23">
        <v>0.3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>
        <v>37.909999999999997</v>
      </c>
      <c r="S180" s="23"/>
      <c r="T180" s="23"/>
      <c r="U180" s="23"/>
      <c r="V180" s="23"/>
      <c r="W180" s="23"/>
      <c r="X180" s="23"/>
      <c r="Y180" s="23"/>
      <c r="Z180" s="23"/>
    </row>
    <row r="181" spans="1:26" x14ac:dyDescent="0.3">
      <c r="A181" s="5">
        <v>4</v>
      </c>
      <c r="B181" s="5">
        <v>40.299999999999997</v>
      </c>
      <c r="C181" s="5">
        <v>4</v>
      </c>
      <c r="D181" s="5">
        <v>40.299999999999997</v>
      </c>
    </row>
    <row r="182" spans="1:26" x14ac:dyDescent="0.3">
      <c r="A182" s="23" t="s">
        <v>909</v>
      </c>
      <c r="B182" s="23" t="s">
        <v>1000</v>
      </c>
      <c r="C182" s="23">
        <v>40.29</v>
      </c>
      <c r="D182" s="23">
        <v>37.130000000000003</v>
      </c>
      <c r="E182" s="23">
        <v>250</v>
      </c>
      <c r="F182" s="23" t="s">
        <v>0</v>
      </c>
      <c r="G182" s="23">
        <v>0.3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>
        <v>37.909999999999997</v>
      </c>
      <c r="S182" s="23"/>
      <c r="T182" s="23"/>
      <c r="U182" s="23"/>
      <c r="V182" s="23"/>
      <c r="W182" s="23"/>
      <c r="X182" s="23"/>
      <c r="Y182" s="23"/>
      <c r="Z182" s="23"/>
    </row>
    <row r="183" spans="1:26" x14ac:dyDescent="0.3">
      <c r="A183" s="5">
        <v>4</v>
      </c>
      <c r="B183" s="5">
        <v>40.29</v>
      </c>
      <c r="C183" s="5">
        <v>4</v>
      </c>
      <c r="D183" s="5">
        <v>40.29</v>
      </c>
    </row>
    <row r="184" spans="1:26" x14ac:dyDescent="0.3">
      <c r="A184" s="23" t="s">
        <v>909</v>
      </c>
      <c r="B184" s="23" t="s">
        <v>1001</v>
      </c>
      <c r="C184" s="23">
        <v>40.28</v>
      </c>
      <c r="D184" s="23">
        <v>37.1</v>
      </c>
      <c r="E184" s="23">
        <v>250</v>
      </c>
      <c r="F184" s="23" t="s">
        <v>0</v>
      </c>
      <c r="G184" s="23">
        <v>0.3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>
        <v>37.9</v>
      </c>
      <c r="S184" s="23"/>
      <c r="T184" s="23"/>
      <c r="U184" s="23"/>
      <c r="V184" s="23"/>
      <c r="W184" s="23"/>
      <c r="X184" s="23"/>
      <c r="Y184" s="23"/>
      <c r="Z184" s="23"/>
    </row>
    <row r="185" spans="1:26" x14ac:dyDescent="0.3">
      <c r="A185" s="5">
        <v>4</v>
      </c>
      <c r="B185" s="5">
        <v>40.28</v>
      </c>
      <c r="C185" s="5">
        <v>4</v>
      </c>
      <c r="D185" s="5">
        <v>40.28</v>
      </c>
    </row>
    <row r="186" spans="1:26" x14ac:dyDescent="0.3">
      <c r="A186" s="23" t="s">
        <v>909</v>
      </c>
      <c r="B186" s="23" t="s">
        <v>1002</v>
      </c>
      <c r="C186" s="23">
        <v>40.28</v>
      </c>
      <c r="D186" s="23">
        <v>37.090000000000003</v>
      </c>
      <c r="E186" s="23">
        <v>250</v>
      </c>
      <c r="F186" s="23" t="s">
        <v>0</v>
      </c>
      <c r="G186" s="23">
        <v>0.3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>
        <v>37.9</v>
      </c>
      <c r="S186" s="23"/>
      <c r="T186" s="23"/>
      <c r="U186" s="23"/>
      <c r="V186" s="23"/>
      <c r="W186" s="23"/>
      <c r="X186" s="23"/>
      <c r="Y186" s="23"/>
      <c r="Z186" s="23"/>
    </row>
    <row r="187" spans="1:26" x14ac:dyDescent="0.3">
      <c r="A187" s="5">
        <v>4</v>
      </c>
      <c r="B187" s="5">
        <v>40.28</v>
      </c>
      <c r="C187" s="5">
        <v>4</v>
      </c>
      <c r="D187" s="5">
        <v>40.28</v>
      </c>
    </row>
    <row r="188" spans="1:26" x14ac:dyDescent="0.3">
      <c r="A188" s="23" t="s">
        <v>909</v>
      </c>
      <c r="B188" s="23" t="s">
        <v>1003</v>
      </c>
      <c r="C188" s="23">
        <v>40.22</v>
      </c>
      <c r="D188" s="23">
        <v>37.06</v>
      </c>
      <c r="E188" s="23">
        <v>250</v>
      </c>
      <c r="F188" s="23" t="s">
        <v>0</v>
      </c>
      <c r="G188" s="23">
        <v>0.3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>
        <v>37.9</v>
      </c>
      <c r="S188" s="23"/>
      <c r="T188" s="23"/>
      <c r="U188" s="23"/>
      <c r="V188" s="23"/>
      <c r="W188" s="23"/>
      <c r="X188" s="23"/>
      <c r="Y188" s="23"/>
      <c r="Z188" s="23"/>
    </row>
    <row r="189" spans="1:26" x14ac:dyDescent="0.3">
      <c r="A189" s="5">
        <v>4</v>
      </c>
      <c r="B189" s="5">
        <v>40.22</v>
      </c>
      <c r="C189" s="5">
        <v>4</v>
      </c>
      <c r="D189" s="5">
        <v>40.22</v>
      </c>
    </row>
    <row r="190" spans="1:26" x14ac:dyDescent="0.3">
      <c r="A190" s="23" t="s">
        <v>909</v>
      </c>
      <c r="B190" s="23" t="s">
        <v>1004</v>
      </c>
      <c r="C190" s="23">
        <v>40.15</v>
      </c>
      <c r="D190" s="23">
        <v>37.03</v>
      </c>
      <c r="E190" s="23">
        <v>250</v>
      </c>
      <c r="F190" s="23" t="s">
        <v>0</v>
      </c>
      <c r="G190" s="23">
        <v>0.3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>
        <v>37.9</v>
      </c>
      <c r="S190" s="23"/>
      <c r="T190" s="23"/>
      <c r="U190" s="23"/>
      <c r="V190" s="23"/>
      <c r="W190" s="23"/>
      <c r="X190" s="23"/>
      <c r="Y190" s="23"/>
      <c r="Z190" s="23"/>
    </row>
    <row r="191" spans="1:26" x14ac:dyDescent="0.3">
      <c r="A191" s="5">
        <v>4</v>
      </c>
      <c r="B191" s="5">
        <v>40.15</v>
      </c>
      <c r="C191" s="5">
        <v>4</v>
      </c>
      <c r="D191" s="5">
        <v>40.15</v>
      </c>
    </row>
    <row r="192" spans="1:26" x14ac:dyDescent="0.3">
      <c r="A192" s="23" t="s">
        <v>909</v>
      </c>
      <c r="B192" s="23" t="s">
        <v>1005</v>
      </c>
      <c r="C192" s="23">
        <v>40.08</v>
      </c>
      <c r="D192" s="23">
        <v>36.99</v>
      </c>
      <c r="E192" s="23">
        <v>250</v>
      </c>
      <c r="F192" s="23" t="s">
        <v>0</v>
      </c>
      <c r="G192" s="23">
        <v>0.3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>
        <v>37.89</v>
      </c>
      <c r="S192" s="23"/>
      <c r="T192" s="23"/>
      <c r="U192" s="23"/>
      <c r="V192" s="23"/>
      <c r="W192" s="23"/>
      <c r="X192" s="23"/>
      <c r="Y192" s="23"/>
      <c r="Z192" s="23"/>
    </row>
    <row r="193" spans="1:26" x14ac:dyDescent="0.3">
      <c r="A193" s="5">
        <v>4</v>
      </c>
      <c r="B193" s="5">
        <v>40.08</v>
      </c>
      <c r="C193" s="5">
        <v>4</v>
      </c>
      <c r="D193" s="5">
        <v>40.08</v>
      </c>
    </row>
    <row r="194" spans="1:26" x14ac:dyDescent="0.3">
      <c r="A194" s="23" t="s">
        <v>909</v>
      </c>
      <c r="B194" s="23" t="s">
        <v>1006</v>
      </c>
      <c r="C194" s="23">
        <v>40.07</v>
      </c>
      <c r="D194" s="23">
        <v>36.99</v>
      </c>
      <c r="E194" s="23">
        <v>250</v>
      </c>
      <c r="F194" s="23" t="s">
        <v>0</v>
      </c>
      <c r="G194" s="23">
        <v>0.3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>
        <v>37.89</v>
      </c>
      <c r="S194" s="23"/>
      <c r="T194" s="23"/>
      <c r="U194" s="23"/>
      <c r="V194" s="23"/>
      <c r="W194" s="23"/>
      <c r="X194" s="23"/>
      <c r="Y194" s="23"/>
      <c r="Z194" s="23"/>
    </row>
    <row r="195" spans="1:26" x14ac:dyDescent="0.3">
      <c r="A195" s="5">
        <v>4</v>
      </c>
      <c r="B195" s="5">
        <v>40.07</v>
      </c>
      <c r="C195" s="5">
        <v>4</v>
      </c>
      <c r="D195" s="5">
        <v>40.07</v>
      </c>
    </row>
    <row r="196" spans="1:26" x14ac:dyDescent="0.3">
      <c r="A196" s="23" t="s">
        <v>909</v>
      </c>
      <c r="B196" s="23" t="s">
        <v>1007</v>
      </c>
      <c r="C196" s="23">
        <v>40.07</v>
      </c>
      <c r="D196" s="23">
        <v>36.49</v>
      </c>
      <c r="E196" s="23">
        <v>300</v>
      </c>
      <c r="F196" s="23" t="s">
        <v>897</v>
      </c>
      <c r="G196" s="23">
        <v>0.3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>
        <v>37.89</v>
      </c>
      <c r="S196" s="23"/>
      <c r="T196" s="23"/>
      <c r="U196" s="23"/>
      <c r="V196" s="23"/>
      <c r="W196" s="23"/>
      <c r="X196" s="23"/>
      <c r="Y196" s="23"/>
      <c r="Z196" s="23"/>
    </row>
    <row r="197" spans="1:26" x14ac:dyDescent="0.3">
      <c r="A197" s="5">
        <v>4</v>
      </c>
      <c r="B197" s="5">
        <v>40.07</v>
      </c>
      <c r="C197" s="5">
        <v>4</v>
      </c>
      <c r="D197" s="5">
        <v>40.07</v>
      </c>
    </row>
    <row r="198" spans="1:26" x14ac:dyDescent="0.3">
      <c r="A198" s="23" t="s">
        <v>909</v>
      </c>
      <c r="B198" s="23" t="s">
        <v>1008</v>
      </c>
      <c r="C198" s="23">
        <v>40.11</v>
      </c>
      <c r="D198" s="23">
        <v>36.46</v>
      </c>
      <c r="E198" s="23">
        <v>300</v>
      </c>
      <c r="F198" s="23" t="s">
        <v>897</v>
      </c>
      <c r="G198" s="23">
        <v>0.3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>
        <v>37.89</v>
      </c>
      <c r="S198" s="23"/>
      <c r="T198" s="23"/>
      <c r="U198" s="23"/>
      <c r="V198" s="23"/>
      <c r="W198" s="23"/>
      <c r="X198" s="23"/>
      <c r="Y198" s="23"/>
      <c r="Z198" s="23"/>
    </row>
    <row r="199" spans="1:26" x14ac:dyDescent="0.3">
      <c r="A199" s="5">
        <v>4</v>
      </c>
      <c r="B199" s="5">
        <v>40.11</v>
      </c>
      <c r="C199" s="5">
        <v>4</v>
      </c>
      <c r="D199" s="5">
        <v>40.11</v>
      </c>
    </row>
    <row r="200" spans="1:26" x14ac:dyDescent="0.3">
      <c r="A200" s="23" t="s">
        <v>909</v>
      </c>
      <c r="B200" s="23" t="s">
        <v>1009</v>
      </c>
      <c r="C200" s="23">
        <v>40.15</v>
      </c>
      <c r="D200" s="23">
        <v>36.43</v>
      </c>
      <c r="E200" s="23">
        <v>300</v>
      </c>
      <c r="F200" s="23" t="s">
        <v>897</v>
      </c>
      <c r="G200" s="23">
        <v>0.3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>
        <v>37.89</v>
      </c>
      <c r="S200" s="23"/>
      <c r="T200" s="23"/>
      <c r="U200" s="23"/>
      <c r="V200" s="23"/>
      <c r="W200" s="23"/>
      <c r="X200" s="23"/>
      <c r="Y200" s="23"/>
      <c r="Z200" s="23"/>
    </row>
    <row r="201" spans="1:26" x14ac:dyDescent="0.3">
      <c r="A201" s="5">
        <v>4</v>
      </c>
      <c r="B201" s="5">
        <v>40.15</v>
      </c>
      <c r="C201" s="5">
        <v>4</v>
      </c>
      <c r="D201" s="5">
        <v>40.15</v>
      </c>
    </row>
    <row r="202" spans="1:26" x14ac:dyDescent="0.3">
      <c r="A202" s="23" t="s">
        <v>909</v>
      </c>
      <c r="B202" s="23" t="s">
        <v>1010</v>
      </c>
      <c r="C202" s="23">
        <v>40.17</v>
      </c>
      <c r="D202" s="23">
        <v>36.42</v>
      </c>
      <c r="E202" s="23">
        <v>300</v>
      </c>
      <c r="F202" s="23" t="s">
        <v>897</v>
      </c>
      <c r="G202" s="23">
        <v>0.3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>
        <v>37.89</v>
      </c>
      <c r="S202" s="23"/>
      <c r="T202" s="23"/>
      <c r="U202" s="23"/>
      <c r="V202" s="23"/>
      <c r="W202" s="23"/>
      <c r="X202" s="23"/>
      <c r="Y202" s="23"/>
      <c r="Z202" s="23"/>
    </row>
    <row r="203" spans="1:26" x14ac:dyDescent="0.3">
      <c r="A203" s="5">
        <v>4</v>
      </c>
      <c r="B203" s="5">
        <v>40.17</v>
      </c>
      <c r="C203" s="5">
        <v>4</v>
      </c>
      <c r="D203" s="5">
        <v>40.17</v>
      </c>
    </row>
    <row r="204" spans="1:26" x14ac:dyDescent="0.3">
      <c r="A204" s="23" t="s">
        <v>909</v>
      </c>
      <c r="B204" s="23" t="s">
        <v>1011</v>
      </c>
      <c r="C204" s="23">
        <v>40.17</v>
      </c>
      <c r="D204" s="23">
        <v>36.42</v>
      </c>
      <c r="E204" s="23">
        <v>300</v>
      </c>
      <c r="F204" s="23" t="s">
        <v>0</v>
      </c>
      <c r="G204" s="23">
        <v>0.3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>
        <v>37.89</v>
      </c>
      <c r="S204" s="23"/>
      <c r="T204" s="23"/>
      <c r="U204" s="23"/>
      <c r="V204" s="23"/>
      <c r="W204" s="23"/>
      <c r="X204" s="23"/>
      <c r="Y204" s="23"/>
      <c r="Z204" s="23"/>
    </row>
    <row r="205" spans="1:26" x14ac:dyDescent="0.3">
      <c r="A205" s="5">
        <v>4</v>
      </c>
      <c r="B205" s="5">
        <v>40.17</v>
      </c>
      <c r="C205" s="5">
        <v>4</v>
      </c>
      <c r="D205" s="5">
        <v>40.17</v>
      </c>
    </row>
    <row r="206" spans="1:26" x14ac:dyDescent="0.3">
      <c r="A206" s="23" t="s">
        <v>909</v>
      </c>
      <c r="B206" s="23" t="s">
        <v>1012</v>
      </c>
      <c r="C206" s="23">
        <v>40.229999999999997</v>
      </c>
      <c r="D206" s="23">
        <v>36.4</v>
      </c>
      <c r="E206" s="23">
        <v>300</v>
      </c>
      <c r="F206" s="23" t="s">
        <v>0</v>
      </c>
      <c r="G206" s="23">
        <v>0.3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>
        <v>37.89</v>
      </c>
      <c r="S206" s="23"/>
      <c r="T206" s="23"/>
      <c r="U206" s="23"/>
      <c r="V206" s="23"/>
      <c r="W206" s="23"/>
      <c r="X206" s="23"/>
      <c r="Y206" s="23"/>
      <c r="Z206" s="23"/>
    </row>
    <row r="207" spans="1:26" x14ac:dyDescent="0.3">
      <c r="A207" s="5">
        <v>4</v>
      </c>
      <c r="B207" s="5">
        <v>40.229999999999997</v>
      </c>
      <c r="C207" s="5">
        <v>4</v>
      </c>
      <c r="D207" s="5">
        <v>40.229999999999997</v>
      </c>
    </row>
    <row r="208" spans="1:26" x14ac:dyDescent="0.3">
      <c r="A208" s="23" t="s">
        <v>909</v>
      </c>
      <c r="B208" s="23" t="s">
        <v>1013</v>
      </c>
      <c r="C208" s="23">
        <v>40.36</v>
      </c>
      <c r="D208" s="23">
        <v>36.380000000000003</v>
      </c>
      <c r="E208" s="23">
        <v>300</v>
      </c>
      <c r="F208" s="23" t="s">
        <v>0</v>
      </c>
      <c r="G208" s="23">
        <v>0.3</v>
      </c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>
        <v>37.880000000000003</v>
      </c>
      <c r="S208" s="23"/>
      <c r="T208" s="23"/>
      <c r="U208" s="23"/>
      <c r="V208" s="23"/>
      <c r="W208" s="23"/>
      <c r="X208" s="23"/>
      <c r="Y208" s="23"/>
      <c r="Z208" s="23"/>
    </row>
    <row r="209" spans="1:26" x14ac:dyDescent="0.3">
      <c r="A209" s="5">
        <v>4</v>
      </c>
      <c r="B209" s="5">
        <v>40.36</v>
      </c>
      <c r="C209" s="5">
        <v>4</v>
      </c>
      <c r="D209" s="5">
        <v>40.36</v>
      </c>
    </row>
    <row r="210" spans="1:26" x14ac:dyDescent="0.3">
      <c r="A210" s="23" t="s">
        <v>909</v>
      </c>
      <c r="B210" s="23" t="s">
        <v>1014</v>
      </c>
      <c r="C210" s="23">
        <v>40.479999999999997</v>
      </c>
      <c r="D210" s="23">
        <v>36.35</v>
      </c>
      <c r="E210" s="23">
        <v>300</v>
      </c>
      <c r="F210" s="23" t="s">
        <v>0</v>
      </c>
      <c r="G210" s="23">
        <v>0.3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>
        <v>37.880000000000003</v>
      </c>
      <c r="S210" s="23"/>
      <c r="T210" s="23"/>
      <c r="U210" s="23"/>
      <c r="V210" s="23"/>
      <c r="W210" s="23"/>
      <c r="X210" s="23"/>
      <c r="Y210" s="23"/>
      <c r="Z210" s="23"/>
    </row>
    <row r="211" spans="1:26" x14ac:dyDescent="0.3">
      <c r="A211" s="5">
        <v>4</v>
      </c>
      <c r="B211" s="5">
        <v>40.479999999999997</v>
      </c>
      <c r="C211" s="5">
        <v>4</v>
      </c>
      <c r="D211" s="5">
        <v>40.479999999999997</v>
      </c>
    </row>
    <row r="212" spans="1:26" x14ac:dyDescent="0.3">
      <c r="A212" s="23" t="s">
        <v>909</v>
      </c>
      <c r="B212" s="23" t="s">
        <v>1015</v>
      </c>
      <c r="C212" s="23">
        <v>40.549999999999997</v>
      </c>
      <c r="D212" s="23">
        <v>36.33</v>
      </c>
      <c r="E212" s="23">
        <v>300</v>
      </c>
      <c r="F212" s="23" t="s">
        <v>0</v>
      </c>
      <c r="G212" s="23">
        <v>0.3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>
        <v>37.9</v>
      </c>
      <c r="S212" s="23"/>
      <c r="T212" s="23"/>
      <c r="U212" s="23"/>
      <c r="V212" s="23"/>
      <c r="W212" s="23"/>
      <c r="X212" s="23"/>
      <c r="Y212" s="23"/>
      <c r="Z212" s="23"/>
    </row>
    <row r="213" spans="1:26" x14ac:dyDescent="0.3">
      <c r="A213" s="5">
        <v>4</v>
      </c>
      <c r="B213" s="5">
        <v>40.549999999999997</v>
      </c>
      <c r="C213" s="5">
        <v>4</v>
      </c>
      <c r="D213" s="5">
        <v>40.549999999999997</v>
      </c>
    </row>
    <row r="214" spans="1:26" x14ac:dyDescent="0.3">
      <c r="A214" s="23" t="s">
        <v>909</v>
      </c>
      <c r="B214" s="23" t="s">
        <v>1016</v>
      </c>
      <c r="C214" s="23">
        <v>40.54</v>
      </c>
      <c r="D214" s="23">
        <v>36.32</v>
      </c>
      <c r="E214" s="23">
        <v>300</v>
      </c>
      <c r="F214" s="23" t="s">
        <v>0</v>
      </c>
      <c r="G214" s="23">
        <v>0.3</v>
      </c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>
        <v>37.92</v>
      </c>
      <c r="S214" s="23"/>
      <c r="T214" s="23"/>
      <c r="U214" s="23"/>
      <c r="V214" s="23"/>
      <c r="W214" s="23"/>
      <c r="X214" s="23"/>
      <c r="Y214" s="23"/>
      <c r="Z214" s="23"/>
    </row>
    <row r="215" spans="1:26" x14ac:dyDescent="0.3">
      <c r="A215" s="5">
        <v>4</v>
      </c>
      <c r="B215" s="5">
        <v>40.54</v>
      </c>
      <c r="C215" s="5">
        <v>4</v>
      </c>
      <c r="D215" s="5">
        <v>40.54</v>
      </c>
    </row>
    <row r="216" spans="1:26" x14ac:dyDescent="0.3">
      <c r="A216" s="23" t="s">
        <v>909</v>
      </c>
      <c r="B216" s="23" t="s">
        <v>1017</v>
      </c>
      <c r="C216" s="23">
        <v>40.53</v>
      </c>
      <c r="D216" s="23">
        <v>36.29</v>
      </c>
      <c r="E216" s="23">
        <v>300</v>
      </c>
      <c r="F216" s="23" t="s">
        <v>0</v>
      </c>
      <c r="G216" s="23">
        <v>0.3</v>
      </c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>
        <v>37.96</v>
      </c>
      <c r="S216" s="23"/>
      <c r="T216" s="23"/>
      <c r="U216" s="23"/>
      <c r="V216" s="23"/>
      <c r="W216" s="23"/>
      <c r="X216" s="23"/>
      <c r="Y216" s="23"/>
      <c r="Z216" s="23"/>
    </row>
    <row r="217" spans="1:26" x14ac:dyDescent="0.3">
      <c r="A217" s="5">
        <v>4</v>
      </c>
      <c r="B217" s="5">
        <v>40.53</v>
      </c>
      <c r="C217" s="5">
        <v>4</v>
      </c>
      <c r="D217" s="5">
        <v>40.53</v>
      </c>
    </row>
    <row r="218" spans="1:26" x14ac:dyDescent="0.3">
      <c r="A218" s="23" t="s">
        <v>909</v>
      </c>
      <c r="B218" s="23" t="s">
        <v>1018</v>
      </c>
      <c r="C218" s="23">
        <v>40.51</v>
      </c>
      <c r="D218" s="23">
        <v>36.26</v>
      </c>
      <c r="E218" s="23">
        <v>300</v>
      </c>
      <c r="F218" s="23" t="s">
        <v>0</v>
      </c>
      <c r="G218" s="23">
        <v>0.3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>
        <v>38</v>
      </c>
      <c r="S218" s="23"/>
      <c r="T218" s="23"/>
      <c r="U218" s="23"/>
      <c r="V218" s="23"/>
      <c r="W218" s="23"/>
      <c r="X218" s="23"/>
      <c r="Y218" s="23"/>
      <c r="Z218" s="23"/>
    </row>
    <row r="219" spans="1:26" x14ac:dyDescent="0.3">
      <c r="A219" s="5">
        <v>4</v>
      </c>
      <c r="B219" s="5">
        <v>40.51</v>
      </c>
      <c r="C219" s="5">
        <v>4</v>
      </c>
      <c r="D219" s="5">
        <v>40.51</v>
      </c>
    </row>
    <row r="220" spans="1:26" x14ac:dyDescent="0.3">
      <c r="A220" s="23" t="s">
        <v>909</v>
      </c>
      <c r="B220" s="23" t="s">
        <v>1019</v>
      </c>
      <c r="C220" s="23">
        <v>40.5</v>
      </c>
      <c r="D220" s="23">
        <v>36.25</v>
      </c>
      <c r="E220" s="23">
        <v>300</v>
      </c>
      <c r="F220" s="23" t="s">
        <v>0</v>
      </c>
      <c r="G220" s="23">
        <v>0.3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>
        <v>38.03</v>
      </c>
      <c r="S220" s="23"/>
      <c r="T220" s="23"/>
      <c r="U220" s="23"/>
      <c r="V220" s="23"/>
      <c r="W220" s="23"/>
      <c r="X220" s="23"/>
      <c r="Y220" s="23"/>
      <c r="Z220" s="23"/>
    </row>
    <row r="221" spans="1:26" x14ac:dyDescent="0.3">
      <c r="A221" s="5">
        <v>4</v>
      </c>
      <c r="B221" s="5">
        <v>40.5</v>
      </c>
      <c r="C221" s="5">
        <v>4</v>
      </c>
      <c r="D221" s="5">
        <v>40.5</v>
      </c>
    </row>
    <row r="222" spans="1:26" x14ac:dyDescent="0.3">
      <c r="A222" s="23" t="s">
        <v>909</v>
      </c>
      <c r="B222" s="23" t="s">
        <v>1020</v>
      </c>
      <c r="C222" s="23">
        <v>40.549999999999997</v>
      </c>
      <c r="D222" s="23">
        <v>36.24</v>
      </c>
      <c r="E222" s="23">
        <v>300</v>
      </c>
      <c r="F222" s="23" t="s">
        <v>0</v>
      </c>
      <c r="G222" s="23">
        <v>0.3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>
        <v>38.04</v>
      </c>
      <c r="S222" s="23"/>
      <c r="T222" s="23"/>
      <c r="U222" s="23"/>
      <c r="V222" s="23"/>
      <c r="W222" s="23"/>
      <c r="X222" s="23"/>
      <c r="Y222" s="23"/>
      <c r="Z222" s="23"/>
    </row>
    <row r="223" spans="1:26" x14ac:dyDescent="0.3">
      <c r="A223" s="5">
        <v>4</v>
      </c>
      <c r="B223" s="5">
        <v>40.549999999999997</v>
      </c>
      <c r="C223" s="5">
        <v>4</v>
      </c>
      <c r="D223" s="5">
        <v>40.549999999999997</v>
      </c>
    </row>
    <row r="224" spans="1:26" x14ac:dyDescent="0.3">
      <c r="A224" s="23" t="s">
        <v>909</v>
      </c>
      <c r="B224" s="23" t="s">
        <v>1021</v>
      </c>
      <c r="C224" s="23">
        <v>40.659999999999997</v>
      </c>
      <c r="D224" s="23">
        <v>36.21</v>
      </c>
      <c r="E224" s="23">
        <v>300</v>
      </c>
      <c r="F224" s="23" t="s">
        <v>0</v>
      </c>
      <c r="G224" s="23">
        <v>0.3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>
        <v>38.090000000000003</v>
      </c>
      <c r="S224" s="23"/>
      <c r="T224" s="23"/>
      <c r="U224" s="23"/>
      <c r="V224" s="23"/>
      <c r="W224" s="23"/>
      <c r="X224" s="23"/>
      <c r="Y224" s="23"/>
      <c r="Z224" s="23"/>
    </row>
    <row r="225" spans="1:26" x14ac:dyDescent="0.3">
      <c r="A225" s="5">
        <v>4</v>
      </c>
      <c r="B225" s="5">
        <v>40.659999999999997</v>
      </c>
      <c r="C225" s="5">
        <v>4</v>
      </c>
      <c r="D225" s="5">
        <v>40.659999999999997</v>
      </c>
    </row>
    <row r="226" spans="1:26" x14ac:dyDescent="0.3">
      <c r="A226" s="23" t="s">
        <v>909</v>
      </c>
      <c r="B226" s="23" t="s">
        <v>1022</v>
      </c>
      <c r="C226" s="23">
        <v>40.770000000000003</v>
      </c>
      <c r="D226" s="23">
        <v>36.18</v>
      </c>
      <c r="E226" s="23">
        <v>300</v>
      </c>
      <c r="F226" s="23" t="s">
        <v>0</v>
      </c>
      <c r="G226" s="23">
        <v>0.3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>
        <v>38.130000000000003</v>
      </c>
      <c r="S226" s="23"/>
      <c r="T226" s="23"/>
      <c r="U226" s="23"/>
      <c r="V226" s="23"/>
      <c r="W226" s="23"/>
      <c r="X226" s="23"/>
      <c r="Y226" s="23"/>
      <c r="Z226" s="23"/>
    </row>
    <row r="227" spans="1:26" x14ac:dyDescent="0.3">
      <c r="A227" s="5">
        <v>4</v>
      </c>
      <c r="B227" s="5">
        <v>40.770000000000003</v>
      </c>
      <c r="C227" s="5">
        <v>4</v>
      </c>
      <c r="D227" s="5">
        <v>40.770000000000003</v>
      </c>
    </row>
    <row r="228" spans="1:26" x14ac:dyDescent="0.3">
      <c r="A228" s="23" t="s">
        <v>909</v>
      </c>
      <c r="B228" s="23" t="s">
        <v>1023</v>
      </c>
      <c r="C228" s="23">
        <v>40.79</v>
      </c>
      <c r="D228" s="23">
        <v>36.18</v>
      </c>
      <c r="E228" s="23">
        <v>300</v>
      </c>
      <c r="F228" s="23" t="s">
        <v>0</v>
      </c>
      <c r="G228" s="23">
        <v>0.3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>
        <v>38.130000000000003</v>
      </c>
      <c r="S228" s="23"/>
      <c r="T228" s="23"/>
      <c r="U228" s="23"/>
      <c r="V228" s="23"/>
      <c r="W228" s="23"/>
      <c r="X228" s="23"/>
      <c r="Y228" s="23"/>
      <c r="Z228" s="23"/>
    </row>
    <row r="229" spans="1:26" x14ac:dyDescent="0.3">
      <c r="A229" s="5">
        <v>4</v>
      </c>
      <c r="B229" s="5">
        <v>40.79</v>
      </c>
      <c r="C229" s="5">
        <v>4</v>
      </c>
      <c r="D229" s="5">
        <v>40.79</v>
      </c>
    </row>
    <row r="230" spans="1:26" x14ac:dyDescent="0.3">
      <c r="A230" s="23" t="s">
        <v>909</v>
      </c>
      <c r="B230" s="23" t="s">
        <v>1024</v>
      </c>
      <c r="C230" s="23">
        <v>40.76</v>
      </c>
      <c r="D230" s="23">
        <v>36.159999999999997</v>
      </c>
      <c r="E230" s="23">
        <v>300</v>
      </c>
      <c r="F230" s="23" t="s">
        <v>0</v>
      </c>
      <c r="G230" s="23">
        <v>0.3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>
        <v>38.17</v>
      </c>
      <c r="S230" s="23"/>
      <c r="T230" s="23"/>
      <c r="U230" s="23"/>
      <c r="V230" s="23"/>
      <c r="W230" s="23"/>
      <c r="X230" s="23"/>
      <c r="Y230" s="23"/>
      <c r="Z230" s="23"/>
    </row>
    <row r="231" spans="1:26" x14ac:dyDescent="0.3">
      <c r="A231" s="5">
        <v>4</v>
      </c>
      <c r="B231" s="5">
        <v>40.76</v>
      </c>
      <c r="C231" s="5">
        <v>4</v>
      </c>
      <c r="D231" s="5">
        <v>40.76</v>
      </c>
    </row>
    <row r="232" spans="1:26" x14ac:dyDescent="0.3">
      <c r="A232" s="23" t="s">
        <v>909</v>
      </c>
      <c r="B232" s="23" t="s">
        <v>1025</v>
      </c>
      <c r="C232" s="23">
        <v>40.729999999999997</v>
      </c>
      <c r="D232" s="23">
        <v>36.130000000000003</v>
      </c>
      <c r="E232" s="23">
        <v>300</v>
      </c>
      <c r="F232" s="23" t="s">
        <v>0</v>
      </c>
      <c r="G232" s="23">
        <v>0.3</v>
      </c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>
        <v>38.21</v>
      </c>
      <c r="S232" s="23"/>
      <c r="T232" s="23"/>
      <c r="U232" s="23"/>
      <c r="V232" s="23"/>
      <c r="W232" s="23"/>
      <c r="X232" s="23"/>
      <c r="Y232" s="23"/>
      <c r="Z232" s="23"/>
    </row>
    <row r="233" spans="1:26" x14ac:dyDescent="0.3">
      <c r="A233" s="5">
        <v>4</v>
      </c>
      <c r="B233" s="5">
        <v>40.729999999999997</v>
      </c>
      <c r="C233" s="5">
        <v>4</v>
      </c>
      <c r="D233" s="5">
        <v>40.729999999999997</v>
      </c>
    </row>
    <row r="234" spans="1:26" x14ac:dyDescent="0.3">
      <c r="A234" s="23" t="s">
        <v>909</v>
      </c>
      <c r="B234" s="23" t="s">
        <v>1026</v>
      </c>
      <c r="C234" s="23">
        <v>40.700000000000003</v>
      </c>
      <c r="D234" s="23">
        <v>36.1</v>
      </c>
      <c r="E234" s="23">
        <v>300</v>
      </c>
      <c r="F234" s="23" t="s">
        <v>0</v>
      </c>
      <c r="G234" s="23">
        <v>0.3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>
        <v>38.25</v>
      </c>
      <c r="S234" s="23"/>
      <c r="T234" s="23"/>
      <c r="U234" s="23"/>
      <c r="V234" s="23"/>
      <c r="W234" s="23"/>
      <c r="X234" s="23"/>
      <c r="Y234" s="23"/>
      <c r="Z234" s="23"/>
    </row>
    <row r="235" spans="1:26" x14ac:dyDescent="0.3">
      <c r="A235" s="5">
        <v>4</v>
      </c>
      <c r="B235" s="5">
        <v>40.700000000000003</v>
      </c>
      <c r="C235" s="5">
        <v>4</v>
      </c>
      <c r="D235" s="5">
        <v>40.700000000000003</v>
      </c>
    </row>
    <row r="236" spans="1:26" x14ac:dyDescent="0.3">
      <c r="A236" s="23" t="s">
        <v>909</v>
      </c>
      <c r="B236" s="23" t="s">
        <v>1027</v>
      </c>
      <c r="C236" s="23">
        <v>40.700000000000003</v>
      </c>
      <c r="D236" s="23">
        <v>36.1</v>
      </c>
      <c r="E236" s="23">
        <v>300</v>
      </c>
      <c r="F236" s="23" t="s">
        <v>0</v>
      </c>
      <c r="G236" s="23">
        <v>0.3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>
        <v>38.25</v>
      </c>
      <c r="S236" s="23"/>
      <c r="T236" s="23"/>
      <c r="U236" s="23"/>
      <c r="V236" s="23"/>
      <c r="W236" s="23"/>
      <c r="X236" s="23"/>
      <c r="Y236" s="23"/>
      <c r="Z236" s="23"/>
    </row>
    <row r="237" spans="1:26" x14ac:dyDescent="0.3">
      <c r="A237" s="5">
        <v>4</v>
      </c>
      <c r="B237" s="5">
        <v>40.700000000000003</v>
      </c>
      <c r="C237" s="5">
        <v>4</v>
      </c>
      <c r="D237" s="5">
        <v>40.700000000000003</v>
      </c>
    </row>
    <row r="238" spans="1:26" x14ac:dyDescent="0.3">
      <c r="A238" s="23" t="s">
        <v>909</v>
      </c>
      <c r="B238" s="23" t="s">
        <v>1028</v>
      </c>
      <c r="C238" s="23">
        <v>40.86</v>
      </c>
      <c r="D238" s="23">
        <v>36.07</v>
      </c>
      <c r="E238" s="23">
        <v>300</v>
      </c>
      <c r="F238" s="23" t="s">
        <v>0</v>
      </c>
      <c r="G238" s="23">
        <v>0.3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>
        <v>38.29</v>
      </c>
      <c r="S238" s="23"/>
      <c r="T238" s="23"/>
      <c r="U238" s="23"/>
      <c r="V238" s="23"/>
      <c r="W238" s="23"/>
      <c r="X238" s="23"/>
      <c r="Y238" s="23"/>
      <c r="Z238" s="23"/>
    </row>
    <row r="239" spans="1:26" x14ac:dyDescent="0.3">
      <c r="A239" s="5">
        <v>4</v>
      </c>
      <c r="B239" s="5">
        <v>40.86</v>
      </c>
      <c r="C239" s="5">
        <v>4</v>
      </c>
      <c r="D239" s="5">
        <v>40.86</v>
      </c>
    </row>
    <row r="240" spans="1:26" x14ac:dyDescent="0.3">
      <c r="A240" s="23" t="s">
        <v>909</v>
      </c>
      <c r="B240" s="23" t="s">
        <v>1029</v>
      </c>
      <c r="C240" s="23">
        <v>41.05</v>
      </c>
      <c r="D240" s="23">
        <v>36.04</v>
      </c>
      <c r="E240" s="23">
        <v>300</v>
      </c>
      <c r="F240" s="23" t="s">
        <v>0</v>
      </c>
      <c r="G240" s="23">
        <v>0.3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>
        <v>38.33</v>
      </c>
      <c r="S240" s="23"/>
      <c r="T240" s="23"/>
      <c r="U240" s="23"/>
      <c r="V240" s="23"/>
      <c r="W240" s="23"/>
      <c r="X240" s="23"/>
      <c r="Y240" s="23"/>
      <c r="Z240" s="23"/>
    </row>
    <row r="241" spans="1:26" x14ac:dyDescent="0.3">
      <c r="A241" s="5">
        <v>4</v>
      </c>
      <c r="B241" s="5">
        <v>41.05</v>
      </c>
      <c r="C241" s="5">
        <v>4</v>
      </c>
      <c r="D241" s="5">
        <v>41.05</v>
      </c>
    </row>
    <row r="242" spans="1:26" x14ac:dyDescent="0.3">
      <c r="A242" s="23" t="s">
        <v>909</v>
      </c>
      <c r="B242" s="23" t="s">
        <v>1030</v>
      </c>
      <c r="C242" s="23">
        <v>41.24</v>
      </c>
      <c r="D242" s="23">
        <v>36.01</v>
      </c>
      <c r="E242" s="23">
        <v>300</v>
      </c>
      <c r="F242" s="23" t="s">
        <v>0</v>
      </c>
      <c r="G242" s="23">
        <v>0.3</v>
      </c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>
        <v>38.369999999999997</v>
      </c>
      <c r="S242" s="23"/>
      <c r="T242" s="23"/>
      <c r="U242" s="23"/>
      <c r="V242" s="23"/>
      <c r="W242" s="23"/>
      <c r="X242" s="23"/>
      <c r="Y242" s="23"/>
      <c r="Z242" s="23"/>
    </row>
    <row r="243" spans="1:26" x14ac:dyDescent="0.3">
      <c r="A243" s="5">
        <v>4</v>
      </c>
      <c r="B243" s="5">
        <v>41.24</v>
      </c>
      <c r="C243" s="5">
        <v>4</v>
      </c>
      <c r="D243" s="5">
        <v>41.24</v>
      </c>
    </row>
    <row r="244" spans="1:26" x14ac:dyDescent="0.3">
      <c r="A244" s="23" t="s">
        <v>909</v>
      </c>
      <c r="B244" s="23" t="s">
        <v>1031</v>
      </c>
      <c r="C244" s="23">
        <v>41.35</v>
      </c>
      <c r="D244" s="23">
        <v>35.99</v>
      </c>
      <c r="E244" s="23">
        <v>300</v>
      </c>
      <c r="F244" s="23" t="s">
        <v>0</v>
      </c>
      <c r="G244" s="23">
        <v>0.3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>
        <v>38.4</v>
      </c>
      <c r="S244" s="23"/>
      <c r="T244" s="23"/>
      <c r="U244" s="23"/>
      <c r="V244" s="23"/>
      <c r="W244" s="23"/>
      <c r="X244" s="23"/>
      <c r="Y244" s="23"/>
      <c r="Z244" s="23"/>
    </row>
    <row r="245" spans="1:26" x14ac:dyDescent="0.3">
      <c r="A245" s="5">
        <v>4</v>
      </c>
      <c r="B245" s="5">
        <v>41.35</v>
      </c>
      <c r="C245" s="5">
        <v>4</v>
      </c>
      <c r="D245" s="5">
        <v>41.35</v>
      </c>
    </row>
    <row r="246" spans="1:26" x14ac:dyDescent="0.3">
      <c r="A246" s="23" t="s">
        <v>909</v>
      </c>
      <c r="B246" s="23" t="s">
        <v>1032</v>
      </c>
      <c r="C246" s="23">
        <v>41.36</v>
      </c>
      <c r="D246" s="23">
        <v>35.979999999999997</v>
      </c>
      <c r="E246" s="23">
        <v>300</v>
      </c>
      <c r="F246" s="23" t="s">
        <v>0</v>
      </c>
      <c r="G246" s="23">
        <v>0.3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>
        <v>38.409999999999997</v>
      </c>
      <c r="S246" s="23"/>
      <c r="T246" s="23"/>
      <c r="U246" s="23"/>
      <c r="V246" s="23"/>
      <c r="W246" s="23"/>
      <c r="X246" s="23"/>
      <c r="Y246" s="23"/>
      <c r="Z246" s="23"/>
    </row>
    <row r="247" spans="1:26" x14ac:dyDescent="0.3">
      <c r="A247" s="5">
        <v>4</v>
      </c>
      <c r="B247" s="5">
        <v>41.36</v>
      </c>
      <c r="C247" s="5">
        <v>4</v>
      </c>
      <c r="D247" s="5">
        <v>41.36</v>
      </c>
    </row>
    <row r="248" spans="1:26" x14ac:dyDescent="0.3">
      <c r="A248" s="23" t="s">
        <v>909</v>
      </c>
      <c r="B248" s="23" t="s">
        <v>1033</v>
      </c>
      <c r="C248" s="23">
        <v>41.4</v>
      </c>
      <c r="D248" s="23">
        <v>35.950000000000003</v>
      </c>
      <c r="E248" s="23">
        <v>300</v>
      </c>
      <c r="F248" s="23" t="s">
        <v>0</v>
      </c>
      <c r="G248" s="23">
        <v>0.3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>
        <v>38.450000000000003</v>
      </c>
      <c r="S248" s="23"/>
      <c r="T248" s="23"/>
      <c r="U248" s="23"/>
      <c r="V248" s="23"/>
      <c r="W248" s="23"/>
      <c r="X248" s="23"/>
      <c r="Y248" s="23"/>
      <c r="Z248" s="23"/>
    </row>
    <row r="249" spans="1:26" x14ac:dyDescent="0.3">
      <c r="A249" s="5">
        <v>4</v>
      </c>
      <c r="B249" s="5">
        <v>41.4</v>
      </c>
      <c r="C249" s="5">
        <v>4</v>
      </c>
      <c r="D249" s="5">
        <v>41.4</v>
      </c>
    </row>
    <row r="250" spans="1:26" x14ac:dyDescent="0.3">
      <c r="A250" s="23" t="s">
        <v>909</v>
      </c>
      <c r="B250" s="23" t="s">
        <v>1034</v>
      </c>
      <c r="C250" s="23">
        <v>41.43</v>
      </c>
      <c r="D250" s="23">
        <v>35.92</v>
      </c>
      <c r="E250" s="23">
        <v>300</v>
      </c>
      <c r="F250" s="23" t="s">
        <v>0</v>
      </c>
      <c r="G250" s="23">
        <v>0.3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>
        <v>38.5</v>
      </c>
      <c r="S250" s="23"/>
      <c r="T250" s="23"/>
      <c r="U250" s="23"/>
      <c r="V250" s="23"/>
      <c r="W250" s="23"/>
      <c r="X250" s="23"/>
      <c r="Y250" s="23"/>
      <c r="Z250" s="23"/>
    </row>
    <row r="251" spans="1:26" x14ac:dyDescent="0.3">
      <c r="A251" s="5">
        <v>4</v>
      </c>
      <c r="B251" s="5">
        <v>41.43</v>
      </c>
      <c r="C251" s="5">
        <v>4</v>
      </c>
      <c r="D251" s="5">
        <v>41.43</v>
      </c>
    </row>
    <row r="252" spans="1:26" x14ac:dyDescent="0.3">
      <c r="A252" s="23" t="s">
        <v>909</v>
      </c>
      <c r="B252" s="23" t="s">
        <v>1035</v>
      </c>
      <c r="C252" s="23">
        <v>41.46</v>
      </c>
      <c r="D252" s="23">
        <v>35.89</v>
      </c>
      <c r="E252" s="23">
        <v>300</v>
      </c>
      <c r="F252" s="23" t="s">
        <v>0</v>
      </c>
      <c r="G252" s="23">
        <v>0.3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>
        <v>38.53</v>
      </c>
      <c r="S252" s="23"/>
      <c r="T252" s="23"/>
      <c r="U252" s="23"/>
      <c r="V252" s="23"/>
      <c r="W252" s="23"/>
      <c r="X252" s="23"/>
      <c r="Y252" s="23"/>
      <c r="Z252" s="23"/>
    </row>
    <row r="253" spans="1:26" x14ac:dyDescent="0.3">
      <c r="A253" s="5">
        <v>4</v>
      </c>
      <c r="B253" s="5">
        <v>41.46</v>
      </c>
      <c r="C253" s="5">
        <v>4</v>
      </c>
      <c r="D253" s="5">
        <v>41.46</v>
      </c>
    </row>
    <row r="254" spans="1:26" x14ac:dyDescent="0.3">
      <c r="A254" s="23" t="s">
        <v>909</v>
      </c>
      <c r="B254" s="23" t="s">
        <v>1036</v>
      </c>
      <c r="C254" s="23">
        <v>41.5</v>
      </c>
      <c r="D254" s="23">
        <v>35.880000000000003</v>
      </c>
      <c r="E254" s="23">
        <v>300</v>
      </c>
      <c r="F254" s="23" t="s">
        <v>0</v>
      </c>
      <c r="G254" s="23">
        <v>0.3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>
        <v>38.54</v>
      </c>
      <c r="S254" s="23"/>
      <c r="T254" s="23"/>
      <c r="U254" s="23"/>
      <c r="V254" s="23"/>
      <c r="W254" s="23"/>
      <c r="X254" s="23"/>
      <c r="Y254" s="23"/>
      <c r="Z254" s="23"/>
    </row>
    <row r="255" spans="1:26" x14ac:dyDescent="0.3">
      <c r="A255" s="5">
        <v>4</v>
      </c>
      <c r="B255" s="5">
        <v>41.5</v>
      </c>
      <c r="C255" s="5">
        <v>4</v>
      </c>
      <c r="D255" s="5">
        <v>41.5</v>
      </c>
    </row>
    <row r="256" spans="1:26" x14ac:dyDescent="0.3">
      <c r="A256" s="23" t="s">
        <v>909</v>
      </c>
      <c r="B256" s="23" t="s">
        <v>1037</v>
      </c>
      <c r="C256" s="23">
        <v>41.72</v>
      </c>
      <c r="D256" s="23">
        <v>35.85</v>
      </c>
      <c r="E256" s="23">
        <v>300</v>
      </c>
      <c r="F256" s="23" t="s">
        <v>0</v>
      </c>
      <c r="G256" s="23">
        <v>0.3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>
        <v>38.58</v>
      </c>
      <c r="S256" s="23"/>
      <c r="T256" s="23"/>
      <c r="U256" s="23"/>
      <c r="V256" s="23"/>
      <c r="W256" s="23"/>
      <c r="X256" s="23"/>
      <c r="Y256" s="23"/>
      <c r="Z256" s="23"/>
    </row>
    <row r="257" spans="1:26" x14ac:dyDescent="0.3">
      <c r="A257" s="5">
        <v>4</v>
      </c>
      <c r="B257" s="5">
        <v>41.72</v>
      </c>
      <c r="C257" s="5">
        <v>4</v>
      </c>
      <c r="D257" s="5">
        <v>41.72</v>
      </c>
    </row>
    <row r="258" spans="1:26" x14ac:dyDescent="0.3">
      <c r="A258" s="23" t="s">
        <v>909</v>
      </c>
      <c r="B258" s="23" t="s">
        <v>1038</v>
      </c>
      <c r="C258" s="23">
        <v>41.95</v>
      </c>
      <c r="D258" s="23">
        <v>35.82</v>
      </c>
      <c r="E258" s="23">
        <v>300</v>
      </c>
      <c r="F258" s="23" t="s">
        <v>0</v>
      </c>
      <c r="G258" s="23">
        <v>0.3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>
        <v>38.619999999999997</v>
      </c>
      <c r="S258" s="23"/>
      <c r="T258" s="23"/>
      <c r="U258" s="23"/>
      <c r="V258" s="23"/>
      <c r="W258" s="23"/>
      <c r="X258" s="23"/>
      <c r="Y258" s="23"/>
      <c r="Z258" s="23"/>
    </row>
    <row r="259" spans="1:26" x14ac:dyDescent="0.3">
      <c r="A259" s="5">
        <v>4</v>
      </c>
      <c r="B259" s="5">
        <v>41.95</v>
      </c>
      <c r="C259" s="5">
        <v>4</v>
      </c>
      <c r="D259" s="5">
        <v>41.95</v>
      </c>
    </row>
    <row r="260" spans="1:26" x14ac:dyDescent="0.3">
      <c r="A260" s="23" t="s">
        <v>909</v>
      </c>
      <c r="B260" s="23" t="s">
        <v>1039</v>
      </c>
      <c r="C260" s="23">
        <v>42.17</v>
      </c>
      <c r="D260" s="23">
        <v>35.79</v>
      </c>
      <c r="E260" s="23">
        <v>300</v>
      </c>
      <c r="F260" s="23" t="s">
        <v>0</v>
      </c>
      <c r="G260" s="23">
        <v>0.3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>
        <v>38.659999999999997</v>
      </c>
      <c r="S260" s="23"/>
      <c r="T260" s="23"/>
      <c r="U260" s="23"/>
      <c r="V260" s="23"/>
      <c r="W260" s="23"/>
      <c r="X260" s="23"/>
      <c r="Y260" s="23"/>
      <c r="Z260" s="23"/>
    </row>
    <row r="261" spans="1:26" x14ac:dyDescent="0.3">
      <c r="A261" s="5">
        <v>4</v>
      </c>
      <c r="B261" s="5">
        <v>42.17</v>
      </c>
      <c r="C261" s="5">
        <v>4</v>
      </c>
      <c r="D261" s="5">
        <v>42.17</v>
      </c>
    </row>
    <row r="262" spans="1:26" x14ac:dyDescent="0.3">
      <c r="A262" s="23" t="s">
        <v>909</v>
      </c>
      <c r="B262" s="23" t="s">
        <v>1040</v>
      </c>
      <c r="C262" s="23">
        <v>42.24</v>
      </c>
      <c r="D262" s="23">
        <v>35.78</v>
      </c>
      <c r="E262" s="23">
        <v>300</v>
      </c>
      <c r="F262" s="23" t="s">
        <v>0</v>
      </c>
      <c r="G262" s="23">
        <v>0.3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>
        <v>38.67</v>
      </c>
      <c r="S262" s="23"/>
      <c r="T262" s="23"/>
      <c r="U262" s="23"/>
      <c r="V262" s="23"/>
      <c r="W262" s="23"/>
      <c r="X262" s="23"/>
      <c r="Y262" s="23"/>
      <c r="Z262" s="23"/>
    </row>
    <row r="263" spans="1:26" x14ac:dyDescent="0.3">
      <c r="A263" s="5">
        <v>4</v>
      </c>
      <c r="B263" s="5">
        <v>42.24</v>
      </c>
      <c r="C263" s="5">
        <v>4</v>
      </c>
      <c r="D263" s="5">
        <v>42.24</v>
      </c>
    </row>
    <row r="264" spans="1:26" x14ac:dyDescent="0.3">
      <c r="A264" s="23" t="s">
        <v>909</v>
      </c>
      <c r="B264" s="23" t="s">
        <v>1041</v>
      </c>
      <c r="C264" s="23">
        <v>42.36</v>
      </c>
      <c r="D264" s="23">
        <v>35.76</v>
      </c>
      <c r="E264" s="23">
        <v>300</v>
      </c>
      <c r="F264" s="23" t="s">
        <v>0</v>
      </c>
      <c r="G264" s="23">
        <v>0.3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>
        <v>38.700000000000003</v>
      </c>
      <c r="S264" s="23"/>
      <c r="T264" s="23"/>
      <c r="U264" s="23"/>
      <c r="V264" s="23"/>
      <c r="W264" s="23"/>
      <c r="X264" s="23"/>
      <c r="Y264" s="23"/>
      <c r="Z264" s="23"/>
    </row>
    <row r="265" spans="1:26" x14ac:dyDescent="0.3">
      <c r="A265" s="5">
        <v>4</v>
      </c>
      <c r="B265" s="5">
        <v>42.36</v>
      </c>
      <c r="C265" s="5">
        <v>4</v>
      </c>
      <c r="D265" s="5">
        <v>42.36</v>
      </c>
    </row>
    <row r="266" spans="1:26" x14ac:dyDescent="0.3">
      <c r="A266" s="23" t="s">
        <v>909</v>
      </c>
      <c r="B266" s="23" t="s">
        <v>1042</v>
      </c>
      <c r="C266" s="23">
        <v>42.54</v>
      </c>
      <c r="D266" s="23">
        <v>35.729999999999997</v>
      </c>
      <c r="E266" s="23">
        <v>300</v>
      </c>
      <c r="F266" s="23" t="s">
        <v>0</v>
      </c>
      <c r="G266" s="23">
        <v>0.3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>
        <v>38.74</v>
      </c>
      <c r="S266" s="23"/>
      <c r="T266" s="23"/>
      <c r="U266" s="23"/>
      <c r="V266" s="23"/>
      <c r="W266" s="23"/>
      <c r="X266" s="23"/>
      <c r="Y266" s="23"/>
      <c r="Z266" s="23"/>
    </row>
    <row r="267" spans="1:26" x14ac:dyDescent="0.3">
      <c r="A267" s="5">
        <v>4</v>
      </c>
      <c r="B267" s="5">
        <v>42.54</v>
      </c>
      <c r="C267" s="5">
        <v>4</v>
      </c>
      <c r="D267" s="5">
        <v>42.54</v>
      </c>
    </row>
    <row r="268" spans="1:26" x14ac:dyDescent="0.3">
      <c r="A268" s="23" t="s">
        <v>909</v>
      </c>
      <c r="B268" s="23" t="s">
        <v>1043</v>
      </c>
      <c r="C268" s="23">
        <v>42.64</v>
      </c>
      <c r="D268" s="23">
        <v>35.71</v>
      </c>
      <c r="E268" s="23">
        <v>300</v>
      </c>
      <c r="F268" s="23" t="s">
        <v>0</v>
      </c>
      <c r="G268" s="23">
        <v>0.3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>
        <v>38.76</v>
      </c>
      <c r="S268" s="23"/>
      <c r="T268" s="23"/>
      <c r="U268" s="23"/>
      <c r="V268" s="23"/>
      <c r="W268" s="23"/>
      <c r="X268" s="23"/>
      <c r="Y268" s="23"/>
      <c r="Z268" s="23"/>
    </row>
    <row r="269" spans="1:26" x14ac:dyDescent="0.3">
      <c r="A269" s="5">
        <v>4</v>
      </c>
      <c r="B269" s="5">
        <v>42.64</v>
      </c>
      <c r="C269" s="5">
        <v>4</v>
      </c>
      <c r="D269" s="5">
        <v>42.64</v>
      </c>
    </row>
    <row r="270" spans="1:26" x14ac:dyDescent="0.3">
      <c r="A270" s="23" t="s">
        <v>909</v>
      </c>
      <c r="B270" s="23" t="s">
        <v>1044</v>
      </c>
      <c r="C270" s="23">
        <v>42.48</v>
      </c>
      <c r="D270" s="23">
        <v>35.68</v>
      </c>
      <c r="E270" s="23">
        <v>300</v>
      </c>
      <c r="F270" s="23" t="s">
        <v>0</v>
      </c>
      <c r="G270" s="23">
        <v>0.3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>
        <v>38.78</v>
      </c>
      <c r="S270" s="23"/>
      <c r="T270" s="23"/>
      <c r="U270" s="23"/>
      <c r="V270" s="23"/>
      <c r="W270" s="23"/>
      <c r="X270" s="23"/>
      <c r="Y270" s="23"/>
      <c r="Z270" s="23"/>
    </row>
    <row r="271" spans="1:26" x14ac:dyDescent="0.3">
      <c r="A271" s="5">
        <v>4</v>
      </c>
      <c r="B271" s="5">
        <v>42.48</v>
      </c>
      <c r="C271" s="5">
        <v>4</v>
      </c>
      <c r="D271" s="5">
        <v>42.48</v>
      </c>
    </row>
    <row r="272" spans="1:26" x14ac:dyDescent="0.3">
      <c r="A272" s="23" t="s">
        <v>909</v>
      </c>
      <c r="B272" s="23" t="s">
        <v>1045</v>
      </c>
    </row>
  </sheetData>
  <phoneticPr fontId="3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Z6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</v>
      </c>
      <c r="D2" s="23">
        <v>40.799999999999997</v>
      </c>
      <c r="E2" s="23">
        <v>200</v>
      </c>
      <c r="F2" s="23" t="s">
        <v>58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39.4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</v>
      </c>
      <c r="C3" s="5">
        <v>4</v>
      </c>
      <c r="D3" s="5">
        <v>42</v>
      </c>
    </row>
    <row r="4" spans="1:26" x14ac:dyDescent="0.3">
      <c r="A4" s="23" t="s">
        <v>909</v>
      </c>
      <c r="B4" s="23" t="s">
        <v>911</v>
      </c>
      <c r="C4" s="23">
        <v>42</v>
      </c>
      <c r="D4" s="23">
        <v>40.54</v>
      </c>
      <c r="E4" s="23">
        <v>200</v>
      </c>
      <c r="F4" s="23" t="s">
        <v>58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39.36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</v>
      </c>
      <c r="C5" s="5">
        <v>4</v>
      </c>
      <c r="D5" s="5">
        <v>42</v>
      </c>
    </row>
    <row r="6" spans="1:26" x14ac:dyDescent="0.3">
      <c r="A6" s="23" t="s">
        <v>909</v>
      </c>
      <c r="B6" s="23" t="s">
        <v>912</v>
      </c>
      <c r="C6" s="23">
        <v>41.99</v>
      </c>
      <c r="D6" s="23">
        <v>40.270000000000003</v>
      </c>
      <c r="E6" s="23">
        <v>200</v>
      </c>
      <c r="F6" s="23" t="s">
        <v>58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39.31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41.99</v>
      </c>
      <c r="C7" s="5">
        <v>4</v>
      </c>
      <c r="D7" s="5">
        <v>41.99</v>
      </c>
    </row>
    <row r="8" spans="1:26" x14ac:dyDescent="0.3">
      <c r="A8" s="23" t="s">
        <v>909</v>
      </c>
      <c r="B8" s="23" t="s">
        <v>1046</v>
      </c>
      <c r="C8" s="23">
        <v>41.99</v>
      </c>
      <c r="D8" s="23">
        <v>40.090000000000003</v>
      </c>
      <c r="E8" s="23">
        <v>200</v>
      </c>
      <c r="F8" s="23" t="s">
        <v>58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39.29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41.99</v>
      </c>
      <c r="C9" s="5">
        <v>4</v>
      </c>
      <c r="D9" s="5">
        <v>41.99</v>
      </c>
    </row>
    <row r="10" spans="1:26" x14ac:dyDescent="0.3">
      <c r="A10" s="23" t="s">
        <v>909</v>
      </c>
      <c r="B10" s="23" t="s">
        <v>1047</v>
      </c>
      <c r="C10" s="23">
        <v>41.99</v>
      </c>
      <c r="D10" s="23">
        <v>40.090000000000003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39.29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41.99</v>
      </c>
      <c r="C11" s="5">
        <v>4</v>
      </c>
      <c r="D11" s="5">
        <v>41.99</v>
      </c>
    </row>
    <row r="12" spans="1:26" x14ac:dyDescent="0.3">
      <c r="A12" s="23" t="s">
        <v>909</v>
      </c>
      <c r="B12" s="23" t="s">
        <v>913</v>
      </c>
      <c r="C12" s="23">
        <v>41.99</v>
      </c>
      <c r="D12" s="23">
        <v>40.01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39.270000000000003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41.99</v>
      </c>
      <c r="C13" s="5">
        <v>4</v>
      </c>
      <c r="D13" s="5">
        <v>41.99</v>
      </c>
    </row>
    <row r="14" spans="1:26" x14ac:dyDescent="0.3">
      <c r="A14" s="23" t="s">
        <v>909</v>
      </c>
      <c r="B14" s="23" t="s">
        <v>1048</v>
      </c>
      <c r="C14" s="23">
        <v>41.99</v>
      </c>
      <c r="D14" s="23">
        <v>39.97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39.270000000000003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41.99</v>
      </c>
      <c r="C15" s="5">
        <v>4</v>
      </c>
      <c r="D15" s="5">
        <v>41.99</v>
      </c>
    </row>
    <row r="16" spans="1:26" x14ac:dyDescent="0.3">
      <c r="A16" s="23" t="s">
        <v>909</v>
      </c>
      <c r="B16" s="23" t="s">
        <v>1049</v>
      </c>
      <c r="C16" s="23">
        <v>41.93</v>
      </c>
      <c r="D16" s="23">
        <v>39.83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39.229999999999997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41.93</v>
      </c>
      <c r="C17" s="5">
        <v>4</v>
      </c>
      <c r="D17" s="5">
        <v>41.93</v>
      </c>
    </row>
    <row r="18" spans="1:26" x14ac:dyDescent="0.3">
      <c r="A18" s="23" t="s">
        <v>909</v>
      </c>
      <c r="B18" s="23" t="s">
        <v>1050</v>
      </c>
      <c r="C18" s="23">
        <v>41.93</v>
      </c>
      <c r="D18" s="23">
        <v>39.83</v>
      </c>
      <c r="E18" s="23">
        <v>200</v>
      </c>
      <c r="F18" s="23" t="s">
        <v>63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39.229999999999997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41.93</v>
      </c>
      <c r="C19" s="5">
        <v>4</v>
      </c>
      <c r="D19" s="5">
        <v>41.93</v>
      </c>
    </row>
    <row r="20" spans="1:26" x14ac:dyDescent="0.3">
      <c r="A20" s="23" t="s">
        <v>909</v>
      </c>
      <c r="B20" s="23" t="s">
        <v>916</v>
      </c>
      <c r="C20" s="23">
        <v>41.85</v>
      </c>
      <c r="D20" s="23">
        <v>39.659999999999997</v>
      </c>
      <c r="E20" s="23">
        <v>200</v>
      </c>
      <c r="F20" s="23" t="s">
        <v>63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39.19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41.85</v>
      </c>
      <c r="C21" s="5">
        <v>4</v>
      </c>
      <c r="D21" s="5">
        <v>41.85</v>
      </c>
    </row>
    <row r="22" spans="1:26" x14ac:dyDescent="0.3">
      <c r="A22" s="23" t="s">
        <v>909</v>
      </c>
      <c r="B22" s="23" t="s">
        <v>917</v>
      </c>
      <c r="C22" s="23">
        <v>41.78</v>
      </c>
      <c r="D22" s="23">
        <v>39.49</v>
      </c>
      <c r="E22" s="23">
        <v>200</v>
      </c>
      <c r="F22" s="23" t="s">
        <v>63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39.14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41.78</v>
      </c>
      <c r="C23" s="5">
        <v>4</v>
      </c>
      <c r="D23" s="5">
        <v>41.78</v>
      </c>
    </row>
    <row r="24" spans="1:26" x14ac:dyDescent="0.3">
      <c r="A24" s="23" t="s">
        <v>909</v>
      </c>
      <c r="B24" s="23" t="s">
        <v>1051</v>
      </c>
      <c r="C24" s="23">
        <v>41.75</v>
      </c>
      <c r="D24" s="23">
        <v>39.42</v>
      </c>
      <c r="E24" s="23">
        <v>200</v>
      </c>
      <c r="F24" s="23" t="s">
        <v>63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39.130000000000003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41.75</v>
      </c>
      <c r="C25" s="5">
        <v>4</v>
      </c>
      <c r="D25" s="5">
        <v>41.75</v>
      </c>
    </row>
    <row r="26" spans="1:26" x14ac:dyDescent="0.3">
      <c r="A26" s="23" t="s">
        <v>909</v>
      </c>
      <c r="B26" s="23" t="s">
        <v>918</v>
      </c>
      <c r="C26" s="23">
        <v>41.82</v>
      </c>
      <c r="D26" s="23">
        <v>39.33</v>
      </c>
      <c r="E26" s="23">
        <v>200</v>
      </c>
      <c r="F26" s="23" t="s">
        <v>63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39.1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41.82</v>
      </c>
      <c r="C27" s="5">
        <v>4</v>
      </c>
      <c r="D27" s="5">
        <v>41.82</v>
      </c>
    </row>
    <row r="28" spans="1:26" x14ac:dyDescent="0.3">
      <c r="A28" s="23" t="s">
        <v>909</v>
      </c>
      <c r="B28" s="23" t="s">
        <v>1052</v>
      </c>
      <c r="C28" s="23">
        <v>41.93</v>
      </c>
      <c r="D28" s="23">
        <v>39.17</v>
      </c>
      <c r="E28" s="23">
        <v>200</v>
      </c>
      <c r="F28" s="23" t="s">
        <v>63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39.06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41.93</v>
      </c>
      <c r="C29" s="5">
        <v>4</v>
      </c>
      <c r="D29" s="5">
        <v>41.93</v>
      </c>
    </row>
    <row r="30" spans="1:26" x14ac:dyDescent="0.3">
      <c r="A30" s="23" t="s">
        <v>909</v>
      </c>
      <c r="B30" s="23" t="s">
        <v>1053</v>
      </c>
      <c r="C30" s="23">
        <v>41.93</v>
      </c>
      <c r="D30" s="23">
        <v>39.17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39.06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41.93</v>
      </c>
      <c r="C31" s="5">
        <v>4</v>
      </c>
      <c r="D31" s="5">
        <v>41.93</v>
      </c>
    </row>
    <row r="32" spans="1:26" x14ac:dyDescent="0.3">
      <c r="A32" s="23" t="s">
        <v>909</v>
      </c>
      <c r="B32" s="23" t="s">
        <v>1054</v>
      </c>
      <c r="C32" s="23">
        <v>42.05</v>
      </c>
      <c r="D32" s="23">
        <v>39.020000000000003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39.020000000000003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42.05</v>
      </c>
      <c r="C33" s="5">
        <v>4</v>
      </c>
      <c r="D33" s="5">
        <v>42.05</v>
      </c>
    </row>
    <row r="34" spans="1:26" x14ac:dyDescent="0.3">
      <c r="A34" s="23" t="s">
        <v>909</v>
      </c>
      <c r="B34" s="23" t="s">
        <v>924</v>
      </c>
      <c r="C34" s="23">
        <v>42.16</v>
      </c>
      <c r="D34" s="23">
        <v>38.86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38.97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42.16</v>
      </c>
      <c r="C35" s="5">
        <v>4</v>
      </c>
      <c r="D35" s="5">
        <v>42.16</v>
      </c>
    </row>
    <row r="36" spans="1:26" x14ac:dyDescent="0.3">
      <c r="A36" s="23" t="s">
        <v>909</v>
      </c>
      <c r="B36" s="23" t="s">
        <v>1055</v>
      </c>
      <c r="C36" s="23">
        <v>42.18</v>
      </c>
      <c r="D36" s="23">
        <v>38.840000000000003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38.97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42.18</v>
      </c>
      <c r="C37" s="5">
        <v>4</v>
      </c>
      <c r="D37" s="5">
        <v>42.18</v>
      </c>
    </row>
    <row r="38" spans="1:26" x14ac:dyDescent="0.3">
      <c r="A38" s="23" t="s">
        <v>909</v>
      </c>
      <c r="B38" s="23" t="s">
        <v>925</v>
      </c>
      <c r="C38" s="23">
        <v>42.2</v>
      </c>
      <c r="D38" s="23">
        <v>38.71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38.93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42.2</v>
      </c>
      <c r="C39" s="5">
        <v>4</v>
      </c>
      <c r="D39" s="5">
        <v>42.2</v>
      </c>
    </row>
    <row r="40" spans="1:26" x14ac:dyDescent="0.3">
      <c r="A40" s="23" t="s">
        <v>909</v>
      </c>
      <c r="B40" s="23" t="s">
        <v>927</v>
      </c>
      <c r="C40" s="23">
        <v>42.22</v>
      </c>
      <c r="D40" s="23">
        <v>38.549999999999997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38.89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42.22</v>
      </c>
      <c r="C41" s="5">
        <v>4</v>
      </c>
      <c r="D41" s="5">
        <v>42.22</v>
      </c>
    </row>
    <row r="42" spans="1:26" x14ac:dyDescent="0.3">
      <c r="A42" s="23" t="s">
        <v>909</v>
      </c>
      <c r="B42" s="23" t="s">
        <v>928</v>
      </c>
      <c r="C42" s="23">
        <v>42.24</v>
      </c>
      <c r="D42" s="23">
        <v>38.39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38.85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42.24</v>
      </c>
      <c r="C43" s="5">
        <v>4</v>
      </c>
      <c r="D43" s="5">
        <v>42.24</v>
      </c>
    </row>
    <row r="44" spans="1:26" x14ac:dyDescent="0.3">
      <c r="A44" s="23" t="s">
        <v>909</v>
      </c>
      <c r="B44" s="23" t="s">
        <v>1056</v>
      </c>
      <c r="C44" s="23">
        <v>42.26</v>
      </c>
      <c r="D44" s="23">
        <v>38.25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38.81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42.26</v>
      </c>
      <c r="C45" s="5">
        <v>4</v>
      </c>
      <c r="D45" s="5">
        <v>42.26</v>
      </c>
    </row>
    <row r="46" spans="1:26" x14ac:dyDescent="0.3">
      <c r="A46" s="23" t="s">
        <v>909</v>
      </c>
      <c r="B46" s="23" t="s">
        <v>930</v>
      </c>
      <c r="C46" s="23">
        <v>42.25</v>
      </c>
      <c r="D46" s="23">
        <v>38.229999999999997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38.799999999999997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42.25</v>
      </c>
      <c r="C47" s="5">
        <v>4</v>
      </c>
      <c r="D47" s="5">
        <v>42.25</v>
      </c>
    </row>
    <row r="48" spans="1:26" x14ac:dyDescent="0.3">
      <c r="A48" s="23" t="s">
        <v>909</v>
      </c>
      <c r="B48" s="23" t="s">
        <v>931</v>
      </c>
      <c r="C48" s="23">
        <v>42.13</v>
      </c>
      <c r="D48" s="23">
        <v>38.08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38.76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42.13</v>
      </c>
      <c r="C49" s="5">
        <v>4</v>
      </c>
      <c r="D49" s="5">
        <v>42.13</v>
      </c>
    </row>
    <row r="50" spans="1:26" x14ac:dyDescent="0.3">
      <c r="A50" s="23" t="s">
        <v>909</v>
      </c>
      <c r="B50" s="23" t="s">
        <v>932</v>
      </c>
      <c r="C50" s="23">
        <v>42.02</v>
      </c>
      <c r="D50" s="23">
        <v>37.93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38.72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42.02</v>
      </c>
      <c r="C51" s="5">
        <v>4</v>
      </c>
      <c r="D51" s="5">
        <v>42.02</v>
      </c>
    </row>
    <row r="52" spans="1:26" x14ac:dyDescent="0.3">
      <c r="A52" s="23" t="s">
        <v>909</v>
      </c>
      <c r="B52" s="23" t="s">
        <v>933</v>
      </c>
      <c r="C52" s="23">
        <v>41.9</v>
      </c>
      <c r="D52" s="23">
        <v>37.770000000000003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38.67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41.9</v>
      </c>
      <c r="C53" s="5">
        <v>4</v>
      </c>
      <c r="D53" s="5">
        <v>41.9</v>
      </c>
    </row>
    <row r="54" spans="1:26" x14ac:dyDescent="0.3">
      <c r="A54" s="23" t="s">
        <v>909</v>
      </c>
      <c r="B54" s="23" t="s">
        <v>1057</v>
      </c>
      <c r="C54" s="23">
        <v>41.83</v>
      </c>
      <c r="D54" s="23">
        <v>37.67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38.65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41.83</v>
      </c>
      <c r="C55" s="5">
        <v>4</v>
      </c>
      <c r="D55" s="5">
        <v>41.83</v>
      </c>
    </row>
    <row r="56" spans="1:26" x14ac:dyDescent="0.3">
      <c r="A56" s="23" t="s">
        <v>909</v>
      </c>
      <c r="B56" s="23" t="s">
        <v>935</v>
      </c>
      <c r="C56" s="23">
        <v>41.89</v>
      </c>
      <c r="D56" s="23">
        <v>37.619999999999997</v>
      </c>
      <c r="E56" s="23">
        <v>200</v>
      </c>
      <c r="F56" s="23" t="s">
        <v>60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38.630000000000003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41.89</v>
      </c>
      <c r="C57" s="5">
        <v>4</v>
      </c>
      <c r="D57" s="5">
        <v>41.89</v>
      </c>
    </row>
    <row r="58" spans="1:26" x14ac:dyDescent="0.3">
      <c r="A58" s="23" t="s">
        <v>909</v>
      </c>
      <c r="B58" s="23" t="s">
        <v>936</v>
      </c>
      <c r="C58" s="23">
        <v>42.05</v>
      </c>
      <c r="D58" s="23">
        <v>37.46</v>
      </c>
      <c r="E58" s="23">
        <v>200</v>
      </c>
      <c r="F58" s="23" t="s">
        <v>60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38.590000000000003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42.05</v>
      </c>
      <c r="C59" s="5">
        <v>4</v>
      </c>
      <c r="D59" s="5">
        <v>42.05</v>
      </c>
    </row>
    <row r="60" spans="1:26" x14ac:dyDescent="0.3">
      <c r="A60" s="23" t="s">
        <v>909</v>
      </c>
      <c r="B60" s="23" t="s">
        <v>937</v>
      </c>
      <c r="C60" s="23">
        <v>42.22</v>
      </c>
      <c r="D60" s="23">
        <v>37.299999999999997</v>
      </c>
      <c r="E60" s="23">
        <v>200</v>
      </c>
      <c r="F60" s="23" t="s">
        <v>60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38.549999999999997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42.22</v>
      </c>
      <c r="C61" s="5">
        <v>4</v>
      </c>
      <c r="D61" s="5">
        <v>42.22</v>
      </c>
    </row>
    <row r="62" spans="1:26" x14ac:dyDescent="0.3">
      <c r="A62" s="23" t="s">
        <v>909</v>
      </c>
      <c r="B62" s="23" t="s">
        <v>1058</v>
      </c>
      <c r="C62" s="23">
        <v>42.24</v>
      </c>
      <c r="D62" s="23">
        <v>37.28</v>
      </c>
      <c r="E62" s="23">
        <v>200</v>
      </c>
      <c r="F62" s="23" t="s">
        <v>60</v>
      </c>
      <c r="G62" s="23">
        <v>0.3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38.54</v>
      </c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5">
        <v>4</v>
      </c>
      <c r="B63" s="5">
        <v>42.24</v>
      </c>
      <c r="C63" s="5">
        <v>4</v>
      </c>
      <c r="D63" s="5">
        <v>42.24</v>
      </c>
    </row>
    <row r="64" spans="1:26" x14ac:dyDescent="0.3">
      <c r="A64" s="23" t="s">
        <v>909</v>
      </c>
      <c r="B64" s="23" t="s">
        <v>1045</v>
      </c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41.14</v>
      </c>
      <c r="D2" s="23">
        <v>39.74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37.44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41.14</v>
      </c>
      <c r="C3" s="5">
        <v>4</v>
      </c>
      <c r="D3" s="5">
        <v>41.14</v>
      </c>
    </row>
    <row r="4" spans="1:26" x14ac:dyDescent="0.3">
      <c r="A4" s="23" t="s">
        <v>909</v>
      </c>
      <c r="B4" s="23" t="s">
        <v>1059</v>
      </c>
      <c r="C4" s="23">
        <v>41.23</v>
      </c>
      <c r="D4" s="23">
        <v>39.07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37.53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41.23</v>
      </c>
      <c r="C5" s="5">
        <v>4</v>
      </c>
      <c r="D5" s="5">
        <v>41.23</v>
      </c>
    </row>
    <row r="6" spans="1:26" x14ac:dyDescent="0.3">
      <c r="A6" s="23" t="s">
        <v>909</v>
      </c>
      <c r="B6" s="23" t="s">
        <v>1060</v>
      </c>
      <c r="C6" s="23">
        <v>41.23</v>
      </c>
      <c r="D6" s="23">
        <v>39.07</v>
      </c>
      <c r="E6" s="23">
        <v>200</v>
      </c>
      <c r="F6" s="23" t="s">
        <v>60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37.53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41.23</v>
      </c>
      <c r="C7" s="5">
        <v>4</v>
      </c>
      <c r="D7" s="5">
        <v>41.23</v>
      </c>
    </row>
    <row r="8" spans="1:26" x14ac:dyDescent="0.3">
      <c r="A8" s="23" t="s">
        <v>909</v>
      </c>
      <c r="B8" s="23" t="s">
        <v>912</v>
      </c>
      <c r="C8" s="23">
        <v>41.32</v>
      </c>
      <c r="D8" s="23">
        <v>38.4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37.619999999999997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41.32</v>
      </c>
      <c r="C9" s="5">
        <v>4</v>
      </c>
      <c r="D9" s="5">
        <v>41.32</v>
      </c>
    </row>
    <row r="10" spans="1:26" x14ac:dyDescent="0.3">
      <c r="A10" s="23" t="s">
        <v>909</v>
      </c>
      <c r="B10" s="23" t="s">
        <v>913</v>
      </c>
      <c r="C10" s="23">
        <v>41.41</v>
      </c>
      <c r="D10" s="23">
        <v>37.729999999999997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37.71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41.41</v>
      </c>
      <c r="C11" s="5">
        <v>4</v>
      </c>
      <c r="D11" s="5">
        <v>41.41</v>
      </c>
    </row>
    <row r="12" spans="1:26" x14ac:dyDescent="0.3">
      <c r="A12" s="23" t="s">
        <v>909</v>
      </c>
      <c r="B12" s="23" t="s">
        <v>1061</v>
      </c>
      <c r="C12" s="23">
        <v>41.46</v>
      </c>
      <c r="D12" s="23">
        <v>37.39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37.76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41.46</v>
      </c>
      <c r="C13" s="5">
        <v>4</v>
      </c>
      <c r="D13" s="5">
        <v>41.46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41.08</v>
      </c>
      <c r="D2" s="23">
        <v>39.880000000000003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37.380000000000003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41.08</v>
      </c>
      <c r="C3" s="5">
        <v>4</v>
      </c>
      <c r="D3" s="5">
        <v>41.08</v>
      </c>
    </row>
    <row r="4" spans="1:26" x14ac:dyDescent="0.3">
      <c r="A4" s="23" t="s">
        <v>909</v>
      </c>
      <c r="B4" s="23" t="s">
        <v>911</v>
      </c>
      <c r="C4" s="23">
        <v>40.950000000000003</v>
      </c>
      <c r="D4" s="23">
        <v>39.44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37.25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40.950000000000003</v>
      </c>
      <c r="C5" s="5">
        <v>4</v>
      </c>
      <c r="D5" s="5">
        <v>40.950000000000003</v>
      </c>
    </row>
    <row r="6" spans="1:26" x14ac:dyDescent="0.3">
      <c r="A6" s="23" t="s">
        <v>909</v>
      </c>
      <c r="B6" s="23" t="s">
        <v>912</v>
      </c>
      <c r="C6" s="23">
        <v>40.82</v>
      </c>
      <c r="D6" s="23">
        <v>39.01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37.119999999999997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40.82</v>
      </c>
      <c r="C7" s="5">
        <v>4</v>
      </c>
      <c r="D7" s="5">
        <v>40.82</v>
      </c>
    </row>
    <row r="8" spans="1:26" x14ac:dyDescent="0.3">
      <c r="A8" s="23" t="s">
        <v>909</v>
      </c>
      <c r="B8" s="23" t="s">
        <v>1066</v>
      </c>
      <c r="C8" s="23">
        <v>40.72</v>
      </c>
      <c r="D8" s="23">
        <v>38.68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37.020000000000003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40.72</v>
      </c>
      <c r="C9" s="5">
        <v>4</v>
      </c>
      <c r="D9" s="5">
        <v>40.72</v>
      </c>
    </row>
    <row r="10" spans="1:26" x14ac:dyDescent="0.3">
      <c r="A10" s="23" t="s">
        <v>909</v>
      </c>
      <c r="B10" s="23" t="s">
        <v>1067</v>
      </c>
      <c r="C10" s="23">
        <v>40.72</v>
      </c>
      <c r="D10" s="23">
        <v>38.68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37.020000000000003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40.72</v>
      </c>
      <c r="C11" s="5">
        <v>4</v>
      </c>
      <c r="D11" s="5">
        <v>40.72</v>
      </c>
    </row>
    <row r="12" spans="1:26" x14ac:dyDescent="0.3">
      <c r="A12" s="23" t="s">
        <v>909</v>
      </c>
      <c r="B12" s="23" t="s">
        <v>913</v>
      </c>
      <c r="C12" s="23">
        <v>40.78</v>
      </c>
      <c r="D12" s="23">
        <v>38.57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37.08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40.78</v>
      </c>
      <c r="C13" s="5">
        <v>4</v>
      </c>
      <c r="D13" s="5">
        <v>40.78</v>
      </c>
    </row>
    <row r="14" spans="1:26" x14ac:dyDescent="0.3">
      <c r="A14" s="23" t="s">
        <v>909</v>
      </c>
      <c r="B14" s="23" t="s">
        <v>915</v>
      </c>
      <c r="C14" s="23">
        <v>41.01</v>
      </c>
      <c r="D14" s="23">
        <v>38.14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37.31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41.01</v>
      </c>
      <c r="C15" s="5">
        <v>4</v>
      </c>
      <c r="D15" s="5">
        <v>41.01</v>
      </c>
    </row>
    <row r="16" spans="1:26" x14ac:dyDescent="0.3">
      <c r="A16" s="23" t="s">
        <v>909</v>
      </c>
      <c r="B16" s="23" t="s">
        <v>916</v>
      </c>
      <c r="C16" s="23">
        <v>41.24</v>
      </c>
      <c r="D16" s="23">
        <v>37.71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37.54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41.24</v>
      </c>
      <c r="C17" s="5">
        <v>4</v>
      </c>
      <c r="D17" s="5">
        <v>41.24</v>
      </c>
    </row>
    <row r="18" spans="1:26" x14ac:dyDescent="0.3">
      <c r="A18" s="23" t="s">
        <v>909</v>
      </c>
      <c r="B18" s="23" t="s">
        <v>1068</v>
      </c>
      <c r="C18" s="23">
        <v>41.35</v>
      </c>
      <c r="D18" s="23">
        <v>37.49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37.65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41.35</v>
      </c>
      <c r="C19" s="5">
        <v>4</v>
      </c>
      <c r="D19" s="5">
        <v>41.35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40.49</v>
      </c>
      <c r="D2" s="23">
        <v>39.29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37.89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40.49</v>
      </c>
      <c r="C3" s="5">
        <v>4</v>
      </c>
      <c r="D3" s="5">
        <v>40.49</v>
      </c>
    </row>
    <row r="4" spans="1:26" x14ac:dyDescent="0.3">
      <c r="A4" s="23" t="s">
        <v>909</v>
      </c>
      <c r="B4" s="23" t="s">
        <v>911</v>
      </c>
      <c r="C4" s="23">
        <v>40.51</v>
      </c>
      <c r="D4" s="23">
        <v>38.950000000000003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37.909999999999997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40.51</v>
      </c>
      <c r="C5" s="5">
        <v>4</v>
      </c>
      <c r="D5" s="5">
        <v>40.51</v>
      </c>
    </row>
    <row r="6" spans="1:26" x14ac:dyDescent="0.3">
      <c r="A6" s="23" t="s">
        <v>909</v>
      </c>
      <c r="B6" s="23" t="s">
        <v>1062</v>
      </c>
      <c r="C6" s="23">
        <v>40.53</v>
      </c>
      <c r="D6" s="23">
        <v>38.61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37.93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40.53</v>
      </c>
      <c r="C7" s="5">
        <v>4</v>
      </c>
      <c r="D7" s="5">
        <v>40.53</v>
      </c>
    </row>
    <row r="8" spans="1:26" x14ac:dyDescent="0.3">
      <c r="A8" s="23" t="s">
        <v>909</v>
      </c>
      <c r="B8" s="23" t="s">
        <v>1063</v>
      </c>
      <c r="C8" s="23">
        <v>40.53</v>
      </c>
      <c r="D8" s="23">
        <v>38.61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37.93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40.53</v>
      </c>
      <c r="C9" s="5">
        <v>4</v>
      </c>
      <c r="D9" s="5">
        <v>40.53</v>
      </c>
    </row>
    <row r="10" spans="1:26" x14ac:dyDescent="0.3">
      <c r="A10" s="23" t="s">
        <v>909</v>
      </c>
      <c r="B10" s="23" t="s">
        <v>1069</v>
      </c>
      <c r="C10" s="23">
        <v>40.54</v>
      </c>
      <c r="D10" s="23">
        <v>38.44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37.94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40.54</v>
      </c>
      <c r="C11" s="5">
        <v>4</v>
      </c>
      <c r="D11" s="5">
        <v>40.54</v>
      </c>
    </row>
    <row r="12" spans="1:26" x14ac:dyDescent="0.3">
      <c r="A12" s="23" t="s">
        <v>909</v>
      </c>
      <c r="B12" s="23" t="s">
        <v>913</v>
      </c>
      <c r="C12" s="23">
        <v>40.57</v>
      </c>
      <c r="D12" s="23">
        <v>38.270000000000003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40.57</v>
      </c>
      <c r="C13" s="5">
        <v>4</v>
      </c>
      <c r="D13" s="5">
        <v>40.57</v>
      </c>
    </row>
    <row r="14" spans="1:26" x14ac:dyDescent="0.3">
      <c r="A14" s="23" t="s">
        <v>909</v>
      </c>
      <c r="B14" s="23" t="s">
        <v>915</v>
      </c>
      <c r="C14" s="23">
        <v>40.64</v>
      </c>
      <c r="D14" s="23">
        <v>37.94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38.04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40.64</v>
      </c>
      <c r="C15" s="5">
        <v>4</v>
      </c>
      <c r="D15" s="5">
        <v>40.64</v>
      </c>
    </row>
    <row r="16" spans="1:26" x14ac:dyDescent="0.3">
      <c r="A16" s="23" t="s">
        <v>909</v>
      </c>
      <c r="B16" s="23" t="s">
        <v>1070</v>
      </c>
      <c r="C16" s="23">
        <v>40.700000000000003</v>
      </c>
      <c r="D16" s="23">
        <v>37.6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38.1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40.700000000000003</v>
      </c>
      <c r="C17" s="5">
        <v>4</v>
      </c>
      <c r="D17" s="5">
        <v>40.700000000000003</v>
      </c>
    </row>
    <row r="18" spans="1:26" x14ac:dyDescent="0.3">
      <c r="A18" s="23" t="s">
        <v>909</v>
      </c>
      <c r="B18" s="23" t="s">
        <v>916</v>
      </c>
      <c r="C18" s="23">
        <v>40.700000000000003</v>
      </c>
      <c r="D18" s="23">
        <v>37.6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38.1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40.700000000000003</v>
      </c>
      <c r="C19" s="5">
        <v>4</v>
      </c>
      <c r="D19" s="5">
        <v>40.700000000000003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Z1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</v>
      </c>
      <c r="D2" s="23">
        <v>39.6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37.299999999999997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</v>
      </c>
      <c r="C3" s="5">
        <v>4</v>
      </c>
      <c r="D3" s="5">
        <v>41</v>
      </c>
    </row>
    <row r="4" spans="1:26" x14ac:dyDescent="0.3">
      <c r="A4" s="23" t="s">
        <v>909</v>
      </c>
      <c r="B4" s="23" t="s">
        <v>1059</v>
      </c>
      <c r="C4" s="23">
        <v>41.08</v>
      </c>
      <c r="D4" s="23">
        <v>39.1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37.380000000000003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41.08</v>
      </c>
      <c r="C5" s="5">
        <v>4</v>
      </c>
      <c r="D5" s="5">
        <v>41.08</v>
      </c>
    </row>
    <row r="6" spans="1:26" x14ac:dyDescent="0.3">
      <c r="A6" s="23" t="s">
        <v>909</v>
      </c>
      <c r="B6" s="23" t="s">
        <v>1060</v>
      </c>
      <c r="C6" s="23">
        <v>41.08</v>
      </c>
      <c r="D6" s="23">
        <v>39.1</v>
      </c>
      <c r="E6" s="23">
        <v>200</v>
      </c>
      <c r="F6" s="23" t="s">
        <v>60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37.380000000000003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41.08</v>
      </c>
      <c r="C7" s="5">
        <v>4</v>
      </c>
      <c r="D7" s="5">
        <v>41.08</v>
      </c>
    </row>
    <row r="8" spans="1:26" x14ac:dyDescent="0.3">
      <c r="A8" s="23" t="s">
        <v>909</v>
      </c>
      <c r="B8" s="23" t="s">
        <v>912</v>
      </c>
      <c r="C8" s="23">
        <v>41.17</v>
      </c>
      <c r="D8" s="23">
        <v>38.6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37.47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41.17</v>
      </c>
      <c r="C9" s="5">
        <v>4</v>
      </c>
      <c r="D9" s="5">
        <v>41.17</v>
      </c>
    </row>
    <row r="10" spans="1:26" x14ac:dyDescent="0.3">
      <c r="A10" s="23" t="s">
        <v>909</v>
      </c>
      <c r="B10" s="23" t="s">
        <v>913</v>
      </c>
      <c r="C10" s="23">
        <v>40.94</v>
      </c>
      <c r="D10" s="23">
        <v>38.1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37.24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40.94</v>
      </c>
      <c r="C11" s="5">
        <v>4</v>
      </c>
      <c r="D11" s="5">
        <v>40.94</v>
      </c>
    </row>
    <row r="12" spans="1:26" x14ac:dyDescent="0.3">
      <c r="A12" s="23" t="s">
        <v>909</v>
      </c>
      <c r="B12" s="23" t="s">
        <v>1049</v>
      </c>
      <c r="C12" s="23">
        <v>40.700000000000003</v>
      </c>
      <c r="D12" s="23">
        <v>37.6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40.700000000000003</v>
      </c>
      <c r="C13" s="5">
        <v>4</v>
      </c>
      <c r="D13" s="5">
        <v>40.700000000000003</v>
      </c>
    </row>
    <row r="14" spans="1:26" x14ac:dyDescent="0.3">
      <c r="A14" s="23" t="s">
        <v>909</v>
      </c>
      <c r="B14" s="23" t="s">
        <v>915</v>
      </c>
      <c r="C14" s="23">
        <v>40.700000000000003</v>
      </c>
      <c r="D14" s="23">
        <v>37.6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40.700000000000003</v>
      </c>
      <c r="C15" s="5">
        <v>4</v>
      </c>
      <c r="D15" s="5">
        <v>40.700000000000003</v>
      </c>
    </row>
    <row r="16" spans="1:26" x14ac:dyDescent="0.3">
      <c r="A16" s="23" t="s">
        <v>909</v>
      </c>
      <c r="B16" s="23" t="s">
        <v>1045</v>
      </c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Z3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41.45</v>
      </c>
      <c r="D2" s="23">
        <v>40.25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38.450000000000003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41.45</v>
      </c>
      <c r="C3" s="5">
        <v>4</v>
      </c>
      <c r="D3" s="5">
        <v>41.45</v>
      </c>
    </row>
    <row r="4" spans="1:26" x14ac:dyDescent="0.3">
      <c r="A4" s="23" t="s">
        <v>909</v>
      </c>
      <c r="B4" s="23" t="s">
        <v>911</v>
      </c>
      <c r="C4" s="23">
        <v>41.34</v>
      </c>
      <c r="D4" s="23">
        <v>39.840000000000003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38.340000000000003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41.34</v>
      </c>
      <c r="C5" s="5">
        <v>4</v>
      </c>
      <c r="D5" s="5">
        <v>41.34</v>
      </c>
    </row>
    <row r="6" spans="1:26" x14ac:dyDescent="0.3">
      <c r="A6" s="23" t="s">
        <v>909</v>
      </c>
      <c r="B6" s="23" t="s">
        <v>912</v>
      </c>
      <c r="C6" s="23">
        <v>41.23</v>
      </c>
      <c r="D6" s="23">
        <v>39.43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38.229999999999997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41.23</v>
      </c>
      <c r="C7" s="5">
        <v>4</v>
      </c>
      <c r="D7" s="5">
        <v>41.23</v>
      </c>
    </row>
    <row r="8" spans="1:26" x14ac:dyDescent="0.3">
      <c r="A8" s="23" t="s">
        <v>909</v>
      </c>
      <c r="B8" s="23" t="s">
        <v>1071</v>
      </c>
      <c r="C8" s="23">
        <v>41.2</v>
      </c>
      <c r="D8" s="23">
        <v>39.33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38.200000000000003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41.2</v>
      </c>
      <c r="C9" s="5">
        <v>4</v>
      </c>
      <c r="D9" s="5">
        <v>41.2</v>
      </c>
    </row>
    <row r="10" spans="1:26" x14ac:dyDescent="0.3">
      <c r="A10" s="23" t="s">
        <v>909</v>
      </c>
      <c r="B10" s="23" t="s">
        <v>1072</v>
      </c>
      <c r="C10" s="23">
        <v>41.1</v>
      </c>
      <c r="D10" s="23">
        <v>39.020000000000003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38.1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41.1</v>
      </c>
      <c r="C11" s="5">
        <v>4</v>
      </c>
      <c r="D11" s="5">
        <v>41.1</v>
      </c>
    </row>
    <row r="12" spans="1:26" x14ac:dyDescent="0.3">
      <c r="A12" s="23" t="s">
        <v>909</v>
      </c>
      <c r="B12" s="23" t="s">
        <v>1073</v>
      </c>
      <c r="C12" s="23">
        <v>41.1</v>
      </c>
      <c r="D12" s="23">
        <v>39.020000000000003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38.1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41.1</v>
      </c>
      <c r="C13" s="5">
        <v>4</v>
      </c>
      <c r="D13" s="5">
        <v>41.1</v>
      </c>
    </row>
    <row r="14" spans="1:26" x14ac:dyDescent="0.3">
      <c r="A14" s="23" t="s">
        <v>909</v>
      </c>
      <c r="B14" s="23" t="s">
        <v>915</v>
      </c>
      <c r="C14" s="23">
        <v>40.96</v>
      </c>
      <c r="D14" s="23">
        <v>38.61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37.96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40.96</v>
      </c>
      <c r="C15" s="5">
        <v>4</v>
      </c>
      <c r="D15" s="5">
        <v>40.96</v>
      </c>
    </row>
    <row r="16" spans="1:26" x14ac:dyDescent="0.3">
      <c r="A16" s="23" t="s">
        <v>909</v>
      </c>
      <c r="B16" s="23" t="s">
        <v>1074</v>
      </c>
      <c r="C16" s="23">
        <v>40.89</v>
      </c>
      <c r="D16" s="23">
        <v>38.409999999999997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37.89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40.89</v>
      </c>
      <c r="C17" s="5">
        <v>4</v>
      </c>
      <c r="D17" s="5">
        <v>40.89</v>
      </c>
    </row>
    <row r="18" spans="1:26" x14ac:dyDescent="0.3">
      <c r="A18" s="23" t="s">
        <v>909</v>
      </c>
      <c r="B18" s="23" t="s">
        <v>916</v>
      </c>
      <c r="C18" s="23">
        <v>40.880000000000003</v>
      </c>
      <c r="D18" s="23">
        <v>38.33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37.880000000000003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40.880000000000003</v>
      </c>
      <c r="C19" s="5">
        <v>4</v>
      </c>
      <c r="D19" s="5">
        <v>40.880000000000003</v>
      </c>
    </row>
    <row r="20" spans="1:26" x14ac:dyDescent="0.3">
      <c r="A20" s="23" t="s">
        <v>909</v>
      </c>
      <c r="B20" s="23" t="s">
        <v>917</v>
      </c>
      <c r="C20" s="23">
        <v>40.869999999999997</v>
      </c>
      <c r="D20" s="23">
        <v>38.18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37.869999999999997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40.869999999999997</v>
      </c>
      <c r="C21" s="5">
        <v>4</v>
      </c>
      <c r="D21" s="5">
        <v>40.869999999999997</v>
      </c>
    </row>
    <row r="22" spans="1:26" x14ac:dyDescent="0.3">
      <c r="A22" s="23" t="s">
        <v>909</v>
      </c>
      <c r="B22" s="23" t="s">
        <v>1075</v>
      </c>
      <c r="C22" s="23">
        <v>40.86</v>
      </c>
      <c r="D22" s="23">
        <v>38.04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37.86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40.86</v>
      </c>
      <c r="C23" s="5">
        <v>4</v>
      </c>
      <c r="D23" s="5">
        <v>40.86</v>
      </c>
    </row>
    <row r="24" spans="1:26" x14ac:dyDescent="0.3">
      <c r="A24" s="23" t="s">
        <v>909</v>
      </c>
      <c r="B24" s="23" t="s">
        <v>918</v>
      </c>
      <c r="C24" s="23">
        <v>40.86</v>
      </c>
      <c r="D24" s="23">
        <v>38.03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37.86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40.86</v>
      </c>
      <c r="C25" s="5">
        <v>4</v>
      </c>
      <c r="D25" s="5">
        <v>40.86</v>
      </c>
    </row>
    <row r="26" spans="1:26" x14ac:dyDescent="0.3">
      <c r="A26" s="23" t="s">
        <v>909</v>
      </c>
      <c r="B26" s="23" t="s">
        <v>921</v>
      </c>
      <c r="C26" s="23">
        <v>40.83</v>
      </c>
      <c r="D26" s="23">
        <v>37.880000000000003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37.83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40.83</v>
      </c>
      <c r="C27" s="5">
        <v>4</v>
      </c>
      <c r="D27" s="5">
        <v>40.83</v>
      </c>
    </row>
    <row r="28" spans="1:26" x14ac:dyDescent="0.3">
      <c r="A28" s="23" t="s">
        <v>909</v>
      </c>
      <c r="B28" s="23" t="s">
        <v>1054</v>
      </c>
      <c r="C28" s="23">
        <v>40.799999999999997</v>
      </c>
      <c r="D28" s="23">
        <v>37.729999999999997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37.799999999999997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40.799999999999997</v>
      </c>
      <c r="C29" s="5">
        <v>4</v>
      </c>
      <c r="D29" s="5">
        <v>40.799999999999997</v>
      </c>
    </row>
    <row r="30" spans="1:26" x14ac:dyDescent="0.3">
      <c r="A30" s="23" t="s">
        <v>909</v>
      </c>
      <c r="B30" s="23" t="s">
        <v>1076</v>
      </c>
      <c r="C30" s="23">
        <v>40.79</v>
      </c>
      <c r="D30" s="23">
        <v>37.68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37.79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40.79</v>
      </c>
      <c r="C31" s="5">
        <v>4</v>
      </c>
      <c r="D31" s="5">
        <v>40.79</v>
      </c>
    </row>
    <row r="32" spans="1:26" x14ac:dyDescent="0.3">
      <c r="A32" s="23" t="s">
        <v>909</v>
      </c>
      <c r="B32" s="23" t="s">
        <v>1045</v>
      </c>
    </row>
  </sheetData>
  <phoneticPr fontId="3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40.92</v>
      </c>
      <c r="D2" s="23">
        <v>39.72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37.22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40.92</v>
      </c>
      <c r="C3" s="5">
        <v>4</v>
      </c>
      <c r="D3" s="5">
        <v>40.92</v>
      </c>
    </row>
    <row r="4" spans="1:26" x14ac:dyDescent="0.3">
      <c r="A4" s="23" t="s">
        <v>909</v>
      </c>
      <c r="B4" s="23" t="s">
        <v>911</v>
      </c>
      <c r="C4" s="23">
        <v>40.950000000000003</v>
      </c>
      <c r="D4" s="23">
        <v>39.409999999999997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37.25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40.950000000000003</v>
      </c>
      <c r="C5" s="5">
        <v>4</v>
      </c>
      <c r="D5" s="5">
        <v>40.950000000000003</v>
      </c>
    </row>
    <row r="6" spans="1:26" x14ac:dyDescent="0.3">
      <c r="A6" s="23" t="s">
        <v>909</v>
      </c>
      <c r="B6" s="23" t="s">
        <v>912</v>
      </c>
      <c r="C6" s="23">
        <v>40.99</v>
      </c>
      <c r="D6" s="23">
        <v>39.090000000000003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37.29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40.99</v>
      </c>
      <c r="C7" s="5">
        <v>4</v>
      </c>
      <c r="D7" s="5">
        <v>40.99</v>
      </c>
    </row>
    <row r="8" spans="1:26" x14ac:dyDescent="0.3">
      <c r="A8" s="23" t="s">
        <v>909</v>
      </c>
      <c r="B8" s="23" t="s">
        <v>1066</v>
      </c>
      <c r="C8" s="23">
        <v>41.01</v>
      </c>
      <c r="D8" s="23">
        <v>38.86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37.31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41.01</v>
      </c>
      <c r="C9" s="5">
        <v>4</v>
      </c>
      <c r="D9" s="5">
        <v>41.01</v>
      </c>
    </row>
    <row r="10" spans="1:26" x14ac:dyDescent="0.3">
      <c r="A10" s="23" t="s">
        <v>909</v>
      </c>
      <c r="B10" s="23" t="s">
        <v>1067</v>
      </c>
      <c r="C10" s="23">
        <v>41.01</v>
      </c>
      <c r="D10" s="23">
        <v>38.86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37.31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41.01</v>
      </c>
      <c r="C11" s="5">
        <v>4</v>
      </c>
      <c r="D11" s="5">
        <v>41.01</v>
      </c>
    </row>
    <row r="12" spans="1:26" x14ac:dyDescent="0.3">
      <c r="A12" s="23" t="s">
        <v>909</v>
      </c>
      <c r="B12" s="23" t="s">
        <v>913</v>
      </c>
      <c r="C12" s="23">
        <v>41</v>
      </c>
      <c r="D12" s="23">
        <v>38.82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37.299999999999997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</v>
      </c>
      <c r="C13" s="5">
        <v>4</v>
      </c>
      <c r="D13" s="5">
        <v>41</v>
      </c>
    </row>
    <row r="14" spans="1:26" x14ac:dyDescent="0.3">
      <c r="A14" s="23" t="s">
        <v>909</v>
      </c>
      <c r="B14" s="23" t="s">
        <v>915</v>
      </c>
      <c r="C14" s="23">
        <v>40.96</v>
      </c>
      <c r="D14" s="23">
        <v>38.659999999999997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37.26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40.96</v>
      </c>
      <c r="C15" s="5">
        <v>4</v>
      </c>
      <c r="D15" s="5">
        <v>40.96</v>
      </c>
    </row>
    <row r="16" spans="1:26" x14ac:dyDescent="0.3">
      <c r="A16" s="23" t="s">
        <v>909</v>
      </c>
      <c r="B16" s="23" t="s">
        <v>916</v>
      </c>
      <c r="C16" s="23">
        <v>40.909999999999997</v>
      </c>
      <c r="D16" s="23">
        <v>38.49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37.21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40.909999999999997</v>
      </c>
      <c r="C17" s="5">
        <v>4</v>
      </c>
      <c r="D17" s="5">
        <v>40.909999999999997</v>
      </c>
    </row>
    <row r="18" spans="1:26" x14ac:dyDescent="0.3">
      <c r="A18" s="23" t="s">
        <v>909</v>
      </c>
      <c r="B18" s="23" t="s">
        <v>1068</v>
      </c>
      <c r="C18" s="23">
        <v>40.89</v>
      </c>
      <c r="D18" s="23">
        <v>38.409999999999997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37.19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40.89</v>
      </c>
      <c r="C19" s="5">
        <v>4</v>
      </c>
      <c r="D19" s="5">
        <v>40.89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40.93</v>
      </c>
      <c r="D2" s="23">
        <v>39.53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37.93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40.93</v>
      </c>
      <c r="C3" s="5">
        <v>4</v>
      </c>
      <c r="D3" s="5">
        <v>40.93</v>
      </c>
    </row>
    <row r="4" spans="1:26" x14ac:dyDescent="0.3">
      <c r="A4" s="23" t="s">
        <v>909</v>
      </c>
      <c r="B4" s="23" t="s">
        <v>911</v>
      </c>
      <c r="C4" s="23">
        <v>40.92</v>
      </c>
      <c r="D4" s="23">
        <v>39.26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37.92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40.92</v>
      </c>
      <c r="C5" s="5">
        <v>4</v>
      </c>
      <c r="D5" s="5">
        <v>40.92</v>
      </c>
    </row>
    <row r="6" spans="1:26" x14ac:dyDescent="0.3">
      <c r="A6" s="23" t="s">
        <v>909</v>
      </c>
      <c r="B6" s="23" t="s">
        <v>1062</v>
      </c>
      <c r="C6" s="23">
        <v>40.9</v>
      </c>
      <c r="D6" s="23">
        <v>38.979999999999997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37.9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40.9</v>
      </c>
      <c r="C7" s="5">
        <v>4</v>
      </c>
      <c r="D7" s="5">
        <v>40.9</v>
      </c>
    </row>
    <row r="8" spans="1:26" x14ac:dyDescent="0.3">
      <c r="A8" s="23" t="s">
        <v>909</v>
      </c>
      <c r="B8" s="23" t="s">
        <v>1063</v>
      </c>
      <c r="C8" s="23">
        <v>40.9</v>
      </c>
      <c r="D8" s="23">
        <v>38.979999999999997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37.9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40.9</v>
      </c>
      <c r="C9" s="5">
        <v>4</v>
      </c>
      <c r="D9" s="5">
        <v>40.9</v>
      </c>
    </row>
    <row r="10" spans="1:26" x14ac:dyDescent="0.3">
      <c r="A10" s="23" t="s">
        <v>909</v>
      </c>
      <c r="B10" s="23" t="s">
        <v>1072</v>
      </c>
      <c r="C10" s="23">
        <v>40.89</v>
      </c>
      <c r="D10" s="23">
        <v>38.71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37.89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40.89</v>
      </c>
      <c r="C11" s="5">
        <v>4</v>
      </c>
      <c r="D11" s="5">
        <v>40.89</v>
      </c>
    </row>
    <row r="12" spans="1:26" x14ac:dyDescent="0.3">
      <c r="A12" s="23" t="s">
        <v>909</v>
      </c>
      <c r="B12" s="23" t="s">
        <v>913</v>
      </c>
      <c r="C12" s="23">
        <v>40.89</v>
      </c>
      <c r="D12" s="23">
        <v>38.71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37.89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40.89</v>
      </c>
      <c r="C13" s="5">
        <v>4</v>
      </c>
      <c r="D13" s="5">
        <v>40.89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40.5</v>
      </c>
      <c r="D2" s="23">
        <v>39.1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37.5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40.5</v>
      </c>
      <c r="C3" s="5">
        <v>4</v>
      </c>
      <c r="D3" s="5">
        <v>40.5</v>
      </c>
    </row>
    <row r="4" spans="1:26" x14ac:dyDescent="0.3">
      <c r="A4" s="23" t="s">
        <v>909</v>
      </c>
      <c r="B4" s="23" t="s">
        <v>1059</v>
      </c>
      <c r="C4" s="23">
        <v>40.590000000000003</v>
      </c>
      <c r="D4" s="23">
        <v>38.659999999999997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37.590000000000003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40.590000000000003</v>
      </c>
      <c r="C5" s="5">
        <v>4</v>
      </c>
      <c r="D5" s="5">
        <v>40.590000000000003</v>
      </c>
    </row>
    <row r="6" spans="1:26" x14ac:dyDescent="0.3">
      <c r="A6" s="23" t="s">
        <v>909</v>
      </c>
      <c r="B6" s="23" t="s">
        <v>1060</v>
      </c>
      <c r="C6" s="23">
        <v>40.590000000000003</v>
      </c>
      <c r="D6" s="23">
        <v>38.659999999999997</v>
      </c>
      <c r="E6" s="23">
        <v>200</v>
      </c>
      <c r="F6" s="23" t="s">
        <v>60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37.590000000000003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40.590000000000003</v>
      </c>
      <c r="C7" s="5">
        <v>4</v>
      </c>
      <c r="D7" s="5">
        <v>40.590000000000003</v>
      </c>
    </row>
    <row r="8" spans="1:26" x14ac:dyDescent="0.3">
      <c r="A8" s="23" t="s">
        <v>909</v>
      </c>
      <c r="B8" s="23" t="s">
        <v>912</v>
      </c>
      <c r="C8" s="23">
        <v>40.68</v>
      </c>
      <c r="D8" s="23">
        <v>38.229999999999997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37.68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40.68</v>
      </c>
      <c r="C9" s="5">
        <v>4</v>
      </c>
      <c r="D9" s="5">
        <v>40.68</v>
      </c>
    </row>
    <row r="10" spans="1:26" x14ac:dyDescent="0.3">
      <c r="A10" s="23" t="s">
        <v>909</v>
      </c>
      <c r="B10" s="23" t="s">
        <v>913</v>
      </c>
      <c r="C10" s="23">
        <v>40.770000000000003</v>
      </c>
      <c r="D10" s="23">
        <v>37.79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37.770000000000003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40.770000000000003</v>
      </c>
      <c r="C11" s="5">
        <v>4</v>
      </c>
      <c r="D11" s="5">
        <v>40.770000000000003</v>
      </c>
    </row>
    <row r="12" spans="1:26" x14ac:dyDescent="0.3">
      <c r="A12" s="23" t="s">
        <v>909</v>
      </c>
      <c r="B12" s="23" t="s">
        <v>1077</v>
      </c>
      <c r="C12" s="23">
        <v>40.79</v>
      </c>
      <c r="D12" s="23">
        <v>37.68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37.79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40.79</v>
      </c>
      <c r="C13" s="5">
        <v>4</v>
      </c>
      <c r="D13" s="5">
        <v>40.79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9"/>
  <sheetViews>
    <sheetView workbookViewId="0">
      <selection activeCell="AT4" sqref="AT4:AW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101</v>
      </c>
      <c r="H2" s="5" t="s">
        <v>113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40.49</v>
      </c>
      <c r="D4" s="5">
        <v>39.29</v>
      </c>
      <c r="E4" s="5">
        <v>200</v>
      </c>
      <c r="F4" s="5" t="s">
        <v>201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C4-0.2*13</f>
        <v>37.89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m1-OJ-A5-001</v>
      </c>
      <c r="AS4" s="5" t="str">
        <f t="shared" ref="AS4:AS12" si="2">IFERROR(RIGHT(AR4,LEN(AR4)-3),"")</f>
        <v>OJ-A5-001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40.51</v>
      </c>
      <c r="D5" s="6">
        <v>38.950000000000003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C5-0.2*13</f>
        <v>37.909999999999997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40.53</v>
      </c>
      <c r="D6" s="6">
        <v>38.61</v>
      </c>
      <c r="E6" s="5">
        <v>200</v>
      </c>
      <c r="I6" s="5" t="s">
        <v>0</v>
      </c>
      <c r="J6" s="5">
        <v>0.3</v>
      </c>
      <c r="AB6" s="5">
        <v>206888.93426742256</v>
      </c>
      <c r="AC6" s="5">
        <v>609093.64698413445</v>
      </c>
      <c r="AD6" s="5">
        <f t="shared" si="4"/>
        <v>37.93</v>
      </c>
      <c r="AO6" s="5" t="str">
        <f t="shared" si="0"/>
        <v>2+0.00</v>
      </c>
      <c r="AR6" s="5" t="str">
        <f t="shared" si="5"/>
        <v/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1236</v>
      </c>
      <c r="AW6" s="5" t="str">
        <f t="shared" si="7"/>
        <v>ASP</v>
      </c>
    </row>
    <row r="7" spans="1:49" ht="15" customHeight="1" x14ac:dyDescent="0.3">
      <c r="B7" s="5">
        <v>40</v>
      </c>
      <c r="C7" s="6">
        <v>40.53</v>
      </c>
      <c r="D7" s="6">
        <v>38.61</v>
      </c>
      <c r="E7" s="5">
        <v>200</v>
      </c>
      <c r="I7" s="5" t="s">
        <v>60</v>
      </c>
      <c r="J7" s="5">
        <v>0.3</v>
      </c>
      <c r="AD7" s="5">
        <f t="shared" si="4"/>
        <v>37.93</v>
      </c>
      <c r="AO7" s="5" t="str">
        <f t="shared" si="0"/>
        <v>2+0.00</v>
      </c>
      <c r="AR7" s="5">
        <f t="shared" si="5"/>
        <v>0</v>
      </c>
      <c r="AS7" s="5" t="str">
        <f t="shared" si="2"/>
        <v/>
      </c>
      <c r="AT7" s="5" t="str">
        <f t="shared" si="3"/>
        <v/>
      </c>
      <c r="AU7" s="5" t="str">
        <f t="shared" si="6"/>
        <v>가시설</v>
      </c>
      <c r="AV7" s="27" t="s">
        <v>1236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50</v>
      </c>
      <c r="C8" s="6">
        <v>40.54</v>
      </c>
      <c r="D8" s="6">
        <v>38.44</v>
      </c>
      <c r="E8" s="5">
        <v>200</v>
      </c>
      <c r="F8" s="5" t="s">
        <v>202</v>
      </c>
      <c r="I8" s="5" t="s">
        <v>60</v>
      </c>
      <c r="J8" s="5">
        <v>0.3</v>
      </c>
      <c r="AD8" s="5">
        <f t="shared" si="4"/>
        <v>37.94</v>
      </c>
      <c r="AO8" s="5" t="str">
        <f t="shared" si="0"/>
        <v>2+10.00</v>
      </c>
      <c r="AR8" s="5" t="str">
        <f t="shared" si="5"/>
        <v>m1-OJ-A5-002</v>
      </c>
      <c r="AS8" s="5" t="str">
        <f t="shared" si="2"/>
        <v>OJ-A5-002</v>
      </c>
      <c r="AT8" s="5" t="str">
        <f t="shared" si="3"/>
        <v>PC맨홀(1호)</v>
      </c>
      <c r="AU8" s="5" t="str">
        <f t="shared" si="6"/>
        <v>가시설</v>
      </c>
      <c r="AV8" s="27" t="s">
        <v>1236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40.57</v>
      </c>
      <c r="D9" s="6">
        <v>38.270000000000003</v>
      </c>
      <c r="E9" s="5">
        <v>200</v>
      </c>
      <c r="I9" s="5" t="s">
        <v>60</v>
      </c>
      <c r="J9" s="5">
        <v>0.3</v>
      </c>
      <c r="AD9" s="5">
        <f t="shared" si="4"/>
        <v>37.97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1236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40.64</v>
      </c>
      <c r="D10" s="6">
        <v>37.94</v>
      </c>
      <c r="E10" s="5">
        <v>200</v>
      </c>
      <c r="I10" s="5" t="s">
        <v>60</v>
      </c>
      <c r="J10" s="5">
        <v>0.3</v>
      </c>
      <c r="AD10" s="5">
        <f t="shared" si="4"/>
        <v>38.04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1236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40.700000000000003</v>
      </c>
      <c r="D11" s="6">
        <v>37.6</v>
      </c>
      <c r="E11" s="5">
        <v>200</v>
      </c>
      <c r="I11" s="5" t="s">
        <v>60</v>
      </c>
      <c r="J11" s="5">
        <v>0.3</v>
      </c>
      <c r="AB11" s="5">
        <v>206888.93426742256</v>
      </c>
      <c r="AC11" s="5">
        <v>609093.64698413445</v>
      </c>
      <c r="AD11" s="5">
        <f t="shared" si="4"/>
        <v>38.1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1236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100</v>
      </c>
      <c r="C12" s="6">
        <v>40.700000000000003</v>
      </c>
      <c r="D12" s="6">
        <v>37.6</v>
      </c>
      <c r="E12" s="5">
        <v>200</v>
      </c>
      <c r="F12" s="5" t="s">
        <v>878</v>
      </c>
      <c r="G12" s="5" t="s">
        <v>874</v>
      </c>
      <c r="I12" s="5" t="s">
        <v>60</v>
      </c>
      <c r="J12" s="5">
        <v>0.3</v>
      </c>
      <c r="AB12" s="5">
        <v>206883.23957253169</v>
      </c>
      <c r="AC12" s="5">
        <v>609112.81911104044</v>
      </c>
      <c r="AD12" s="5">
        <f t="shared" si="4"/>
        <v>38.1</v>
      </c>
      <c r="AO12" s="5" t="str">
        <f t="shared" si="0"/>
        <v>5+0.00</v>
      </c>
      <c r="AR12" s="5" t="str">
        <f t="shared" si="5"/>
        <v>m2-OJ-A-033</v>
      </c>
      <c r="AS12" s="5" t="str">
        <f t="shared" si="2"/>
        <v>OJ-A-033</v>
      </c>
      <c r="AT12" s="5" t="str">
        <f t="shared" si="3"/>
        <v>PC맨홀(2호)</v>
      </c>
      <c r="AU12" s="5" t="str">
        <f t="shared" si="6"/>
        <v>가시설</v>
      </c>
      <c r="AV12" s="27" t="s">
        <v>1236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450</v>
      </c>
      <c r="C15" s="6">
        <v>39.47</v>
      </c>
      <c r="D15" s="6">
        <v>60</v>
      </c>
      <c r="E15" s="5" t="s">
        <v>344</v>
      </c>
    </row>
    <row r="16" spans="1:49" ht="15" customHeight="1" x14ac:dyDescent="0.3">
      <c r="B16" s="5" t="s">
        <v>451</v>
      </c>
      <c r="C16" s="6">
        <v>39.619999999999997</v>
      </c>
      <c r="D16" s="6">
        <v>80</v>
      </c>
      <c r="E16" s="5" t="s">
        <v>356</v>
      </c>
      <c r="AB16" s="5">
        <v>206868.81614221606</v>
      </c>
      <c r="AC16" s="5">
        <v>609150.11021663423</v>
      </c>
    </row>
    <row r="17" spans="3:29" ht="15" customHeight="1" x14ac:dyDescent="0.3">
      <c r="C17" s="6"/>
      <c r="D17" s="6"/>
    </row>
    <row r="18" spans="3:29" ht="15" customHeight="1" x14ac:dyDescent="0.3">
      <c r="C18" s="6"/>
      <c r="D18" s="6"/>
      <c r="AB18" s="5">
        <v>206865.68040456859</v>
      </c>
      <c r="AC18" s="5">
        <v>609159.60585507541</v>
      </c>
    </row>
    <row r="19" spans="3:29" s="7" customFormat="1" ht="15" customHeight="1" x14ac:dyDescent="0.3">
      <c r="C19" s="8"/>
      <c r="D19" s="8"/>
      <c r="E19" s="5"/>
      <c r="I19" s="5"/>
      <c r="J19" s="5"/>
      <c r="AB19" s="7">
        <v>206861.21283914137</v>
      </c>
      <c r="AC19" s="7">
        <v>609168.55241079</v>
      </c>
    </row>
    <row r="20" spans="3:29" s="7" customFormat="1" ht="15" customHeight="1" x14ac:dyDescent="0.3">
      <c r="C20" s="8"/>
      <c r="D20" s="8"/>
      <c r="E20" s="5"/>
      <c r="I20" s="5"/>
      <c r="J20" s="5"/>
      <c r="AB20" s="7">
        <v>206856.74527371419</v>
      </c>
      <c r="AC20" s="7">
        <v>609177.49896650447</v>
      </c>
    </row>
    <row r="21" spans="3:29" s="7" customFormat="1" ht="15" customHeight="1" x14ac:dyDescent="0.3">
      <c r="C21" s="8"/>
      <c r="D21" s="8"/>
      <c r="E21" s="5"/>
      <c r="F21" s="5"/>
      <c r="I21" s="5"/>
      <c r="J21" s="5"/>
      <c r="AB21" s="7">
        <v>206853.26417969234</v>
      </c>
      <c r="AC21" s="7">
        <v>609186.87350566185</v>
      </c>
    </row>
    <row r="22" spans="3:29" s="7" customFormat="1" ht="15" customHeight="1" x14ac:dyDescent="0.3">
      <c r="E22" s="5"/>
      <c r="I22" s="5"/>
      <c r="J22" s="5"/>
      <c r="AB22" s="7">
        <v>206847.34631985531</v>
      </c>
      <c r="AC22" s="7">
        <v>609202.81022222911</v>
      </c>
    </row>
    <row r="23" spans="3:29" s="7" customFormat="1" ht="15" customHeight="1" x14ac:dyDescent="0.3">
      <c r="E23" s="5"/>
      <c r="I23" s="5"/>
      <c r="J23" s="5"/>
    </row>
    <row r="24" spans="3:29" s="7" customFormat="1" ht="15" customHeight="1" x14ac:dyDescent="0.3">
      <c r="C24" s="8"/>
      <c r="D24" s="8"/>
      <c r="E24" s="5"/>
      <c r="I24" s="5"/>
      <c r="J24" s="5"/>
      <c r="AB24" s="7">
        <v>206847.34631985531</v>
      </c>
      <c r="AC24" s="7">
        <v>609202.81022222911</v>
      </c>
    </row>
    <row r="25" spans="3:29" s="7" customFormat="1" ht="15" customHeight="1" x14ac:dyDescent="0.3">
      <c r="C25" s="8"/>
      <c r="D25" s="8"/>
      <c r="E25" s="5"/>
      <c r="I25" s="5"/>
      <c r="J25" s="5"/>
      <c r="AB25" s="7">
        <v>206845.12555963456</v>
      </c>
      <c r="AC25" s="7">
        <v>609204.82720612653</v>
      </c>
    </row>
    <row r="26" spans="3:29" s="7" customFormat="1" ht="15" customHeight="1" x14ac:dyDescent="0.3">
      <c r="C26" s="8"/>
      <c r="D26" s="8"/>
      <c r="E26" s="5"/>
      <c r="I26" s="5"/>
      <c r="J26" s="5"/>
      <c r="AB26" s="7">
        <v>206845.12555963456</v>
      </c>
      <c r="AC26" s="7">
        <v>609204.82720612653</v>
      </c>
    </row>
    <row r="27" spans="3:29" s="7" customFormat="1" ht="15" customHeight="1" x14ac:dyDescent="0.3">
      <c r="C27" s="4"/>
      <c r="D27" s="8"/>
      <c r="E27" s="5"/>
      <c r="F27" s="5"/>
      <c r="I27" s="5"/>
      <c r="J27" s="5"/>
      <c r="AB27" s="7">
        <v>206830.32049149665</v>
      </c>
      <c r="AC27" s="7">
        <v>609218.27376544231</v>
      </c>
    </row>
    <row r="28" spans="3:29" s="7" customFormat="1" ht="15" customHeight="1" x14ac:dyDescent="0.3">
      <c r="D28" s="8"/>
      <c r="E28" s="5"/>
      <c r="I28" s="5"/>
      <c r="J28" s="5"/>
      <c r="AB28" s="7">
        <v>206815.51542335874</v>
      </c>
      <c r="AC28" s="7">
        <v>609231.72032475797</v>
      </c>
    </row>
    <row r="29" spans="3:29" s="7" customFormat="1" ht="15" customHeight="1" x14ac:dyDescent="0.3">
      <c r="C29" s="8"/>
      <c r="D29" s="8"/>
      <c r="E29" s="5"/>
      <c r="I29" s="5"/>
      <c r="J29" s="5"/>
      <c r="AB29" s="7">
        <v>206815.51542335874</v>
      </c>
      <c r="AC29" s="7">
        <v>609231.72032475797</v>
      </c>
    </row>
    <row r="30" spans="3:29" s="7" customFormat="1" ht="15" customHeight="1" x14ac:dyDescent="0.3">
      <c r="C30" s="8"/>
      <c r="D30" s="8"/>
      <c r="E30" s="5"/>
      <c r="I30" s="5"/>
      <c r="J30" s="5"/>
      <c r="AB30" s="7">
        <v>206815.51542335874</v>
      </c>
      <c r="AC30" s="7">
        <v>609231.72032475797</v>
      </c>
    </row>
    <row r="31" spans="3:29" s="7" customFormat="1" ht="15" customHeight="1" x14ac:dyDescent="0.3">
      <c r="C31" s="8"/>
      <c r="D31" s="8"/>
      <c r="E31" s="5"/>
      <c r="F31" s="5"/>
      <c r="I31" s="5"/>
      <c r="J31" s="5"/>
      <c r="AB31" s="7">
        <v>206815.51542335874</v>
      </c>
      <c r="AC31" s="7">
        <v>609231.72032475797</v>
      </c>
    </row>
    <row r="32" spans="3:29" s="7" customFormat="1" ht="15" customHeight="1" x14ac:dyDescent="0.3">
      <c r="C32" s="8"/>
      <c r="D32" s="8"/>
      <c r="E32" s="5"/>
      <c r="I32" s="5"/>
      <c r="J32" s="5"/>
      <c r="AB32" s="7">
        <v>206815.51542335874</v>
      </c>
      <c r="AC32" s="7">
        <v>609231.72032475797</v>
      </c>
    </row>
    <row r="33" spans="3:29" s="7" customFormat="1" ht="15" customHeight="1" x14ac:dyDescent="0.3">
      <c r="C33" s="8"/>
      <c r="E33" s="5"/>
      <c r="I33" s="5"/>
      <c r="J33" s="5"/>
      <c r="AB33" s="7">
        <v>206802.93111544158</v>
      </c>
      <c r="AC33" s="7">
        <v>609243.14990017633</v>
      </c>
    </row>
    <row r="34" spans="3:29" s="7" customFormat="1" ht="15" customHeight="1" x14ac:dyDescent="0.3">
      <c r="D34" s="8"/>
      <c r="E34" s="5"/>
      <c r="I34" s="5"/>
      <c r="J34" s="5"/>
      <c r="AB34" s="7">
        <v>206800.77263897803</v>
      </c>
      <c r="AC34" s="7">
        <v>609245.23340188188</v>
      </c>
    </row>
    <row r="35" spans="3:29" ht="15" customHeight="1" x14ac:dyDescent="0.3">
      <c r="D35" s="6"/>
      <c r="AB35" s="5">
        <v>206786.38279588829</v>
      </c>
      <c r="AC35" s="5">
        <v>609259.1234132516</v>
      </c>
    </row>
    <row r="36" spans="3:29" ht="15" customHeight="1" x14ac:dyDescent="0.3">
      <c r="D36" s="6"/>
      <c r="AB36" s="5">
        <v>206786.38279588829</v>
      </c>
      <c r="AC36" s="5">
        <v>609259.1234132516</v>
      </c>
    </row>
    <row r="37" spans="3:29" ht="15" customHeight="1" x14ac:dyDescent="0.3">
      <c r="C37" s="6"/>
      <c r="D37" s="6"/>
      <c r="AB37" s="5">
        <v>206786.38279588829</v>
      </c>
      <c r="AC37" s="5">
        <v>609259.1234132516</v>
      </c>
    </row>
    <row r="38" spans="3:29" ht="15" customHeight="1" x14ac:dyDescent="0.3">
      <c r="C38" s="6"/>
      <c r="D38" s="6"/>
      <c r="AB38" s="5">
        <v>206786.38279588829</v>
      </c>
      <c r="AC38" s="5">
        <v>609259.1234132516</v>
      </c>
    </row>
    <row r="39" spans="3:29" ht="15" customHeight="1" x14ac:dyDescent="0.3">
      <c r="C39" s="6"/>
      <c r="D39" s="6"/>
      <c r="AB39" s="5">
        <v>206771.99295279855</v>
      </c>
      <c r="AC39" s="5">
        <v>609273.01342462143</v>
      </c>
    </row>
    <row r="40" spans="3:29" ht="15" customHeight="1" x14ac:dyDescent="0.3">
      <c r="C40" s="6"/>
      <c r="D40" s="6"/>
      <c r="AB40" s="5">
        <v>206759.76158617233</v>
      </c>
      <c r="AC40" s="5">
        <v>609284.81993428571</v>
      </c>
    </row>
    <row r="41" spans="3:29" ht="15" customHeight="1" x14ac:dyDescent="0.3">
      <c r="C41" s="6"/>
      <c r="D41" s="6"/>
      <c r="AB41" s="5">
        <v>206757.30104341792</v>
      </c>
      <c r="AC41" s="5">
        <v>609286.53624700604</v>
      </c>
    </row>
    <row r="42" spans="3:29" ht="15" customHeight="1" x14ac:dyDescent="0.3">
      <c r="C42" s="6"/>
      <c r="D42" s="6"/>
      <c r="AB42" s="5">
        <v>206743.35796780992</v>
      </c>
      <c r="AC42" s="5">
        <v>609296.26201908791</v>
      </c>
    </row>
    <row r="43" spans="3:29" ht="15" customHeight="1" x14ac:dyDescent="0.3">
      <c r="C43" s="6"/>
      <c r="D43" s="6"/>
      <c r="AB43" s="5">
        <v>206741.19707832983</v>
      </c>
      <c r="AC43" s="5">
        <v>609298.34301804402</v>
      </c>
    </row>
    <row r="44" spans="3:29" ht="15" customHeight="1" x14ac:dyDescent="0.3">
      <c r="C44" s="6"/>
      <c r="D44" s="6"/>
      <c r="AB44" s="5">
        <v>206726.79114846277</v>
      </c>
      <c r="AC44" s="5">
        <v>609312.21634441742</v>
      </c>
    </row>
    <row r="45" spans="3:29" ht="15" customHeight="1" x14ac:dyDescent="0.3">
      <c r="C45" s="6"/>
      <c r="D45" s="6"/>
      <c r="AB45" s="5">
        <v>206726.79114846277</v>
      </c>
      <c r="AC45" s="5">
        <v>609312.21634441742</v>
      </c>
    </row>
    <row r="46" spans="3:29" ht="15" customHeight="1" x14ac:dyDescent="0.3">
      <c r="C46" s="6"/>
      <c r="D46" s="6"/>
      <c r="AB46" s="5">
        <v>206726.79114846277</v>
      </c>
      <c r="AC46" s="5">
        <v>609312.21634441742</v>
      </c>
    </row>
    <row r="47" spans="3:29" ht="15" customHeight="1" x14ac:dyDescent="0.3">
      <c r="C47" s="6"/>
      <c r="D47" s="6"/>
      <c r="AB47" s="5">
        <v>206712.38521859574</v>
      </c>
      <c r="AC47" s="5">
        <v>609326.08967079094</v>
      </c>
    </row>
    <row r="48" spans="3:29" ht="15" customHeight="1" x14ac:dyDescent="0.3">
      <c r="C48" s="6"/>
      <c r="D48" s="6"/>
      <c r="AB48" s="5">
        <v>206712.38521859574</v>
      </c>
      <c r="AC48" s="5">
        <v>609326.08967079094</v>
      </c>
    </row>
    <row r="49" spans="2:29" ht="15" customHeight="1" x14ac:dyDescent="0.3">
      <c r="C49" s="6"/>
      <c r="D49" s="6"/>
      <c r="AB49" s="5">
        <v>206697.97928872867</v>
      </c>
      <c r="AC49" s="5">
        <v>609339.96299716446</v>
      </c>
    </row>
    <row r="50" spans="2:29" ht="15" customHeight="1" x14ac:dyDescent="0.3">
      <c r="C50" s="6"/>
      <c r="D50" s="6"/>
      <c r="AB50" s="5">
        <v>206689.3357308085</v>
      </c>
      <c r="AC50" s="5">
        <v>609348.28699298855</v>
      </c>
    </row>
    <row r="51" spans="2:29" ht="15" customHeight="1" x14ac:dyDescent="0.3">
      <c r="C51" s="6"/>
      <c r="D51" s="6"/>
      <c r="AB51" s="5">
        <v>206683.62351045967</v>
      </c>
      <c r="AC51" s="5">
        <v>609353.88793386368</v>
      </c>
    </row>
    <row r="52" spans="2:29" ht="15" customHeight="1" x14ac:dyDescent="0.3">
      <c r="C52" s="6"/>
      <c r="D52" s="6"/>
      <c r="AB52" s="5">
        <v>206669.34295958767</v>
      </c>
      <c r="AC52" s="5">
        <v>609367.89028605155</v>
      </c>
    </row>
    <row r="53" spans="2:29" ht="15" customHeight="1" x14ac:dyDescent="0.3">
      <c r="C53" s="6"/>
      <c r="D53" s="6"/>
      <c r="AB53" s="5">
        <v>206655.06240871569</v>
      </c>
      <c r="AC53" s="5">
        <v>609381.89263823943</v>
      </c>
    </row>
    <row r="54" spans="2:29" ht="15" customHeight="1" x14ac:dyDescent="0.3">
      <c r="C54" s="6"/>
      <c r="D54" s="6"/>
      <c r="AB54" s="5">
        <v>206640.78185784371</v>
      </c>
      <c r="AC54" s="5">
        <v>609395.8949904273</v>
      </c>
    </row>
    <row r="55" spans="2:29" ht="15" customHeight="1" x14ac:dyDescent="0.3">
      <c r="C55" s="6"/>
      <c r="D55" s="6"/>
      <c r="AB55" s="5">
        <v>206640.78185784371</v>
      </c>
      <c r="AC55" s="5">
        <v>609395.8949904273</v>
      </c>
    </row>
    <row r="56" spans="2:29" ht="15" customHeight="1" x14ac:dyDescent="0.3">
      <c r="C56" s="6"/>
      <c r="D56" s="6"/>
      <c r="AB56" s="5">
        <v>206640.78185784371</v>
      </c>
      <c r="AC56" s="5">
        <v>609395.8949904273</v>
      </c>
    </row>
    <row r="57" spans="2:29" ht="15" customHeight="1" x14ac:dyDescent="0.3">
      <c r="AB57" s="5">
        <v>206635.78366503856</v>
      </c>
      <c r="AC57" s="5">
        <v>609400.79581369297</v>
      </c>
    </row>
    <row r="59" spans="2:29" ht="15" customHeight="1" x14ac:dyDescent="0.3">
      <c r="B59" s="2"/>
      <c r="C59" s="2"/>
      <c r="D59" s="2"/>
      <c r="F59" s="2"/>
      <c r="G59" s="2"/>
      <c r="H59" s="2"/>
      <c r="K59" s="2"/>
      <c r="L59" s="2"/>
    </row>
  </sheetData>
  <autoFilter ref="A1:AX12" xr:uid="{00000000-0009-0000-0000-000005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41.77</v>
      </c>
      <c r="D2" s="23">
        <v>40.369999999999997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39.17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41.77</v>
      </c>
      <c r="C3" s="5">
        <v>4</v>
      </c>
      <c r="D3" s="5">
        <v>41.77</v>
      </c>
    </row>
    <row r="4" spans="1:26" x14ac:dyDescent="0.3">
      <c r="A4" s="23" t="s">
        <v>909</v>
      </c>
      <c r="B4" s="23" t="s">
        <v>911</v>
      </c>
      <c r="C4" s="23">
        <v>41.74</v>
      </c>
      <c r="D4" s="23">
        <v>39.880000000000003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39.14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41.74</v>
      </c>
      <c r="C5" s="5">
        <v>4</v>
      </c>
      <c r="D5" s="5">
        <v>41.74</v>
      </c>
    </row>
    <row r="6" spans="1:26" x14ac:dyDescent="0.3">
      <c r="A6" s="23" t="s">
        <v>909</v>
      </c>
      <c r="B6" s="23" t="s">
        <v>1062</v>
      </c>
      <c r="C6" s="23">
        <v>41.72</v>
      </c>
      <c r="D6" s="23">
        <v>39.39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39.119999999999997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41.72</v>
      </c>
      <c r="C7" s="5">
        <v>4</v>
      </c>
      <c r="D7" s="5">
        <v>41.72</v>
      </c>
    </row>
    <row r="8" spans="1:26" x14ac:dyDescent="0.3">
      <c r="A8" s="23" t="s">
        <v>909</v>
      </c>
      <c r="B8" s="23" t="s">
        <v>1063</v>
      </c>
      <c r="C8" s="23">
        <v>41.72</v>
      </c>
      <c r="D8" s="23">
        <v>39.39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39.119999999999997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41.72</v>
      </c>
      <c r="C9" s="5">
        <v>4</v>
      </c>
      <c r="D9" s="5">
        <v>41.72</v>
      </c>
    </row>
    <row r="10" spans="1:26" x14ac:dyDescent="0.3">
      <c r="A10" s="23" t="s">
        <v>909</v>
      </c>
      <c r="B10" s="23" t="s">
        <v>1078</v>
      </c>
      <c r="C10" s="23">
        <v>41.7</v>
      </c>
      <c r="D10" s="23">
        <v>39.1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39.1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41.7</v>
      </c>
      <c r="C11" s="5">
        <v>4</v>
      </c>
      <c r="D11" s="5">
        <v>41.7</v>
      </c>
    </row>
    <row r="12" spans="1:26" x14ac:dyDescent="0.3">
      <c r="A12" s="23" t="s">
        <v>909</v>
      </c>
      <c r="B12" s="23" t="s">
        <v>913</v>
      </c>
      <c r="C12" s="23">
        <v>41.52</v>
      </c>
      <c r="D12" s="23">
        <v>38.9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38.92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41.52</v>
      </c>
      <c r="C13" s="5">
        <v>4</v>
      </c>
      <c r="D13" s="5">
        <v>41.52</v>
      </c>
    </row>
    <row r="14" spans="1:26" x14ac:dyDescent="0.3">
      <c r="A14" s="23" t="s">
        <v>909</v>
      </c>
      <c r="B14" s="23" t="s">
        <v>915</v>
      </c>
      <c r="C14" s="23">
        <v>41.08</v>
      </c>
      <c r="D14" s="23">
        <v>38.42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38.479999999999997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41.08</v>
      </c>
      <c r="C15" s="5">
        <v>4</v>
      </c>
      <c r="D15" s="5">
        <v>41.08</v>
      </c>
    </row>
    <row r="16" spans="1:26" x14ac:dyDescent="0.3">
      <c r="A16" s="23" t="s">
        <v>909</v>
      </c>
      <c r="B16" s="23" t="s">
        <v>916</v>
      </c>
      <c r="C16" s="23">
        <v>40.64</v>
      </c>
      <c r="D16" s="23">
        <v>37.93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38.04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40.64</v>
      </c>
      <c r="C17" s="5">
        <v>4</v>
      </c>
      <c r="D17" s="5">
        <v>40.64</v>
      </c>
    </row>
    <row r="18" spans="1:26" x14ac:dyDescent="0.3">
      <c r="A18" s="23" t="s">
        <v>909</v>
      </c>
      <c r="B18" s="23" t="s">
        <v>1079</v>
      </c>
      <c r="C18" s="23">
        <v>40.549999999999997</v>
      </c>
      <c r="D18" s="23">
        <v>37.83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37.950000000000003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40.549999999999997</v>
      </c>
      <c r="C19" s="5">
        <v>4</v>
      </c>
      <c r="D19" s="5">
        <v>40.549999999999997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40.19</v>
      </c>
      <c r="D2" s="23">
        <v>38.99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37.590000000000003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40.19</v>
      </c>
      <c r="C3" s="5">
        <v>4</v>
      </c>
      <c r="D3" s="5">
        <v>40.19</v>
      </c>
    </row>
    <row r="4" spans="1:26" x14ac:dyDescent="0.3">
      <c r="A4" s="23" t="s">
        <v>909</v>
      </c>
      <c r="B4" s="23" t="s">
        <v>911</v>
      </c>
      <c r="C4" s="23">
        <v>40.17</v>
      </c>
      <c r="D4" s="23">
        <v>38.6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37.57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40.17</v>
      </c>
      <c r="C5" s="5">
        <v>4</v>
      </c>
      <c r="D5" s="5">
        <v>40.17</v>
      </c>
    </row>
    <row r="6" spans="1:26" x14ac:dyDescent="0.3">
      <c r="A6" s="23" t="s">
        <v>909</v>
      </c>
      <c r="B6" s="23" t="s">
        <v>1062</v>
      </c>
      <c r="C6" s="23">
        <v>40.15</v>
      </c>
      <c r="D6" s="23">
        <v>38.22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37.549999999999997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40.15</v>
      </c>
      <c r="C7" s="5">
        <v>4</v>
      </c>
      <c r="D7" s="5">
        <v>40.15</v>
      </c>
    </row>
    <row r="8" spans="1:26" x14ac:dyDescent="0.3">
      <c r="A8" s="23" t="s">
        <v>909</v>
      </c>
      <c r="B8" s="23" t="s">
        <v>1063</v>
      </c>
      <c r="C8" s="23">
        <v>40.15</v>
      </c>
      <c r="D8" s="23">
        <v>38.22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37.549999999999997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40.15</v>
      </c>
      <c r="C9" s="5">
        <v>4</v>
      </c>
      <c r="D9" s="5">
        <v>40.15</v>
      </c>
    </row>
    <row r="10" spans="1:26" x14ac:dyDescent="0.3">
      <c r="A10" s="23" t="s">
        <v>909</v>
      </c>
      <c r="B10" s="23" t="s">
        <v>1071</v>
      </c>
      <c r="C10" s="23">
        <v>40.15</v>
      </c>
      <c r="D10" s="23">
        <v>38.119999999999997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37.549999999999997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40.15</v>
      </c>
      <c r="C11" s="5">
        <v>4</v>
      </c>
      <c r="D11" s="5">
        <v>40.15</v>
      </c>
    </row>
    <row r="12" spans="1:26" x14ac:dyDescent="0.3">
      <c r="A12" s="23" t="s">
        <v>909</v>
      </c>
      <c r="B12" s="23" t="s">
        <v>913</v>
      </c>
      <c r="C12" s="23">
        <v>40.229999999999997</v>
      </c>
      <c r="D12" s="23">
        <v>37.9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37.630000000000003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40.229999999999997</v>
      </c>
      <c r="C13" s="5">
        <v>4</v>
      </c>
      <c r="D13" s="5">
        <v>40.229999999999997</v>
      </c>
    </row>
    <row r="14" spans="1:26" x14ac:dyDescent="0.3">
      <c r="A14" s="23" t="s">
        <v>909</v>
      </c>
      <c r="B14" s="23" t="s">
        <v>915</v>
      </c>
      <c r="C14" s="23">
        <v>40.340000000000003</v>
      </c>
      <c r="D14" s="23">
        <v>37.6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37.74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40.340000000000003</v>
      </c>
      <c r="C15" s="5">
        <v>4</v>
      </c>
      <c r="D15" s="5">
        <v>40.340000000000003</v>
      </c>
    </row>
    <row r="16" spans="1:26" x14ac:dyDescent="0.3">
      <c r="A16" s="23" t="s">
        <v>909</v>
      </c>
      <c r="B16" s="23" t="s">
        <v>1074</v>
      </c>
      <c r="C16" s="23">
        <v>40.39</v>
      </c>
      <c r="D16" s="23">
        <v>37.450000000000003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37.79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40.39</v>
      </c>
      <c r="C17" s="5">
        <v>4</v>
      </c>
      <c r="D17" s="5">
        <v>40.39</v>
      </c>
    </row>
    <row r="18" spans="1:26" x14ac:dyDescent="0.3">
      <c r="A18" s="23" t="s">
        <v>909</v>
      </c>
      <c r="B18" s="23" t="s">
        <v>1080</v>
      </c>
      <c r="C18" s="23">
        <v>40.549999999999997</v>
      </c>
      <c r="D18" s="23">
        <v>37.33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37.950000000000003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40.549999999999997</v>
      </c>
      <c r="C19" s="5">
        <v>4</v>
      </c>
      <c r="D19" s="5">
        <v>40.549999999999997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Z2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40.72</v>
      </c>
      <c r="D2" s="23">
        <v>39.520000000000003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38.119999999999997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40.72</v>
      </c>
      <c r="C3" s="5">
        <v>4</v>
      </c>
      <c r="D3" s="5">
        <v>40.72</v>
      </c>
    </row>
    <row r="4" spans="1:26" x14ac:dyDescent="0.3">
      <c r="A4" s="23" t="s">
        <v>909</v>
      </c>
      <c r="B4" s="23" t="s">
        <v>911</v>
      </c>
      <c r="C4" s="23">
        <v>40.74</v>
      </c>
      <c r="D4" s="23">
        <v>39.28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38.14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40.74</v>
      </c>
      <c r="C5" s="5">
        <v>4</v>
      </c>
      <c r="D5" s="5">
        <v>40.74</v>
      </c>
    </row>
    <row r="6" spans="1:26" x14ac:dyDescent="0.3">
      <c r="A6" s="23" t="s">
        <v>909</v>
      </c>
      <c r="B6" s="23" t="s">
        <v>912</v>
      </c>
      <c r="C6" s="23">
        <v>40.76</v>
      </c>
      <c r="D6" s="23">
        <v>39.049999999999997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38.159999999999997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40.76</v>
      </c>
      <c r="C7" s="5">
        <v>4</v>
      </c>
      <c r="D7" s="5">
        <v>40.76</v>
      </c>
    </row>
    <row r="8" spans="1:26" x14ac:dyDescent="0.3">
      <c r="A8" s="23" t="s">
        <v>909</v>
      </c>
      <c r="B8" s="23" t="s">
        <v>1072</v>
      </c>
      <c r="C8" s="23">
        <v>40.78</v>
      </c>
      <c r="D8" s="23">
        <v>38.81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38.18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40.78</v>
      </c>
      <c r="C9" s="5">
        <v>4</v>
      </c>
      <c r="D9" s="5">
        <v>40.78</v>
      </c>
    </row>
    <row r="10" spans="1:26" x14ac:dyDescent="0.3">
      <c r="A10" s="23" t="s">
        <v>909</v>
      </c>
      <c r="B10" s="23" t="s">
        <v>1073</v>
      </c>
      <c r="C10" s="23">
        <v>40.78</v>
      </c>
      <c r="D10" s="23">
        <v>38.81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38.18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40.78</v>
      </c>
      <c r="C11" s="5">
        <v>4</v>
      </c>
      <c r="D11" s="5">
        <v>40.78</v>
      </c>
    </row>
    <row r="12" spans="1:26" x14ac:dyDescent="0.3">
      <c r="A12" s="23" t="s">
        <v>909</v>
      </c>
      <c r="B12" s="23" t="s">
        <v>1061</v>
      </c>
      <c r="C12" s="23">
        <v>40.79</v>
      </c>
      <c r="D12" s="23">
        <v>38.69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38.19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40.79</v>
      </c>
      <c r="C13" s="5">
        <v>4</v>
      </c>
      <c r="D13" s="5">
        <v>40.79</v>
      </c>
    </row>
    <row r="14" spans="1:26" x14ac:dyDescent="0.3">
      <c r="A14" s="23" t="s">
        <v>909</v>
      </c>
      <c r="B14" s="23" t="s">
        <v>915</v>
      </c>
      <c r="C14" s="23">
        <v>40.79</v>
      </c>
      <c r="D14" s="23">
        <v>38.58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38.19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40.79</v>
      </c>
      <c r="C15" s="5">
        <v>4</v>
      </c>
      <c r="D15" s="5">
        <v>40.79</v>
      </c>
    </row>
    <row r="16" spans="1:26" x14ac:dyDescent="0.3">
      <c r="A16" s="23" t="s">
        <v>909</v>
      </c>
      <c r="B16" s="23" t="s">
        <v>916</v>
      </c>
      <c r="C16" s="23">
        <v>40.78</v>
      </c>
      <c r="D16" s="23">
        <v>38.369999999999997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38.18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40.78</v>
      </c>
      <c r="C17" s="5">
        <v>4</v>
      </c>
      <c r="D17" s="5">
        <v>40.78</v>
      </c>
    </row>
    <row r="18" spans="1:26" x14ac:dyDescent="0.3">
      <c r="A18" s="23" t="s">
        <v>909</v>
      </c>
      <c r="B18" s="23" t="s">
        <v>917</v>
      </c>
      <c r="C18" s="23">
        <v>40.770000000000003</v>
      </c>
      <c r="D18" s="23">
        <v>38.15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38.17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40.770000000000003</v>
      </c>
      <c r="C19" s="5">
        <v>4</v>
      </c>
      <c r="D19" s="5">
        <v>40.770000000000003</v>
      </c>
    </row>
    <row r="20" spans="1:26" x14ac:dyDescent="0.3">
      <c r="A20" s="23" t="s">
        <v>909</v>
      </c>
      <c r="B20" s="23" t="s">
        <v>1116</v>
      </c>
      <c r="C20" s="23">
        <v>40.76</v>
      </c>
      <c r="D20" s="23">
        <v>37.94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38.159999999999997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40.76</v>
      </c>
      <c r="C21" s="5">
        <v>4</v>
      </c>
      <c r="D21" s="5">
        <v>40.76</v>
      </c>
    </row>
    <row r="22" spans="1:26" x14ac:dyDescent="0.3">
      <c r="A22" s="23" t="s">
        <v>909</v>
      </c>
      <c r="B22" s="23" t="s">
        <v>918</v>
      </c>
      <c r="C22" s="23">
        <v>40.76</v>
      </c>
      <c r="D22" s="23">
        <v>37.94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38.159999999999997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40.76</v>
      </c>
      <c r="C23" s="5">
        <v>4</v>
      </c>
      <c r="D23" s="5">
        <v>40.76</v>
      </c>
    </row>
    <row r="24" spans="1:26" x14ac:dyDescent="0.3">
      <c r="A24" s="23" t="s">
        <v>909</v>
      </c>
      <c r="B24" s="23" t="s">
        <v>1045</v>
      </c>
    </row>
  </sheetData>
  <phoneticPr fontId="3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Z3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40.57</v>
      </c>
      <c r="D2" s="23">
        <v>39.17</v>
      </c>
      <c r="E2" s="23">
        <v>200</v>
      </c>
      <c r="F2" s="23" t="s">
        <v>59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40.57</v>
      </c>
      <c r="C3" s="5">
        <v>4</v>
      </c>
      <c r="D3" s="5">
        <v>40.57</v>
      </c>
    </row>
    <row r="4" spans="1:26" x14ac:dyDescent="0.3">
      <c r="A4" s="23" t="s">
        <v>909</v>
      </c>
      <c r="B4" s="23" t="s">
        <v>911</v>
      </c>
      <c r="C4" s="23">
        <v>40.39</v>
      </c>
      <c r="D4" s="23">
        <v>38.880000000000003</v>
      </c>
      <c r="E4" s="23">
        <v>200</v>
      </c>
      <c r="F4" s="23" t="s">
        <v>59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37.79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40.39</v>
      </c>
      <c r="C5" s="5">
        <v>4</v>
      </c>
      <c r="D5" s="5">
        <v>40.39</v>
      </c>
    </row>
    <row r="6" spans="1:26" x14ac:dyDescent="0.3">
      <c r="A6" s="23" t="s">
        <v>909</v>
      </c>
      <c r="B6" s="23" t="s">
        <v>912</v>
      </c>
      <c r="C6" s="23">
        <v>40.22</v>
      </c>
      <c r="D6" s="23">
        <v>38.590000000000003</v>
      </c>
      <c r="E6" s="23">
        <v>200</v>
      </c>
      <c r="F6" s="23" t="s">
        <v>59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37.619999999999997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40.22</v>
      </c>
      <c r="C7" s="5">
        <v>4</v>
      </c>
      <c r="D7" s="5">
        <v>40.22</v>
      </c>
    </row>
    <row r="8" spans="1:26" x14ac:dyDescent="0.3">
      <c r="A8" s="23" t="s">
        <v>909</v>
      </c>
      <c r="B8" s="23" t="s">
        <v>1117</v>
      </c>
      <c r="C8" s="23">
        <v>40.19</v>
      </c>
      <c r="D8" s="23">
        <v>38.549999999999997</v>
      </c>
      <c r="E8" s="23">
        <v>200</v>
      </c>
      <c r="F8" s="23" t="s">
        <v>59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37.590000000000003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40.19</v>
      </c>
      <c r="C9" s="5">
        <v>4</v>
      </c>
      <c r="D9" s="5">
        <v>40.19</v>
      </c>
    </row>
    <row r="10" spans="1:26" x14ac:dyDescent="0.3">
      <c r="A10" s="23" t="s">
        <v>909</v>
      </c>
      <c r="B10" s="23" t="s">
        <v>913</v>
      </c>
      <c r="C10" s="23">
        <v>40.1</v>
      </c>
      <c r="D10" s="23">
        <v>38.450000000000003</v>
      </c>
      <c r="E10" s="23">
        <v>200</v>
      </c>
      <c r="F10" s="23" t="s">
        <v>59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37.5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40.1</v>
      </c>
      <c r="C11" s="5">
        <v>4</v>
      </c>
      <c r="D11" s="5">
        <v>40.1</v>
      </c>
    </row>
    <row r="12" spans="1:26" x14ac:dyDescent="0.3">
      <c r="A12" s="23" t="s">
        <v>909</v>
      </c>
      <c r="B12" s="23" t="s">
        <v>915</v>
      </c>
      <c r="C12" s="23">
        <v>40</v>
      </c>
      <c r="D12" s="23">
        <v>38.33</v>
      </c>
      <c r="E12" s="23">
        <v>200</v>
      </c>
      <c r="F12" s="23" t="s">
        <v>59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37.4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</v>
      </c>
      <c r="C13" s="5">
        <v>4</v>
      </c>
      <c r="D13" s="5">
        <v>40</v>
      </c>
    </row>
    <row r="14" spans="1:26" x14ac:dyDescent="0.3">
      <c r="A14" s="23" t="s">
        <v>909</v>
      </c>
      <c r="B14" s="23" t="s">
        <v>1118</v>
      </c>
      <c r="C14" s="23">
        <v>39.99</v>
      </c>
      <c r="D14" s="23">
        <v>38.31</v>
      </c>
      <c r="E14" s="23">
        <v>200</v>
      </c>
      <c r="F14" s="23" t="s">
        <v>59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37.39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39.99</v>
      </c>
      <c r="C15" s="5">
        <v>4</v>
      </c>
      <c r="D15" s="5">
        <v>39.99</v>
      </c>
    </row>
    <row r="16" spans="1:26" x14ac:dyDescent="0.3">
      <c r="A16" s="23" t="s">
        <v>909</v>
      </c>
      <c r="B16" s="23" t="s">
        <v>1119</v>
      </c>
      <c r="C16" s="23">
        <v>39.99</v>
      </c>
      <c r="D16" s="23">
        <v>38.31</v>
      </c>
      <c r="E16" s="23">
        <v>200</v>
      </c>
      <c r="F16" s="23" t="s">
        <v>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37.39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39.99</v>
      </c>
      <c r="C17" s="5">
        <v>4</v>
      </c>
      <c r="D17" s="5">
        <v>39.99</v>
      </c>
    </row>
    <row r="18" spans="1:26" x14ac:dyDescent="0.3">
      <c r="A18" s="23" t="s">
        <v>909</v>
      </c>
      <c r="B18" s="23" t="s">
        <v>1122</v>
      </c>
      <c r="C18" s="23">
        <v>39.97</v>
      </c>
      <c r="D18" s="23">
        <v>38.29</v>
      </c>
      <c r="E18" s="23">
        <v>200</v>
      </c>
      <c r="F18" s="23" t="s">
        <v>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37.369999999999997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39.97</v>
      </c>
      <c r="C19" s="5">
        <v>4</v>
      </c>
      <c r="D19" s="5">
        <v>39.97</v>
      </c>
    </row>
    <row r="20" spans="1:26" x14ac:dyDescent="0.3">
      <c r="A20" s="23" t="s">
        <v>909</v>
      </c>
      <c r="B20" s="23" t="s">
        <v>1070</v>
      </c>
      <c r="C20" s="23">
        <v>40.14</v>
      </c>
      <c r="D20" s="23">
        <v>38.22</v>
      </c>
      <c r="E20" s="23">
        <v>200</v>
      </c>
      <c r="F20" s="23" t="s">
        <v>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37.54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40.14</v>
      </c>
      <c r="C21" s="5">
        <v>4</v>
      </c>
      <c r="D21" s="5">
        <v>40.14</v>
      </c>
    </row>
    <row r="22" spans="1:26" x14ac:dyDescent="0.3">
      <c r="A22" s="23" t="s">
        <v>909</v>
      </c>
      <c r="B22" s="23" t="s">
        <v>1120</v>
      </c>
      <c r="C22" s="23">
        <v>40.14</v>
      </c>
      <c r="D22" s="23">
        <v>38.22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37.54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40.14</v>
      </c>
      <c r="C23" s="5">
        <v>4</v>
      </c>
      <c r="D23" s="5">
        <v>40.14</v>
      </c>
    </row>
    <row r="24" spans="1:26" x14ac:dyDescent="0.3">
      <c r="A24" s="23" t="s">
        <v>909</v>
      </c>
      <c r="B24" s="23" t="s">
        <v>917</v>
      </c>
      <c r="C24" s="23">
        <v>40.380000000000003</v>
      </c>
      <c r="D24" s="23">
        <v>38.11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37.78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40.380000000000003</v>
      </c>
      <c r="C25" s="5">
        <v>4</v>
      </c>
      <c r="D25" s="5">
        <v>40.380000000000003</v>
      </c>
    </row>
    <row r="26" spans="1:26" x14ac:dyDescent="0.3">
      <c r="A26" s="23" t="s">
        <v>909</v>
      </c>
      <c r="B26" s="23" t="s">
        <v>918</v>
      </c>
      <c r="C26" s="23">
        <v>40.619999999999997</v>
      </c>
      <c r="D26" s="23">
        <v>38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38.020000000000003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40.619999999999997</v>
      </c>
      <c r="C27" s="5">
        <v>4</v>
      </c>
      <c r="D27" s="5">
        <v>40.619999999999997</v>
      </c>
    </row>
    <row r="28" spans="1:26" x14ac:dyDescent="0.3">
      <c r="A28" s="23" t="s">
        <v>909</v>
      </c>
      <c r="B28" s="23" t="s">
        <v>1121</v>
      </c>
      <c r="C28" s="23">
        <v>40.76</v>
      </c>
      <c r="D28" s="23">
        <v>37.94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38.159999999999997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40.76</v>
      </c>
      <c r="C29" s="5">
        <v>4</v>
      </c>
      <c r="D29" s="5">
        <v>40.76</v>
      </c>
    </row>
    <row r="30" spans="1:26" x14ac:dyDescent="0.3">
      <c r="A30" s="23" t="s">
        <v>909</v>
      </c>
      <c r="B30" s="23" t="s">
        <v>1045</v>
      </c>
    </row>
  </sheetData>
  <phoneticPr fontId="3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Z1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40.28</v>
      </c>
      <c r="D2" s="23">
        <v>38.880000000000003</v>
      </c>
      <c r="E2" s="23">
        <v>200</v>
      </c>
      <c r="F2" s="23" t="s">
        <v>59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37.68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40.28</v>
      </c>
      <c r="C3" s="5">
        <v>4</v>
      </c>
      <c r="D3" s="5">
        <v>40.28</v>
      </c>
    </row>
    <row r="4" spans="1:26" x14ac:dyDescent="0.3">
      <c r="A4" s="23" t="s">
        <v>909</v>
      </c>
      <c r="B4" s="23" t="s">
        <v>911</v>
      </c>
      <c r="C4" s="23">
        <v>40.119999999999997</v>
      </c>
      <c r="D4" s="23">
        <v>38.58</v>
      </c>
      <c r="E4" s="23">
        <v>200</v>
      </c>
      <c r="F4" s="23" t="s">
        <v>59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37.520000000000003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40.119999999999997</v>
      </c>
      <c r="C5" s="5">
        <v>4</v>
      </c>
      <c r="D5" s="5">
        <v>40.119999999999997</v>
      </c>
    </row>
    <row r="6" spans="1:26" x14ac:dyDescent="0.3">
      <c r="A6" s="23" t="s">
        <v>909</v>
      </c>
      <c r="B6" s="23" t="s">
        <v>1083</v>
      </c>
      <c r="C6" s="23">
        <v>40</v>
      </c>
      <c r="D6" s="23">
        <v>38.35</v>
      </c>
      <c r="E6" s="23">
        <v>200</v>
      </c>
      <c r="F6" s="23" t="s">
        <v>59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</v>
      </c>
      <c r="C7" s="5">
        <v>4</v>
      </c>
      <c r="D7" s="5">
        <v>40</v>
      </c>
    </row>
    <row r="8" spans="1:26" x14ac:dyDescent="0.3">
      <c r="A8" s="23" t="s">
        <v>909</v>
      </c>
      <c r="B8" s="23" t="s">
        <v>1084</v>
      </c>
      <c r="C8" s="23">
        <v>40</v>
      </c>
      <c r="D8" s="23">
        <v>38.35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37.4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</v>
      </c>
      <c r="C9" s="5">
        <v>4</v>
      </c>
      <c r="D9" s="5">
        <v>40</v>
      </c>
    </row>
    <row r="10" spans="1:26" x14ac:dyDescent="0.3">
      <c r="A10" s="23" t="s">
        <v>909</v>
      </c>
      <c r="B10" s="23" t="s">
        <v>912</v>
      </c>
      <c r="C10" s="23">
        <v>39.97</v>
      </c>
      <c r="D10" s="23">
        <v>38.29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37.369999999999997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39.97</v>
      </c>
      <c r="C11" s="5">
        <v>4</v>
      </c>
      <c r="D11" s="5">
        <v>39.97</v>
      </c>
    </row>
    <row r="12" spans="1:26" x14ac:dyDescent="0.3">
      <c r="A12" s="23" t="s">
        <v>909</v>
      </c>
      <c r="B12" s="23" t="s">
        <v>1045</v>
      </c>
    </row>
  </sheetData>
  <phoneticPr fontId="3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Z13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41.83</v>
      </c>
      <c r="D2" s="23">
        <v>40.630000000000003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40.229999999999997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41.83</v>
      </c>
      <c r="C3" s="5">
        <v>4</v>
      </c>
      <c r="D3" s="5">
        <v>41.83</v>
      </c>
    </row>
    <row r="4" spans="1:26" x14ac:dyDescent="0.3">
      <c r="A4" s="23" t="s">
        <v>909</v>
      </c>
      <c r="B4" s="23" t="s">
        <v>911</v>
      </c>
      <c r="C4" s="23">
        <v>41.87</v>
      </c>
      <c r="D4" s="23">
        <v>40.270000000000003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40.229999999999997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41.87</v>
      </c>
      <c r="C5" s="5">
        <v>4</v>
      </c>
      <c r="D5" s="5">
        <v>41.87</v>
      </c>
    </row>
    <row r="6" spans="1:26" x14ac:dyDescent="0.3">
      <c r="A6" s="23" t="s">
        <v>909</v>
      </c>
      <c r="B6" s="23" t="s">
        <v>1062</v>
      </c>
      <c r="C6" s="23">
        <v>41.91</v>
      </c>
      <c r="D6" s="23">
        <v>39.9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40.229999999999997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41.91</v>
      </c>
      <c r="C7" s="5">
        <v>4</v>
      </c>
      <c r="D7" s="5">
        <v>41.91</v>
      </c>
    </row>
    <row r="8" spans="1:26" x14ac:dyDescent="0.3">
      <c r="A8" s="23" t="s">
        <v>909</v>
      </c>
      <c r="B8" s="23" t="s">
        <v>1063</v>
      </c>
      <c r="C8" s="23">
        <v>41.91</v>
      </c>
      <c r="D8" s="23">
        <v>39.9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40.229999999999997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41.91</v>
      </c>
      <c r="C9" s="5">
        <v>4</v>
      </c>
      <c r="D9" s="5">
        <v>41.91</v>
      </c>
    </row>
    <row r="10" spans="1:26" x14ac:dyDescent="0.3">
      <c r="A10" s="23" t="s">
        <v>909</v>
      </c>
      <c r="B10" s="23" t="s">
        <v>1071</v>
      </c>
      <c r="C10" s="23">
        <v>41.92</v>
      </c>
      <c r="D10" s="23">
        <v>39.81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40.229999999999997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41.92</v>
      </c>
      <c r="C11" s="5">
        <v>4</v>
      </c>
      <c r="D11" s="5">
        <v>41.92</v>
      </c>
    </row>
    <row r="12" spans="1:26" x14ac:dyDescent="0.3">
      <c r="A12" s="23" t="s">
        <v>909</v>
      </c>
      <c r="B12" s="23" t="s">
        <v>913</v>
      </c>
      <c r="C12" s="23">
        <v>42</v>
      </c>
      <c r="D12" s="23">
        <v>39.69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40.229999999999997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</v>
      </c>
      <c r="C13" s="5">
        <v>4</v>
      </c>
      <c r="D13" s="5">
        <v>42</v>
      </c>
    </row>
    <row r="14" spans="1:26" x14ac:dyDescent="0.3">
      <c r="A14" s="23" t="s">
        <v>909</v>
      </c>
      <c r="B14" s="23" t="s">
        <v>915</v>
      </c>
      <c r="C14" s="23">
        <v>42.1</v>
      </c>
      <c r="D14" s="23">
        <v>39.520000000000003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40.229999999999997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42.1</v>
      </c>
      <c r="C15" s="5">
        <v>4</v>
      </c>
      <c r="D15" s="5">
        <v>42.1</v>
      </c>
    </row>
    <row r="16" spans="1:26" x14ac:dyDescent="0.3">
      <c r="A16" s="23" t="s">
        <v>909</v>
      </c>
      <c r="B16" s="23" t="s">
        <v>916</v>
      </c>
      <c r="C16" s="23">
        <v>42.21</v>
      </c>
      <c r="D16" s="23">
        <v>39.35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40.229999999999997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42.21</v>
      </c>
      <c r="C17" s="5">
        <v>4</v>
      </c>
      <c r="D17" s="5">
        <v>42.21</v>
      </c>
    </row>
    <row r="18" spans="1:26" x14ac:dyDescent="0.3">
      <c r="A18" s="23" t="s">
        <v>909</v>
      </c>
      <c r="B18" s="23" t="s">
        <v>1124</v>
      </c>
      <c r="C18" s="23">
        <v>42.29</v>
      </c>
      <c r="D18" s="23">
        <v>39.229999999999997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40.229999999999997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42.29</v>
      </c>
      <c r="C19" s="5">
        <v>4</v>
      </c>
      <c r="D19" s="5">
        <v>42.29</v>
      </c>
    </row>
    <row r="20" spans="1:26" x14ac:dyDescent="0.3">
      <c r="A20" s="23" t="s">
        <v>909</v>
      </c>
      <c r="B20" s="23" t="s">
        <v>917</v>
      </c>
      <c r="C20" s="23">
        <v>42.24</v>
      </c>
      <c r="D20" s="23">
        <v>39.200000000000003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40.229999999999997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42.24</v>
      </c>
      <c r="C21" s="5">
        <v>4</v>
      </c>
      <c r="D21" s="5">
        <v>42.24</v>
      </c>
    </row>
    <row r="22" spans="1:26" x14ac:dyDescent="0.3">
      <c r="A22" s="23" t="s">
        <v>909</v>
      </c>
      <c r="B22" s="23" t="s">
        <v>918</v>
      </c>
      <c r="C22" s="23">
        <v>42.04</v>
      </c>
      <c r="D22" s="23">
        <v>39.090000000000003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40.229999999999997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42.04</v>
      </c>
      <c r="C23" s="5">
        <v>4</v>
      </c>
      <c r="D23" s="5">
        <v>42.04</v>
      </c>
    </row>
    <row r="24" spans="1:26" x14ac:dyDescent="0.3">
      <c r="A24" s="23" t="s">
        <v>909</v>
      </c>
      <c r="B24" s="23" t="s">
        <v>921</v>
      </c>
      <c r="C24" s="23">
        <v>41.83</v>
      </c>
      <c r="D24" s="23">
        <v>38.99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40.229999999999997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41.83</v>
      </c>
      <c r="C25" s="5">
        <v>4</v>
      </c>
      <c r="D25" s="5">
        <v>41.83</v>
      </c>
    </row>
    <row r="26" spans="1:26" x14ac:dyDescent="0.3">
      <c r="A26" s="23" t="s">
        <v>909</v>
      </c>
      <c r="B26" s="23" t="s">
        <v>1054</v>
      </c>
      <c r="C26" s="23">
        <v>41.63</v>
      </c>
      <c r="D26" s="23">
        <v>38.880000000000003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40.11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41.63</v>
      </c>
      <c r="C27" s="5">
        <v>4</v>
      </c>
      <c r="D27" s="5">
        <v>41.63</v>
      </c>
    </row>
    <row r="28" spans="1:26" x14ac:dyDescent="0.3">
      <c r="A28" s="23" t="s">
        <v>909</v>
      </c>
      <c r="B28" s="23" t="s">
        <v>1125</v>
      </c>
      <c r="C28" s="23">
        <v>41.58</v>
      </c>
      <c r="D28" s="23">
        <v>38.85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40.08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41.58</v>
      </c>
      <c r="C29" s="5">
        <v>4</v>
      </c>
      <c r="D29" s="5">
        <v>41.58</v>
      </c>
    </row>
    <row r="30" spans="1:26" x14ac:dyDescent="0.3">
      <c r="A30" s="23" t="s">
        <v>909</v>
      </c>
      <c r="B30" s="23" t="s">
        <v>924</v>
      </c>
      <c r="C30" s="23">
        <v>41.61</v>
      </c>
      <c r="D30" s="23">
        <v>38.78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39.99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41.61</v>
      </c>
      <c r="C31" s="5">
        <v>4</v>
      </c>
      <c r="D31" s="5">
        <v>41.61</v>
      </c>
    </row>
    <row r="32" spans="1:26" x14ac:dyDescent="0.3">
      <c r="A32" s="23" t="s">
        <v>909</v>
      </c>
      <c r="B32" s="23" t="s">
        <v>925</v>
      </c>
      <c r="C32" s="23">
        <v>41.65</v>
      </c>
      <c r="D32" s="23">
        <v>38.69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39.86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41.65</v>
      </c>
      <c r="C33" s="5">
        <v>4</v>
      </c>
      <c r="D33" s="5">
        <v>41.65</v>
      </c>
    </row>
    <row r="34" spans="1:26" x14ac:dyDescent="0.3">
      <c r="A34" s="23" t="s">
        <v>909</v>
      </c>
      <c r="B34" s="23" t="s">
        <v>1126</v>
      </c>
      <c r="C34" s="23">
        <v>41.68</v>
      </c>
      <c r="D34" s="23">
        <v>38.630000000000003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39.78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41.68</v>
      </c>
      <c r="C35" s="5">
        <v>4</v>
      </c>
      <c r="D35" s="5">
        <v>41.68</v>
      </c>
    </row>
    <row r="36" spans="1:26" x14ac:dyDescent="0.3">
      <c r="A36" s="23" t="s">
        <v>909</v>
      </c>
      <c r="B36" s="23" t="s">
        <v>927</v>
      </c>
      <c r="C36" s="23">
        <v>41.66</v>
      </c>
      <c r="D36" s="23">
        <v>38.61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39.74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41.66</v>
      </c>
      <c r="C37" s="5">
        <v>4</v>
      </c>
      <c r="D37" s="5">
        <v>41.66</v>
      </c>
    </row>
    <row r="38" spans="1:26" x14ac:dyDescent="0.3">
      <c r="A38" s="23" t="s">
        <v>909</v>
      </c>
      <c r="B38" s="23" t="s">
        <v>928</v>
      </c>
      <c r="C38" s="23">
        <v>41.59</v>
      </c>
      <c r="D38" s="23">
        <v>38.53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39.619999999999997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41.59</v>
      </c>
      <c r="C39" s="5">
        <v>4</v>
      </c>
      <c r="D39" s="5">
        <v>41.59</v>
      </c>
    </row>
    <row r="40" spans="1:26" x14ac:dyDescent="0.3">
      <c r="A40" s="23" t="s">
        <v>909</v>
      </c>
      <c r="B40" s="23" t="s">
        <v>1127</v>
      </c>
      <c r="C40" s="23">
        <v>41.53</v>
      </c>
      <c r="D40" s="23">
        <v>38.46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39.51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41.53</v>
      </c>
      <c r="C41" s="5">
        <v>4</v>
      </c>
      <c r="D41" s="5">
        <v>41.53</v>
      </c>
    </row>
    <row r="42" spans="1:26" x14ac:dyDescent="0.3">
      <c r="A42" s="23" t="s">
        <v>909</v>
      </c>
      <c r="B42" s="23" t="s">
        <v>930</v>
      </c>
      <c r="C42" s="23">
        <v>41.53</v>
      </c>
      <c r="D42" s="23">
        <v>38.46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39.5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41.53</v>
      </c>
      <c r="C43" s="5">
        <v>4</v>
      </c>
      <c r="D43" s="5">
        <v>41.53</v>
      </c>
    </row>
    <row r="44" spans="1:26" x14ac:dyDescent="0.3">
      <c r="A44" s="23" t="s">
        <v>909</v>
      </c>
      <c r="B44" s="23" t="s">
        <v>931</v>
      </c>
      <c r="C44" s="23">
        <v>41.58</v>
      </c>
      <c r="D44" s="23">
        <v>38.409999999999997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39.380000000000003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41.58</v>
      </c>
      <c r="C45" s="5">
        <v>4</v>
      </c>
      <c r="D45" s="5">
        <v>41.58</v>
      </c>
    </row>
    <row r="46" spans="1:26" x14ac:dyDescent="0.3">
      <c r="A46" s="23" t="s">
        <v>909</v>
      </c>
      <c r="B46" s="23" t="s">
        <v>932</v>
      </c>
      <c r="C46" s="23">
        <v>41.63</v>
      </c>
      <c r="D46" s="23">
        <v>38.36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39.26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41.63</v>
      </c>
      <c r="C47" s="5">
        <v>4</v>
      </c>
      <c r="D47" s="5">
        <v>41.63</v>
      </c>
    </row>
    <row r="48" spans="1:26" x14ac:dyDescent="0.3">
      <c r="A48" s="23" t="s">
        <v>909</v>
      </c>
      <c r="B48" s="23" t="s">
        <v>933</v>
      </c>
      <c r="C48" s="23">
        <v>41.68</v>
      </c>
      <c r="D48" s="23">
        <v>38.31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39.130000000000003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41.68</v>
      </c>
      <c r="C49" s="5">
        <v>4</v>
      </c>
      <c r="D49" s="5">
        <v>41.68</v>
      </c>
    </row>
    <row r="50" spans="1:26" x14ac:dyDescent="0.3">
      <c r="A50" s="23" t="s">
        <v>909</v>
      </c>
      <c r="B50" s="23" t="s">
        <v>934</v>
      </c>
      <c r="C50" s="23">
        <v>41.69</v>
      </c>
      <c r="D50" s="23">
        <v>38.299999999999997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39.119999999999997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41.69</v>
      </c>
      <c r="C51" s="5">
        <v>4</v>
      </c>
      <c r="D51" s="5">
        <v>41.69</v>
      </c>
    </row>
    <row r="52" spans="1:26" x14ac:dyDescent="0.3">
      <c r="A52" s="23" t="s">
        <v>909</v>
      </c>
      <c r="B52" s="23" t="s">
        <v>935</v>
      </c>
      <c r="C52" s="23">
        <v>41.6</v>
      </c>
      <c r="D52" s="23">
        <v>38.26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39.01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41.6</v>
      </c>
      <c r="C53" s="5">
        <v>4</v>
      </c>
      <c r="D53" s="5">
        <v>41.6</v>
      </c>
    </row>
    <row r="54" spans="1:26" x14ac:dyDescent="0.3">
      <c r="A54" s="23" t="s">
        <v>909</v>
      </c>
      <c r="B54" s="23" t="s">
        <v>936</v>
      </c>
      <c r="C54" s="23">
        <v>41.5</v>
      </c>
      <c r="D54" s="23">
        <v>38.21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38.89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41.5</v>
      </c>
      <c r="C55" s="5">
        <v>4</v>
      </c>
      <c r="D55" s="5">
        <v>41.5</v>
      </c>
    </row>
    <row r="56" spans="1:26" x14ac:dyDescent="0.3">
      <c r="A56" s="23" t="s">
        <v>909</v>
      </c>
      <c r="B56" s="23" t="s">
        <v>937</v>
      </c>
      <c r="C56" s="23">
        <v>41.4</v>
      </c>
      <c r="D56" s="23">
        <v>38.159999999999997</v>
      </c>
      <c r="E56" s="23">
        <v>200</v>
      </c>
      <c r="F56" s="23" t="s">
        <v>60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38.770000000000003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41.4</v>
      </c>
      <c r="C57" s="5">
        <v>4</v>
      </c>
      <c r="D57" s="5">
        <v>41.4</v>
      </c>
    </row>
    <row r="58" spans="1:26" x14ac:dyDescent="0.3">
      <c r="A58" s="23" t="s">
        <v>909</v>
      </c>
      <c r="B58" s="23" t="s">
        <v>1058</v>
      </c>
      <c r="C58" s="23">
        <v>41.38</v>
      </c>
      <c r="D58" s="23">
        <v>38.15</v>
      </c>
      <c r="E58" s="23">
        <v>200</v>
      </c>
      <c r="F58" s="23" t="s">
        <v>60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38.75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41.38</v>
      </c>
      <c r="C59" s="5">
        <v>4</v>
      </c>
      <c r="D59" s="5">
        <v>41.38</v>
      </c>
    </row>
    <row r="60" spans="1:26" x14ac:dyDescent="0.3">
      <c r="A60" s="23" t="s">
        <v>909</v>
      </c>
      <c r="B60" s="23" t="s">
        <v>940</v>
      </c>
      <c r="C60" s="23">
        <v>41.33</v>
      </c>
      <c r="D60" s="23">
        <v>38.11</v>
      </c>
      <c r="E60" s="23">
        <v>200</v>
      </c>
      <c r="F60" s="23" t="s">
        <v>60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38.65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41.33</v>
      </c>
      <c r="C61" s="5">
        <v>4</v>
      </c>
      <c r="D61" s="5">
        <v>41.33</v>
      </c>
    </row>
    <row r="62" spans="1:26" x14ac:dyDescent="0.3">
      <c r="A62" s="23" t="s">
        <v>909</v>
      </c>
      <c r="B62" s="23" t="s">
        <v>941</v>
      </c>
      <c r="C62" s="23">
        <v>41.28</v>
      </c>
      <c r="D62" s="23">
        <v>38.06</v>
      </c>
      <c r="E62" s="23">
        <v>200</v>
      </c>
      <c r="F62" s="23" t="s">
        <v>60</v>
      </c>
      <c r="G62" s="23">
        <v>0.3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38.53</v>
      </c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5">
        <v>4</v>
      </c>
      <c r="B63" s="5">
        <v>41.28</v>
      </c>
      <c r="C63" s="5">
        <v>4</v>
      </c>
      <c r="D63" s="5">
        <v>41.28</v>
      </c>
    </row>
    <row r="64" spans="1:26" x14ac:dyDescent="0.3">
      <c r="A64" s="23" t="s">
        <v>909</v>
      </c>
      <c r="B64" s="23" t="s">
        <v>1128</v>
      </c>
      <c r="C64" s="23">
        <v>41.23</v>
      </c>
      <c r="D64" s="23">
        <v>38.01</v>
      </c>
      <c r="E64" s="23">
        <v>200</v>
      </c>
      <c r="F64" s="23" t="s">
        <v>60</v>
      </c>
      <c r="G64" s="23">
        <v>0.3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>
        <v>38.42</v>
      </c>
      <c r="S64" s="23"/>
      <c r="T64" s="23"/>
      <c r="U64" s="23"/>
      <c r="V64" s="23"/>
      <c r="W64" s="23"/>
      <c r="X64" s="23"/>
      <c r="Y64" s="23"/>
      <c r="Z64" s="23"/>
    </row>
    <row r="65" spans="1:26" x14ac:dyDescent="0.3">
      <c r="A65" s="5">
        <v>4</v>
      </c>
      <c r="B65" s="5">
        <v>41.23</v>
      </c>
      <c r="C65" s="5">
        <v>4</v>
      </c>
      <c r="D65" s="5">
        <v>41.23</v>
      </c>
    </row>
    <row r="66" spans="1:26" x14ac:dyDescent="0.3">
      <c r="A66" s="23" t="s">
        <v>909</v>
      </c>
      <c r="B66" s="23" t="s">
        <v>942</v>
      </c>
      <c r="C66" s="23">
        <v>41.23</v>
      </c>
      <c r="D66" s="23">
        <v>38</v>
      </c>
      <c r="E66" s="23">
        <v>200</v>
      </c>
      <c r="F66" s="23" t="s">
        <v>60</v>
      </c>
      <c r="G66" s="23">
        <v>0.3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38.4</v>
      </c>
      <c r="S66" s="23"/>
      <c r="T66" s="23"/>
      <c r="U66" s="23"/>
      <c r="V66" s="23"/>
      <c r="W66" s="23"/>
      <c r="X66" s="23"/>
      <c r="Y66" s="23"/>
      <c r="Z66" s="23"/>
    </row>
    <row r="67" spans="1:26" x14ac:dyDescent="0.3">
      <c r="A67" s="5">
        <v>4</v>
      </c>
      <c r="B67" s="5">
        <v>41.23</v>
      </c>
      <c r="C67" s="5">
        <v>4</v>
      </c>
      <c r="D67" s="5">
        <v>41.23</v>
      </c>
    </row>
    <row r="68" spans="1:26" x14ac:dyDescent="0.3">
      <c r="A68" s="23" t="s">
        <v>909</v>
      </c>
      <c r="B68" s="23" t="s">
        <v>944</v>
      </c>
      <c r="C68" s="23">
        <v>41.19</v>
      </c>
      <c r="D68" s="23">
        <v>37.950000000000003</v>
      </c>
      <c r="E68" s="23">
        <v>200</v>
      </c>
      <c r="F68" s="23" t="s">
        <v>60</v>
      </c>
      <c r="G68" s="23">
        <v>0.3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>
        <v>38.28</v>
      </c>
      <c r="S68" s="23"/>
      <c r="T68" s="23"/>
      <c r="U68" s="23"/>
      <c r="V68" s="23"/>
      <c r="W68" s="23"/>
      <c r="X68" s="23"/>
      <c r="Y68" s="23"/>
      <c r="Z68" s="23"/>
    </row>
    <row r="69" spans="1:26" x14ac:dyDescent="0.3">
      <c r="A69" s="5">
        <v>4</v>
      </c>
      <c r="B69" s="5">
        <v>41.19</v>
      </c>
      <c r="C69" s="5">
        <v>4</v>
      </c>
      <c r="D69" s="5">
        <v>41.19</v>
      </c>
    </row>
    <row r="70" spans="1:26" x14ac:dyDescent="0.3">
      <c r="A70" s="23" t="s">
        <v>909</v>
      </c>
      <c r="B70" s="23" t="s">
        <v>945</v>
      </c>
      <c r="C70" s="23">
        <v>41.16</v>
      </c>
      <c r="D70" s="23">
        <v>37.9</v>
      </c>
      <c r="E70" s="23">
        <v>200</v>
      </c>
      <c r="F70" s="23" t="s">
        <v>60</v>
      </c>
      <c r="G70" s="23">
        <v>0.3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>
        <v>38.159999999999997</v>
      </c>
      <c r="S70" s="23"/>
      <c r="T70" s="23"/>
      <c r="U70" s="23"/>
      <c r="V70" s="23"/>
      <c r="W70" s="23"/>
      <c r="X70" s="23"/>
      <c r="Y70" s="23"/>
      <c r="Z70" s="23"/>
    </row>
    <row r="71" spans="1:26" x14ac:dyDescent="0.3">
      <c r="A71" s="5">
        <v>4</v>
      </c>
      <c r="B71" s="5">
        <v>41.16</v>
      </c>
      <c r="C71" s="5">
        <v>4</v>
      </c>
      <c r="D71" s="5">
        <v>41.16</v>
      </c>
    </row>
    <row r="72" spans="1:26" x14ac:dyDescent="0.3">
      <c r="A72" s="23" t="s">
        <v>909</v>
      </c>
      <c r="B72" s="23" t="s">
        <v>1129</v>
      </c>
      <c r="C72" s="23">
        <v>41.15</v>
      </c>
      <c r="D72" s="23">
        <v>37.880000000000003</v>
      </c>
      <c r="E72" s="23">
        <v>200</v>
      </c>
      <c r="F72" s="23" t="s">
        <v>60</v>
      </c>
      <c r="G72" s="23">
        <v>0.3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>
        <v>38.15</v>
      </c>
      <c r="S72" s="23"/>
      <c r="T72" s="23"/>
      <c r="U72" s="23"/>
      <c r="V72" s="23"/>
      <c r="W72" s="23"/>
      <c r="X72" s="23"/>
      <c r="Y72" s="23"/>
      <c r="Z72" s="23"/>
    </row>
    <row r="73" spans="1:26" x14ac:dyDescent="0.3">
      <c r="A73" s="5">
        <v>4</v>
      </c>
      <c r="B73" s="5">
        <v>41.15</v>
      </c>
      <c r="C73" s="5">
        <v>4</v>
      </c>
      <c r="D73" s="5">
        <v>41.15</v>
      </c>
    </row>
    <row r="74" spans="1:26" x14ac:dyDescent="0.3">
      <c r="A74" s="23" t="s">
        <v>909</v>
      </c>
      <c r="B74" s="23" t="s">
        <v>1130</v>
      </c>
      <c r="C74" s="23">
        <v>41.11</v>
      </c>
      <c r="D74" s="23">
        <v>37.85</v>
      </c>
      <c r="E74" s="23">
        <v>200</v>
      </c>
      <c r="F74" s="23" t="s">
        <v>60</v>
      </c>
      <c r="G74" s="23">
        <v>0.3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>
        <v>38.130000000000003</v>
      </c>
      <c r="S74" s="23"/>
      <c r="T74" s="23"/>
      <c r="U74" s="23"/>
      <c r="V74" s="23"/>
      <c r="W74" s="23"/>
      <c r="X74" s="23"/>
      <c r="Y74" s="23"/>
      <c r="Z74" s="23"/>
    </row>
    <row r="75" spans="1:26" x14ac:dyDescent="0.3">
      <c r="A75" s="5">
        <v>4</v>
      </c>
      <c r="B75" s="5">
        <v>41.11</v>
      </c>
      <c r="C75" s="5">
        <v>4</v>
      </c>
      <c r="D75" s="5">
        <v>41.11</v>
      </c>
    </row>
    <row r="76" spans="1:26" x14ac:dyDescent="0.3">
      <c r="A76" s="23" t="s">
        <v>909</v>
      </c>
      <c r="B76" s="23" t="s">
        <v>947</v>
      </c>
      <c r="C76" s="23">
        <v>41.13</v>
      </c>
      <c r="D76" s="23">
        <v>37.840000000000003</v>
      </c>
      <c r="E76" s="23">
        <v>200</v>
      </c>
      <c r="F76" s="23" t="s">
        <v>60</v>
      </c>
      <c r="G76" s="23">
        <v>0.3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>
        <v>38.119999999999997</v>
      </c>
      <c r="S76" s="23"/>
      <c r="T76" s="23"/>
      <c r="U76" s="23"/>
      <c r="V76" s="23"/>
      <c r="W76" s="23"/>
      <c r="X76" s="23"/>
      <c r="Y76" s="23"/>
      <c r="Z76" s="23"/>
    </row>
    <row r="77" spans="1:26" x14ac:dyDescent="0.3">
      <c r="A77" s="5">
        <v>4</v>
      </c>
      <c r="B77" s="5">
        <v>41.13</v>
      </c>
      <c r="C77" s="5">
        <v>4</v>
      </c>
      <c r="D77" s="5">
        <v>41.13</v>
      </c>
    </row>
    <row r="78" spans="1:26" x14ac:dyDescent="0.3">
      <c r="A78" s="23" t="s">
        <v>909</v>
      </c>
      <c r="B78" s="23" t="s">
        <v>1131</v>
      </c>
      <c r="C78" s="23">
        <v>41.18</v>
      </c>
      <c r="D78" s="23">
        <v>37.83</v>
      </c>
      <c r="E78" s="23">
        <v>200</v>
      </c>
      <c r="F78" s="23" t="s">
        <v>60</v>
      </c>
      <c r="G78" s="23">
        <v>0.3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>
        <v>38.11</v>
      </c>
      <c r="S78" s="23"/>
      <c r="T78" s="23"/>
      <c r="U78" s="23"/>
      <c r="V78" s="23"/>
      <c r="W78" s="23"/>
      <c r="X78" s="23"/>
      <c r="Y78" s="23"/>
      <c r="Z78" s="23"/>
    </row>
    <row r="79" spans="1:26" x14ac:dyDescent="0.3">
      <c r="A79" s="5">
        <v>4</v>
      </c>
      <c r="B79" s="5">
        <v>41.18</v>
      </c>
      <c r="C79" s="5">
        <v>4</v>
      </c>
      <c r="D79" s="5">
        <v>41.18</v>
      </c>
    </row>
    <row r="80" spans="1:26" x14ac:dyDescent="0.3">
      <c r="A80" s="23" t="s">
        <v>909</v>
      </c>
      <c r="B80" s="23" t="s">
        <v>1132</v>
      </c>
      <c r="C80" s="23">
        <v>41.13</v>
      </c>
      <c r="D80" s="23">
        <v>37.81</v>
      </c>
      <c r="E80" s="23">
        <v>200</v>
      </c>
      <c r="F80" s="23" t="s">
        <v>60</v>
      </c>
      <c r="G80" s="23">
        <v>0.3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>
        <v>38.1</v>
      </c>
      <c r="S80" s="23"/>
      <c r="T80" s="23"/>
      <c r="U80" s="23"/>
      <c r="V80" s="23"/>
      <c r="W80" s="23"/>
      <c r="X80" s="23"/>
      <c r="Y80" s="23"/>
      <c r="Z80" s="23"/>
    </row>
    <row r="81" spans="1:26" x14ac:dyDescent="0.3">
      <c r="A81" s="5">
        <v>4</v>
      </c>
      <c r="B81" s="5">
        <v>41.13</v>
      </c>
      <c r="C81" s="5">
        <v>4</v>
      </c>
      <c r="D81" s="5">
        <v>41.13</v>
      </c>
    </row>
    <row r="82" spans="1:26" x14ac:dyDescent="0.3">
      <c r="A82" s="23" t="s">
        <v>909</v>
      </c>
      <c r="B82" s="23" t="s">
        <v>948</v>
      </c>
      <c r="C82" s="23">
        <v>41.12</v>
      </c>
      <c r="D82" s="23">
        <v>37.799999999999997</v>
      </c>
      <c r="E82" s="23">
        <v>200</v>
      </c>
      <c r="F82" s="23" t="s">
        <v>60</v>
      </c>
      <c r="G82" s="23">
        <v>0.3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>
        <v>38.090000000000003</v>
      </c>
      <c r="S82" s="23"/>
      <c r="T82" s="23"/>
      <c r="U82" s="23"/>
      <c r="V82" s="23"/>
      <c r="W82" s="23"/>
      <c r="X82" s="23"/>
      <c r="Y82" s="23"/>
      <c r="Z82" s="23"/>
    </row>
    <row r="83" spans="1:26" x14ac:dyDescent="0.3">
      <c r="A83" s="5">
        <v>4</v>
      </c>
      <c r="B83" s="5">
        <v>41.12</v>
      </c>
      <c r="C83" s="5">
        <v>4</v>
      </c>
      <c r="D83" s="5">
        <v>41.12</v>
      </c>
    </row>
    <row r="84" spans="1:26" x14ac:dyDescent="0.3">
      <c r="A84" s="23" t="s">
        <v>909</v>
      </c>
      <c r="B84" s="23" t="s">
        <v>949</v>
      </c>
      <c r="C84" s="23">
        <v>41.09</v>
      </c>
      <c r="D84" s="23">
        <v>37.770000000000003</v>
      </c>
      <c r="E84" s="23">
        <v>200</v>
      </c>
      <c r="F84" s="23" t="s">
        <v>60</v>
      </c>
      <c r="G84" s="23">
        <v>0.3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>
        <v>38.049999999999997</v>
      </c>
      <c r="S84" s="23"/>
      <c r="T84" s="23"/>
      <c r="U84" s="23"/>
      <c r="V84" s="23"/>
      <c r="W84" s="23"/>
      <c r="X84" s="23"/>
      <c r="Y84" s="23"/>
      <c r="Z84" s="23"/>
    </row>
    <row r="85" spans="1:26" x14ac:dyDescent="0.3">
      <c r="A85" s="5">
        <v>4</v>
      </c>
      <c r="B85" s="5">
        <v>41.09</v>
      </c>
      <c r="C85" s="5">
        <v>4</v>
      </c>
      <c r="D85" s="5">
        <v>41.09</v>
      </c>
    </row>
    <row r="86" spans="1:26" x14ac:dyDescent="0.3">
      <c r="A86" s="23" t="s">
        <v>909</v>
      </c>
      <c r="B86" s="23" t="s">
        <v>951</v>
      </c>
      <c r="C86" s="23">
        <v>41.06</v>
      </c>
      <c r="D86" s="23">
        <v>37.74</v>
      </c>
      <c r="E86" s="23">
        <v>200</v>
      </c>
      <c r="F86" s="23" t="s">
        <v>60</v>
      </c>
      <c r="G86" s="23">
        <v>0.3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>
        <v>38.01</v>
      </c>
      <c r="S86" s="23"/>
      <c r="T86" s="23"/>
      <c r="U86" s="23"/>
      <c r="V86" s="23"/>
      <c r="W86" s="23"/>
      <c r="X86" s="23"/>
      <c r="Y86" s="23"/>
      <c r="Z86" s="23"/>
    </row>
    <row r="87" spans="1:26" x14ac:dyDescent="0.3">
      <c r="A87" s="5">
        <v>4</v>
      </c>
      <c r="B87" s="5">
        <v>41.06</v>
      </c>
      <c r="C87" s="5">
        <v>4</v>
      </c>
      <c r="D87" s="5">
        <v>41.06</v>
      </c>
    </row>
    <row r="88" spans="1:26" x14ac:dyDescent="0.3">
      <c r="A88" s="23" t="s">
        <v>909</v>
      </c>
      <c r="B88" s="23" t="s">
        <v>952</v>
      </c>
      <c r="C88" s="23">
        <v>41.03</v>
      </c>
      <c r="D88" s="23">
        <v>37.71</v>
      </c>
      <c r="E88" s="23">
        <v>200</v>
      </c>
      <c r="F88" s="23" t="s">
        <v>60</v>
      </c>
      <c r="G88" s="23">
        <v>0.3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>
        <v>37.979999999999997</v>
      </c>
      <c r="S88" s="23"/>
      <c r="T88" s="23"/>
      <c r="U88" s="23"/>
      <c r="V88" s="23"/>
      <c r="W88" s="23"/>
      <c r="X88" s="23"/>
      <c r="Y88" s="23"/>
      <c r="Z88" s="23"/>
    </row>
    <row r="89" spans="1:26" x14ac:dyDescent="0.3">
      <c r="A89" s="5">
        <v>4</v>
      </c>
      <c r="B89" s="5">
        <v>41.03</v>
      </c>
      <c r="C89" s="5">
        <v>4</v>
      </c>
      <c r="D89" s="5">
        <v>41.03</v>
      </c>
    </row>
    <row r="90" spans="1:26" x14ac:dyDescent="0.3">
      <c r="A90" s="23" t="s">
        <v>909</v>
      </c>
      <c r="B90" s="23" t="s">
        <v>1133</v>
      </c>
      <c r="C90" s="23">
        <v>41.03</v>
      </c>
      <c r="D90" s="23">
        <v>37.71</v>
      </c>
      <c r="E90" s="23">
        <v>200</v>
      </c>
      <c r="F90" s="23" t="s">
        <v>60</v>
      </c>
      <c r="G90" s="23">
        <v>0.3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>
        <v>37.979999999999997</v>
      </c>
      <c r="S90" s="23"/>
      <c r="T90" s="23"/>
      <c r="U90" s="23"/>
      <c r="V90" s="23"/>
      <c r="W90" s="23"/>
      <c r="X90" s="23"/>
      <c r="Y90" s="23"/>
      <c r="Z90" s="23"/>
    </row>
    <row r="91" spans="1:26" x14ac:dyDescent="0.3">
      <c r="A91" s="5">
        <v>4</v>
      </c>
      <c r="B91" s="5">
        <v>41.03</v>
      </c>
      <c r="C91" s="5">
        <v>4</v>
      </c>
      <c r="D91" s="5">
        <v>41.03</v>
      </c>
    </row>
    <row r="92" spans="1:26" x14ac:dyDescent="0.3">
      <c r="A92" s="23" t="s">
        <v>909</v>
      </c>
      <c r="B92" s="23" t="s">
        <v>953</v>
      </c>
      <c r="C92" s="23">
        <v>40.97</v>
      </c>
      <c r="D92" s="23">
        <v>37.68</v>
      </c>
      <c r="E92" s="23">
        <v>200</v>
      </c>
      <c r="F92" s="23" t="s">
        <v>60</v>
      </c>
      <c r="G92" s="23">
        <v>0.3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>
        <v>37.94</v>
      </c>
      <c r="S92" s="23"/>
      <c r="T92" s="23"/>
      <c r="U92" s="23"/>
      <c r="V92" s="23"/>
      <c r="W92" s="23"/>
      <c r="X92" s="23"/>
      <c r="Y92" s="23"/>
      <c r="Z92" s="23"/>
    </row>
    <row r="93" spans="1:26" x14ac:dyDescent="0.3">
      <c r="A93" s="5">
        <v>4</v>
      </c>
      <c r="B93" s="5">
        <v>40.97</v>
      </c>
      <c r="C93" s="5">
        <v>4</v>
      </c>
      <c r="D93" s="5">
        <v>40.97</v>
      </c>
    </row>
    <row r="94" spans="1:26" x14ac:dyDescent="0.3">
      <c r="A94" s="23" t="s">
        <v>909</v>
      </c>
      <c r="B94" s="23" t="s">
        <v>955</v>
      </c>
      <c r="C94" s="23">
        <v>40.909999999999997</v>
      </c>
      <c r="D94" s="23">
        <v>37.65</v>
      </c>
      <c r="E94" s="23">
        <v>200</v>
      </c>
      <c r="F94" s="23" t="s">
        <v>60</v>
      </c>
      <c r="G94" s="23">
        <v>0.3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>
        <v>37.909999999999997</v>
      </c>
      <c r="S94" s="23"/>
      <c r="T94" s="23"/>
      <c r="U94" s="23"/>
      <c r="V94" s="23"/>
      <c r="W94" s="23"/>
      <c r="X94" s="23"/>
      <c r="Y94" s="23"/>
      <c r="Z94" s="23"/>
    </row>
    <row r="95" spans="1:26" x14ac:dyDescent="0.3">
      <c r="A95" s="5">
        <v>4</v>
      </c>
      <c r="B95" s="5">
        <v>40.909999999999997</v>
      </c>
      <c r="C95" s="5">
        <v>4</v>
      </c>
      <c r="D95" s="5">
        <v>40.909999999999997</v>
      </c>
    </row>
    <row r="96" spans="1:26" x14ac:dyDescent="0.3">
      <c r="A96" s="23" t="s">
        <v>909</v>
      </c>
      <c r="B96" s="23" t="s">
        <v>956</v>
      </c>
      <c r="C96" s="23">
        <v>40.85</v>
      </c>
      <c r="D96" s="23">
        <v>37.619999999999997</v>
      </c>
      <c r="E96" s="23">
        <v>200</v>
      </c>
      <c r="F96" s="23" t="s">
        <v>60</v>
      </c>
      <c r="G96" s="23">
        <v>0.3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>
        <v>37.869999999999997</v>
      </c>
      <c r="S96" s="23"/>
      <c r="T96" s="23"/>
      <c r="U96" s="23"/>
      <c r="V96" s="23"/>
      <c r="W96" s="23"/>
      <c r="X96" s="23"/>
      <c r="Y96" s="23"/>
      <c r="Z96" s="23"/>
    </row>
    <row r="97" spans="1:26" x14ac:dyDescent="0.3">
      <c r="A97" s="5">
        <v>4</v>
      </c>
      <c r="B97" s="5">
        <v>40.85</v>
      </c>
      <c r="C97" s="5">
        <v>4</v>
      </c>
      <c r="D97" s="5">
        <v>40.85</v>
      </c>
    </row>
    <row r="98" spans="1:26" x14ac:dyDescent="0.3">
      <c r="A98" s="23" t="s">
        <v>909</v>
      </c>
      <c r="B98" s="23" t="s">
        <v>1134</v>
      </c>
      <c r="C98" s="23">
        <v>40.83</v>
      </c>
      <c r="D98" s="23">
        <v>37.61</v>
      </c>
      <c r="E98" s="23">
        <v>200</v>
      </c>
      <c r="F98" s="23" t="s">
        <v>60</v>
      </c>
      <c r="G98" s="23">
        <v>0.3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>
        <v>37.86</v>
      </c>
      <c r="S98" s="23"/>
      <c r="T98" s="23"/>
      <c r="U98" s="23"/>
      <c r="V98" s="23"/>
      <c r="W98" s="23"/>
      <c r="X98" s="23"/>
      <c r="Y98" s="23"/>
      <c r="Z98" s="23"/>
    </row>
    <row r="99" spans="1:26" x14ac:dyDescent="0.3">
      <c r="A99" s="5">
        <v>4</v>
      </c>
      <c r="B99" s="5">
        <v>40.83</v>
      </c>
      <c r="C99" s="5">
        <v>4</v>
      </c>
      <c r="D99" s="5">
        <v>40.83</v>
      </c>
    </row>
    <row r="100" spans="1:26" x14ac:dyDescent="0.3">
      <c r="A100" s="23" t="s">
        <v>909</v>
      </c>
      <c r="B100" s="23" t="s">
        <v>957</v>
      </c>
      <c r="C100" s="23">
        <v>40.76</v>
      </c>
      <c r="D100" s="23">
        <v>37.590000000000003</v>
      </c>
      <c r="E100" s="23">
        <v>200</v>
      </c>
      <c r="F100" s="23" t="s">
        <v>60</v>
      </c>
      <c r="G100" s="23">
        <v>0.3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>
        <v>37.83</v>
      </c>
      <c r="S100" s="23"/>
      <c r="T100" s="23"/>
      <c r="U100" s="23"/>
      <c r="V100" s="23"/>
      <c r="W100" s="23"/>
      <c r="X100" s="23"/>
      <c r="Y100" s="23"/>
      <c r="Z100" s="23"/>
    </row>
    <row r="101" spans="1:26" x14ac:dyDescent="0.3">
      <c r="A101" s="5">
        <v>4</v>
      </c>
      <c r="B101" s="5">
        <v>40.76</v>
      </c>
      <c r="C101" s="5">
        <v>4</v>
      </c>
      <c r="D101" s="5">
        <v>40.76</v>
      </c>
    </row>
    <row r="102" spans="1:26" x14ac:dyDescent="0.3">
      <c r="A102" s="23" t="s">
        <v>909</v>
      </c>
      <c r="B102" s="23" t="s">
        <v>959</v>
      </c>
      <c r="C102" s="23">
        <v>40.65</v>
      </c>
      <c r="D102" s="23">
        <v>37.56</v>
      </c>
      <c r="E102" s="23">
        <v>200</v>
      </c>
      <c r="F102" s="23" t="s">
        <v>60</v>
      </c>
      <c r="G102" s="23">
        <v>0.3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>
        <v>37.799999999999997</v>
      </c>
      <c r="S102" s="23"/>
      <c r="T102" s="23"/>
      <c r="U102" s="23"/>
      <c r="V102" s="23"/>
      <c r="W102" s="23"/>
      <c r="X102" s="23"/>
      <c r="Y102" s="23"/>
      <c r="Z102" s="23"/>
    </row>
    <row r="103" spans="1:26" x14ac:dyDescent="0.3">
      <c r="A103" s="5">
        <v>4</v>
      </c>
      <c r="B103" s="5">
        <v>40.65</v>
      </c>
      <c r="C103" s="5">
        <v>4</v>
      </c>
      <c r="D103" s="5">
        <v>40.65</v>
      </c>
    </row>
    <row r="104" spans="1:26" x14ac:dyDescent="0.3">
      <c r="A104" s="23" t="s">
        <v>909</v>
      </c>
      <c r="B104" s="23" t="s">
        <v>961</v>
      </c>
      <c r="C104" s="23">
        <v>40.54</v>
      </c>
      <c r="D104" s="23">
        <v>37.53</v>
      </c>
      <c r="E104" s="23">
        <v>200</v>
      </c>
      <c r="F104" s="23" t="s">
        <v>60</v>
      </c>
      <c r="G104" s="23">
        <v>0.3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>
        <v>37.76</v>
      </c>
      <c r="S104" s="23"/>
      <c r="T104" s="23"/>
      <c r="U104" s="23"/>
      <c r="V104" s="23"/>
      <c r="W104" s="23"/>
      <c r="X104" s="23"/>
      <c r="Y104" s="23"/>
      <c r="Z104" s="23"/>
    </row>
    <row r="105" spans="1:26" x14ac:dyDescent="0.3">
      <c r="A105" s="5">
        <v>4</v>
      </c>
      <c r="B105" s="5">
        <v>40.54</v>
      </c>
      <c r="C105" s="5">
        <v>4</v>
      </c>
      <c r="D105" s="5">
        <v>40.54</v>
      </c>
    </row>
    <row r="106" spans="1:26" x14ac:dyDescent="0.3">
      <c r="A106" s="23" t="s">
        <v>909</v>
      </c>
      <c r="B106" s="23" t="s">
        <v>1135</v>
      </c>
      <c r="C106" s="23">
        <v>40.51</v>
      </c>
      <c r="D106" s="23">
        <v>37.520000000000003</v>
      </c>
      <c r="E106" s="23">
        <v>200</v>
      </c>
      <c r="F106" s="23" t="s">
        <v>60</v>
      </c>
      <c r="G106" s="23">
        <v>0.3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>
        <v>37.75</v>
      </c>
      <c r="S106" s="23"/>
      <c r="T106" s="23"/>
      <c r="U106" s="23"/>
      <c r="V106" s="23"/>
      <c r="W106" s="23"/>
      <c r="X106" s="23"/>
      <c r="Y106" s="23"/>
      <c r="Z106" s="23"/>
    </row>
    <row r="107" spans="1:26" x14ac:dyDescent="0.3">
      <c r="A107" s="5">
        <v>4</v>
      </c>
      <c r="B107" s="5">
        <v>40.51</v>
      </c>
      <c r="C107" s="5">
        <v>4</v>
      </c>
      <c r="D107" s="5">
        <v>40.51</v>
      </c>
    </row>
    <row r="108" spans="1:26" x14ac:dyDescent="0.3">
      <c r="A108" s="23" t="s">
        <v>909</v>
      </c>
      <c r="B108" s="23" t="s">
        <v>962</v>
      </c>
      <c r="C108" s="23">
        <v>40.590000000000003</v>
      </c>
      <c r="D108" s="23">
        <v>37.5</v>
      </c>
      <c r="E108" s="23">
        <v>200</v>
      </c>
      <c r="F108" s="23" t="s">
        <v>60</v>
      </c>
      <c r="G108" s="23">
        <v>0.3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>
        <v>37.72</v>
      </c>
      <c r="S108" s="23"/>
      <c r="T108" s="23"/>
      <c r="U108" s="23"/>
      <c r="V108" s="23"/>
      <c r="W108" s="23"/>
      <c r="X108" s="23"/>
      <c r="Y108" s="23"/>
      <c r="Z108" s="23"/>
    </row>
    <row r="109" spans="1:26" x14ac:dyDescent="0.3">
      <c r="A109" s="5">
        <v>4</v>
      </c>
      <c r="B109" s="5">
        <v>40.590000000000003</v>
      </c>
      <c r="C109" s="5">
        <v>4</v>
      </c>
      <c r="D109" s="5">
        <v>40.590000000000003</v>
      </c>
    </row>
    <row r="110" spans="1:26" x14ac:dyDescent="0.3">
      <c r="A110" s="23" t="s">
        <v>909</v>
      </c>
      <c r="B110" s="23" t="s">
        <v>1136</v>
      </c>
      <c r="C110" s="23">
        <v>40.68</v>
      </c>
      <c r="D110" s="23">
        <v>37.479999999999997</v>
      </c>
      <c r="E110" s="23">
        <v>200</v>
      </c>
      <c r="F110" s="23" t="s">
        <v>60</v>
      </c>
      <c r="G110" s="23">
        <v>0.3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>
        <v>37.700000000000003</v>
      </c>
      <c r="S110" s="23"/>
      <c r="T110" s="23"/>
      <c r="U110" s="23"/>
      <c r="V110" s="23"/>
      <c r="W110" s="23"/>
      <c r="X110" s="23"/>
      <c r="Y110" s="23"/>
      <c r="Z110" s="23"/>
    </row>
    <row r="111" spans="1:26" x14ac:dyDescent="0.3">
      <c r="A111" s="5">
        <v>4</v>
      </c>
      <c r="B111" s="5">
        <v>40.68</v>
      </c>
      <c r="C111" s="5">
        <v>4</v>
      </c>
      <c r="D111" s="5">
        <v>40.68</v>
      </c>
    </row>
    <row r="112" spans="1:26" x14ac:dyDescent="0.3">
      <c r="A112" s="23" t="s">
        <v>909</v>
      </c>
      <c r="B112" s="23" t="s">
        <v>963</v>
      </c>
      <c r="C112" s="23">
        <v>40.549999999999997</v>
      </c>
      <c r="D112" s="23">
        <v>37.47</v>
      </c>
      <c r="E112" s="23">
        <v>200</v>
      </c>
      <c r="F112" s="23" t="s">
        <v>60</v>
      </c>
      <c r="G112" s="23">
        <v>0.3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>
        <v>37.69</v>
      </c>
      <c r="S112" s="23"/>
      <c r="T112" s="23"/>
      <c r="U112" s="23"/>
      <c r="V112" s="23"/>
      <c r="W112" s="23"/>
      <c r="X112" s="23"/>
      <c r="Y112" s="23"/>
      <c r="Z112" s="23"/>
    </row>
    <row r="113" spans="1:26" x14ac:dyDescent="0.3">
      <c r="A113" s="5">
        <v>4</v>
      </c>
      <c r="B113" s="5">
        <v>40.549999999999997</v>
      </c>
      <c r="C113" s="5">
        <v>4</v>
      </c>
      <c r="D113" s="5">
        <v>40.549999999999997</v>
      </c>
    </row>
    <row r="114" spans="1:26" x14ac:dyDescent="0.3">
      <c r="A114" s="23" t="s">
        <v>909</v>
      </c>
      <c r="B114" s="23" t="s">
        <v>1137</v>
      </c>
      <c r="C114" s="23">
        <v>40.47</v>
      </c>
      <c r="D114" s="23">
        <v>37.46</v>
      </c>
      <c r="E114" s="23">
        <v>200</v>
      </c>
      <c r="F114" s="23" t="s">
        <v>60</v>
      </c>
      <c r="G114" s="23">
        <v>0.3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>
        <v>37.68</v>
      </c>
      <c r="S114" s="23"/>
      <c r="T114" s="23"/>
      <c r="U114" s="23"/>
      <c r="V114" s="23"/>
      <c r="W114" s="23"/>
      <c r="X114" s="23"/>
      <c r="Y114" s="23"/>
      <c r="Z114" s="23"/>
    </row>
    <row r="115" spans="1:26" x14ac:dyDescent="0.3">
      <c r="A115" s="5">
        <v>4</v>
      </c>
      <c r="B115" s="5">
        <v>40.47</v>
      </c>
      <c r="C115" s="5">
        <v>4</v>
      </c>
      <c r="D115" s="5">
        <v>40.47</v>
      </c>
    </row>
    <row r="116" spans="1:26" x14ac:dyDescent="0.3">
      <c r="A116" s="23" t="s">
        <v>909</v>
      </c>
      <c r="B116" s="23" t="s">
        <v>965</v>
      </c>
      <c r="C116" s="23">
        <v>40.44</v>
      </c>
      <c r="D116" s="23">
        <v>37.44</v>
      </c>
      <c r="E116" s="23">
        <v>200</v>
      </c>
      <c r="F116" s="23" t="s">
        <v>60</v>
      </c>
      <c r="G116" s="23">
        <v>0.3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>
        <v>37.65</v>
      </c>
      <c r="S116" s="23"/>
      <c r="T116" s="23"/>
      <c r="U116" s="23"/>
      <c r="V116" s="23"/>
      <c r="W116" s="23"/>
      <c r="X116" s="23"/>
      <c r="Y116" s="23"/>
      <c r="Z116" s="23"/>
    </row>
    <row r="117" spans="1:26" x14ac:dyDescent="0.3">
      <c r="A117" s="5">
        <v>4</v>
      </c>
      <c r="B117" s="5">
        <v>40.44</v>
      </c>
      <c r="C117" s="5">
        <v>4</v>
      </c>
      <c r="D117" s="5">
        <v>40.44</v>
      </c>
    </row>
    <row r="118" spans="1:26" x14ac:dyDescent="0.3">
      <c r="A118" s="23" t="s">
        <v>909</v>
      </c>
      <c r="B118" s="23" t="s">
        <v>966</v>
      </c>
      <c r="C118" s="23">
        <v>40.4</v>
      </c>
      <c r="D118" s="23">
        <v>37.409999999999997</v>
      </c>
      <c r="E118" s="23">
        <v>200</v>
      </c>
      <c r="F118" s="23" t="s">
        <v>60</v>
      </c>
      <c r="G118" s="23">
        <v>0.3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>
        <v>37.61</v>
      </c>
      <c r="S118" s="23"/>
      <c r="T118" s="23"/>
      <c r="U118" s="23"/>
      <c r="V118" s="23"/>
      <c r="W118" s="23"/>
      <c r="X118" s="23"/>
      <c r="Y118" s="23"/>
      <c r="Z118" s="23"/>
    </row>
    <row r="119" spans="1:26" x14ac:dyDescent="0.3">
      <c r="A119" s="5">
        <v>4</v>
      </c>
      <c r="B119" s="5">
        <v>40.4</v>
      </c>
      <c r="C119" s="5">
        <v>4</v>
      </c>
      <c r="D119" s="5">
        <v>40.4</v>
      </c>
    </row>
    <row r="120" spans="1:26" x14ac:dyDescent="0.3">
      <c r="A120" s="23" t="s">
        <v>909</v>
      </c>
      <c r="B120" s="23" t="s">
        <v>1138</v>
      </c>
      <c r="C120" s="23">
        <v>40.369999999999997</v>
      </c>
      <c r="D120" s="23">
        <v>37.39</v>
      </c>
      <c r="E120" s="23">
        <v>200</v>
      </c>
      <c r="F120" s="23" t="s">
        <v>60</v>
      </c>
      <c r="G120" s="23">
        <v>0.3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>
        <v>37.590000000000003</v>
      </c>
      <c r="S120" s="23"/>
      <c r="T120" s="23"/>
      <c r="U120" s="23"/>
      <c r="V120" s="23"/>
      <c r="W120" s="23"/>
      <c r="X120" s="23"/>
      <c r="Y120" s="23"/>
      <c r="Z120" s="23"/>
    </row>
    <row r="121" spans="1:26" x14ac:dyDescent="0.3">
      <c r="A121" s="5">
        <v>4</v>
      </c>
      <c r="B121" s="5">
        <v>40.369999999999997</v>
      </c>
      <c r="C121" s="5">
        <v>4</v>
      </c>
      <c r="D121" s="5">
        <v>40.369999999999997</v>
      </c>
    </row>
    <row r="122" spans="1:26" x14ac:dyDescent="0.3">
      <c r="A122" s="23" t="s">
        <v>909</v>
      </c>
      <c r="B122" s="23" t="s">
        <v>968</v>
      </c>
      <c r="C122" s="23">
        <v>40.340000000000003</v>
      </c>
      <c r="D122" s="23">
        <v>37.380000000000003</v>
      </c>
      <c r="E122" s="23">
        <v>200</v>
      </c>
      <c r="F122" s="23" t="s">
        <v>60</v>
      </c>
      <c r="G122" s="23">
        <v>0.3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>
        <v>37.58</v>
      </c>
      <c r="S122" s="23"/>
      <c r="T122" s="23"/>
      <c r="U122" s="23"/>
      <c r="V122" s="23"/>
      <c r="W122" s="23"/>
      <c r="X122" s="23"/>
      <c r="Y122" s="23"/>
      <c r="Z122" s="23"/>
    </row>
    <row r="123" spans="1:26" x14ac:dyDescent="0.3">
      <c r="A123" s="5">
        <v>4</v>
      </c>
      <c r="B123" s="5">
        <v>40.340000000000003</v>
      </c>
      <c r="C123" s="5">
        <v>4</v>
      </c>
      <c r="D123" s="5">
        <v>40.340000000000003</v>
      </c>
    </row>
    <row r="124" spans="1:26" x14ac:dyDescent="0.3">
      <c r="A124" s="23" t="s">
        <v>909</v>
      </c>
      <c r="B124" s="23" t="s">
        <v>969</v>
      </c>
      <c r="C124" s="23">
        <v>40.229999999999997</v>
      </c>
      <c r="D124" s="23">
        <v>37.35</v>
      </c>
      <c r="E124" s="23">
        <v>200</v>
      </c>
      <c r="F124" s="23" t="s">
        <v>60</v>
      </c>
      <c r="G124" s="23">
        <v>0.3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>
        <v>37.54</v>
      </c>
      <c r="S124" s="23"/>
      <c r="T124" s="23"/>
      <c r="U124" s="23"/>
      <c r="V124" s="23"/>
      <c r="W124" s="23"/>
      <c r="X124" s="23"/>
      <c r="Y124" s="23"/>
      <c r="Z124" s="23"/>
    </row>
    <row r="125" spans="1:26" x14ac:dyDescent="0.3">
      <c r="A125" s="5">
        <v>4</v>
      </c>
      <c r="B125" s="5">
        <v>40.229999999999997</v>
      </c>
      <c r="C125" s="5">
        <v>4</v>
      </c>
      <c r="D125" s="5">
        <v>40.229999999999997</v>
      </c>
    </row>
    <row r="126" spans="1:26" x14ac:dyDescent="0.3">
      <c r="A126" s="23" t="s">
        <v>909</v>
      </c>
      <c r="B126" s="23" t="s">
        <v>970</v>
      </c>
      <c r="C126" s="23">
        <v>40.130000000000003</v>
      </c>
      <c r="D126" s="23">
        <v>37.32</v>
      </c>
      <c r="E126" s="23">
        <v>200</v>
      </c>
      <c r="F126" s="23" t="s">
        <v>60</v>
      </c>
      <c r="G126" s="23">
        <v>0.3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>
        <v>37.5</v>
      </c>
      <c r="S126" s="23"/>
      <c r="T126" s="23"/>
      <c r="U126" s="23"/>
      <c r="V126" s="23"/>
      <c r="W126" s="23"/>
      <c r="X126" s="23"/>
      <c r="Y126" s="23"/>
      <c r="Z126" s="23"/>
    </row>
    <row r="127" spans="1:26" x14ac:dyDescent="0.3">
      <c r="A127" s="5">
        <v>4</v>
      </c>
      <c r="B127" s="5">
        <v>40.130000000000003</v>
      </c>
      <c r="C127" s="5">
        <v>4</v>
      </c>
      <c r="D127" s="5">
        <v>40.130000000000003</v>
      </c>
    </row>
    <row r="128" spans="1:26" x14ac:dyDescent="0.3">
      <c r="A128" s="23" t="s">
        <v>909</v>
      </c>
      <c r="B128" s="23" t="s">
        <v>1139</v>
      </c>
      <c r="C128" s="23">
        <v>40.11</v>
      </c>
      <c r="D128" s="23">
        <v>37.31</v>
      </c>
      <c r="E128" s="23">
        <v>200</v>
      </c>
      <c r="F128" s="23" t="s">
        <v>60</v>
      </c>
      <c r="G128" s="23">
        <v>0.3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>
        <v>37.5</v>
      </c>
      <c r="S128" s="23"/>
      <c r="T128" s="23"/>
      <c r="U128" s="23"/>
      <c r="V128" s="23"/>
      <c r="W128" s="23"/>
      <c r="X128" s="23"/>
      <c r="Y128" s="23"/>
      <c r="Z128" s="23"/>
    </row>
    <row r="129" spans="1:26" x14ac:dyDescent="0.3">
      <c r="A129" s="5">
        <v>4</v>
      </c>
      <c r="B129" s="5">
        <v>40.11</v>
      </c>
      <c r="C129" s="5">
        <v>4</v>
      </c>
      <c r="D129" s="5">
        <v>40.11</v>
      </c>
    </row>
    <row r="130" spans="1:26" x14ac:dyDescent="0.3">
      <c r="A130" s="23" t="s">
        <v>909</v>
      </c>
      <c r="B130" s="23" t="s">
        <v>1140</v>
      </c>
      <c r="C130" s="23">
        <v>40.07</v>
      </c>
      <c r="D130" s="23">
        <v>37.29</v>
      </c>
      <c r="E130" s="23">
        <v>200</v>
      </c>
      <c r="F130" s="23" t="s">
        <v>60</v>
      </c>
      <c r="G130" s="23">
        <v>0.3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>
        <v>37.47</v>
      </c>
      <c r="S130" s="23"/>
      <c r="T130" s="23"/>
      <c r="U130" s="23"/>
      <c r="V130" s="23"/>
      <c r="W130" s="23"/>
      <c r="X130" s="23"/>
      <c r="Y130" s="23"/>
      <c r="Z130" s="23"/>
    </row>
    <row r="131" spans="1:26" x14ac:dyDescent="0.3">
      <c r="A131" s="5">
        <v>4</v>
      </c>
      <c r="B131" s="5">
        <v>40.07</v>
      </c>
      <c r="C131" s="5">
        <v>4</v>
      </c>
      <c r="D131" s="5">
        <v>40.07</v>
      </c>
    </row>
    <row r="132" spans="1:26" x14ac:dyDescent="0.3">
      <c r="A132" s="23" t="s">
        <v>909</v>
      </c>
      <c r="B132" s="23" t="s">
        <v>1045</v>
      </c>
    </row>
  </sheetData>
  <phoneticPr fontId="3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Z5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41.86</v>
      </c>
      <c r="D2" s="23">
        <v>40.46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39.76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41.86</v>
      </c>
      <c r="C3" s="5">
        <v>4</v>
      </c>
      <c r="D3" s="5">
        <v>41.86</v>
      </c>
    </row>
    <row r="4" spans="1:26" x14ac:dyDescent="0.3">
      <c r="A4" s="23" t="s">
        <v>909</v>
      </c>
      <c r="B4" s="23" t="s">
        <v>911</v>
      </c>
      <c r="C4" s="23">
        <v>41.7</v>
      </c>
      <c r="D4" s="23">
        <v>40.22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39.68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41.7</v>
      </c>
      <c r="C5" s="5">
        <v>4</v>
      </c>
      <c r="D5" s="5">
        <v>41.7</v>
      </c>
    </row>
    <row r="6" spans="1:26" x14ac:dyDescent="0.3">
      <c r="A6" s="23" t="s">
        <v>909</v>
      </c>
      <c r="B6" s="23" t="s">
        <v>912</v>
      </c>
      <c r="C6" s="23">
        <v>41.53</v>
      </c>
      <c r="D6" s="23">
        <v>39.97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39.590000000000003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41.53</v>
      </c>
      <c r="C7" s="5">
        <v>4</v>
      </c>
      <c r="D7" s="5">
        <v>41.53</v>
      </c>
    </row>
    <row r="8" spans="1:26" x14ac:dyDescent="0.3">
      <c r="A8" s="23" t="s">
        <v>909</v>
      </c>
      <c r="B8" s="23" t="s">
        <v>913</v>
      </c>
      <c r="C8" s="23">
        <v>41.37</v>
      </c>
      <c r="D8" s="23">
        <v>39.729999999999997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39.51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41.37</v>
      </c>
      <c r="C9" s="5">
        <v>4</v>
      </c>
      <c r="D9" s="5">
        <v>41.37</v>
      </c>
    </row>
    <row r="10" spans="1:26" x14ac:dyDescent="0.3">
      <c r="A10" s="23" t="s">
        <v>909</v>
      </c>
      <c r="B10" s="23" t="s">
        <v>914</v>
      </c>
      <c r="C10" s="23">
        <v>41.25</v>
      </c>
      <c r="D10" s="23">
        <v>39.549999999999997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39.450000000000003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41.25</v>
      </c>
      <c r="C11" s="5">
        <v>4</v>
      </c>
      <c r="D11" s="5">
        <v>41.25</v>
      </c>
    </row>
    <row r="12" spans="1:26" x14ac:dyDescent="0.3">
      <c r="A12" s="23" t="s">
        <v>909</v>
      </c>
      <c r="B12" s="23" t="s">
        <v>915</v>
      </c>
      <c r="C12" s="23">
        <v>41.22</v>
      </c>
      <c r="D12" s="23">
        <v>39.49</v>
      </c>
      <c r="E12" s="23">
        <v>200</v>
      </c>
      <c r="F12" s="23" t="s">
        <v>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39.43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41.22</v>
      </c>
      <c r="C13" s="5">
        <v>4</v>
      </c>
      <c r="D13" s="5">
        <v>41.22</v>
      </c>
    </row>
    <row r="14" spans="1:26" x14ac:dyDescent="0.3">
      <c r="A14" s="23" t="s">
        <v>909</v>
      </c>
      <c r="B14" s="23" t="s">
        <v>916</v>
      </c>
      <c r="C14" s="23">
        <v>41.12</v>
      </c>
      <c r="D14" s="23">
        <v>39.24</v>
      </c>
      <c r="E14" s="23">
        <v>200</v>
      </c>
      <c r="F14" s="23" t="s">
        <v>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39.35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41.12</v>
      </c>
      <c r="C15" s="5">
        <v>4</v>
      </c>
      <c r="D15" s="5">
        <v>41.12</v>
      </c>
    </row>
    <row r="16" spans="1:26" x14ac:dyDescent="0.3">
      <c r="A16" s="23" t="s">
        <v>909</v>
      </c>
      <c r="B16" s="23" t="s">
        <v>1141</v>
      </c>
      <c r="C16" s="23">
        <v>41.01</v>
      </c>
      <c r="D16" s="23">
        <v>39</v>
      </c>
      <c r="E16" s="23">
        <v>200</v>
      </c>
      <c r="F16" s="23" t="s">
        <v>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39.26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41.01</v>
      </c>
      <c r="C17" s="5">
        <v>4</v>
      </c>
      <c r="D17" s="5">
        <v>41.01</v>
      </c>
    </row>
    <row r="18" spans="1:26" x14ac:dyDescent="0.3">
      <c r="A18" s="23" t="s">
        <v>909</v>
      </c>
      <c r="B18" s="23" t="s">
        <v>1142</v>
      </c>
      <c r="C18" s="23">
        <v>41.01</v>
      </c>
      <c r="D18" s="23">
        <v>39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39.26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41.01</v>
      </c>
      <c r="C19" s="5">
        <v>4</v>
      </c>
      <c r="D19" s="5">
        <v>41.01</v>
      </c>
    </row>
    <row r="20" spans="1:26" x14ac:dyDescent="0.3">
      <c r="A20" s="23" t="s">
        <v>909</v>
      </c>
      <c r="B20" s="23" t="s">
        <v>918</v>
      </c>
      <c r="C20" s="23">
        <v>40.9</v>
      </c>
      <c r="D20" s="23">
        <v>38.75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39.18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40.9</v>
      </c>
      <c r="C21" s="5">
        <v>4</v>
      </c>
      <c r="D21" s="5">
        <v>40.9</v>
      </c>
    </row>
    <row r="22" spans="1:26" x14ac:dyDescent="0.3">
      <c r="A22" s="23" t="s">
        <v>909</v>
      </c>
      <c r="B22" s="23" t="s">
        <v>1143</v>
      </c>
      <c r="C22" s="23">
        <v>40.85</v>
      </c>
      <c r="D22" s="23">
        <v>38.630000000000003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39.14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40.85</v>
      </c>
      <c r="C23" s="5">
        <v>4</v>
      </c>
      <c r="D23" s="5">
        <v>40.85</v>
      </c>
    </row>
    <row r="24" spans="1:26" x14ac:dyDescent="0.3">
      <c r="A24" s="23" t="s">
        <v>909</v>
      </c>
      <c r="B24" s="23" t="s">
        <v>921</v>
      </c>
      <c r="C24" s="23">
        <v>40.869999999999997</v>
      </c>
      <c r="D24" s="23">
        <v>38.590000000000003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39.1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40.869999999999997</v>
      </c>
      <c r="C25" s="5">
        <v>4</v>
      </c>
      <c r="D25" s="5">
        <v>40.869999999999997</v>
      </c>
    </row>
    <row r="26" spans="1:26" x14ac:dyDescent="0.3">
      <c r="A26" s="23" t="s">
        <v>909</v>
      </c>
      <c r="B26" s="23" t="s">
        <v>1054</v>
      </c>
      <c r="C26" s="23">
        <v>40.909999999999997</v>
      </c>
      <c r="D26" s="23">
        <v>38.51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39.020000000000003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40.909999999999997</v>
      </c>
      <c r="C27" s="5">
        <v>4</v>
      </c>
      <c r="D27" s="5">
        <v>40.909999999999997</v>
      </c>
    </row>
    <row r="28" spans="1:26" x14ac:dyDescent="0.3">
      <c r="A28" s="23" t="s">
        <v>909</v>
      </c>
      <c r="B28" s="23" t="s">
        <v>924</v>
      </c>
      <c r="C28" s="23">
        <v>40.96</v>
      </c>
      <c r="D28" s="23">
        <v>38.44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38.93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40.96</v>
      </c>
      <c r="C29" s="5">
        <v>4</v>
      </c>
      <c r="D29" s="5">
        <v>40.96</v>
      </c>
    </row>
    <row r="30" spans="1:26" x14ac:dyDescent="0.3">
      <c r="A30" s="23" t="s">
        <v>909</v>
      </c>
      <c r="B30" s="23" t="s">
        <v>925</v>
      </c>
      <c r="C30" s="23">
        <v>41</v>
      </c>
      <c r="D30" s="23">
        <v>38.36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38.85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</v>
      </c>
      <c r="C31" s="5">
        <v>4</v>
      </c>
      <c r="D31" s="5">
        <v>41</v>
      </c>
    </row>
    <row r="32" spans="1:26" x14ac:dyDescent="0.3">
      <c r="A32" s="23" t="s">
        <v>909</v>
      </c>
      <c r="B32" s="23" t="s">
        <v>1144</v>
      </c>
      <c r="C32" s="23">
        <v>41.01</v>
      </c>
      <c r="D32" s="23">
        <v>38.340000000000003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38.83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41.01</v>
      </c>
      <c r="C33" s="5">
        <v>4</v>
      </c>
      <c r="D33" s="5">
        <v>41.01</v>
      </c>
    </row>
    <row r="34" spans="1:26" x14ac:dyDescent="0.3">
      <c r="A34" s="23" t="s">
        <v>909</v>
      </c>
      <c r="B34" s="23" t="s">
        <v>927</v>
      </c>
      <c r="C34" s="23">
        <v>41.11</v>
      </c>
      <c r="D34" s="23">
        <v>38.29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38.770000000000003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41.11</v>
      </c>
      <c r="C35" s="5">
        <v>4</v>
      </c>
      <c r="D35" s="5">
        <v>41.11</v>
      </c>
    </row>
    <row r="36" spans="1:26" x14ac:dyDescent="0.3">
      <c r="A36" s="23" t="s">
        <v>909</v>
      </c>
      <c r="B36" s="23" t="s">
        <v>928</v>
      </c>
      <c r="C36" s="23">
        <v>41.25</v>
      </c>
      <c r="D36" s="23">
        <v>38.21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38.69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41.25</v>
      </c>
      <c r="C37" s="5">
        <v>4</v>
      </c>
      <c r="D37" s="5">
        <v>41.25</v>
      </c>
    </row>
    <row r="38" spans="1:26" x14ac:dyDescent="0.3">
      <c r="A38" s="23" t="s">
        <v>909</v>
      </c>
      <c r="B38" s="23" t="s">
        <v>930</v>
      </c>
      <c r="C38" s="23">
        <v>41.39</v>
      </c>
      <c r="D38" s="23">
        <v>38.14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38.6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41.39</v>
      </c>
      <c r="C39" s="5">
        <v>4</v>
      </c>
      <c r="D39" s="5">
        <v>41.39</v>
      </c>
    </row>
    <row r="40" spans="1:26" x14ac:dyDescent="0.3">
      <c r="A40" s="23" t="s">
        <v>909</v>
      </c>
      <c r="B40" s="23" t="s">
        <v>931</v>
      </c>
      <c r="C40" s="23">
        <v>41.53</v>
      </c>
      <c r="D40" s="23">
        <v>38.07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38.520000000000003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41.53</v>
      </c>
      <c r="C41" s="5">
        <v>4</v>
      </c>
      <c r="D41" s="5">
        <v>41.53</v>
      </c>
    </row>
    <row r="42" spans="1:26" x14ac:dyDescent="0.3">
      <c r="A42" s="23" t="s">
        <v>909</v>
      </c>
      <c r="B42" s="23" t="s">
        <v>932</v>
      </c>
      <c r="C42" s="23">
        <v>41.42</v>
      </c>
      <c r="D42" s="23">
        <v>38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38.44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41.42</v>
      </c>
      <c r="C43" s="5">
        <v>4</v>
      </c>
      <c r="D43" s="5">
        <v>41.42</v>
      </c>
    </row>
    <row r="44" spans="1:26" x14ac:dyDescent="0.3">
      <c r="A44" s="23" t="s">
        <v>909</v>
      </c>
      <c r="B44" s="23" t="s">
        <v>933</v>
      </c>
      <c r="C44" s="23">
        <v>41.32</v>
      </c>
      <c r="D44" s="23">
        <v>37.93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38.35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41.32</v>
      </c>
      <c r="C45" s="5">
        <v>4</v>
      </c>
      <c r="D45" s="5">
        <v>41.32</v>
      </c>
    </row>
    <row r="46" spans="1:26" x14ac:dyDescent="0.3">
      <c r="A46" s="23" t="s">
        <v>909</v>
      </c>
      <c r="B46" s="23" t="s">
        <v>935</v>
      </c>
      <c r="C46" s="23">
        <v>41.21</v>
      </c>
      <c r="D46" s="23">
        <v>37.86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38.270000000000003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41.21</v>
      </c>
      <c r="C47" s="5">
        <v>4</v>
      </c>
      <c r="D47" s="5">
        <v>41.21</v>
      </c>
    </row>
    <row r="48" spans="1:26" x14ac:dyDescent="0.3">
      <c r="A48" s="23" t="s">
        <v>909</v>
      </c>
      <c r="B48" s="23" t="s">
        <v>1145</v>
      </c>
      <c r="C48" s="23">
        <v>41.13</v>
      </c>
      <c r="D48" s="23">
        <v>37.81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38.21</v>
      </c>
      <c r="S48" s="23"/>
      <c r="T48" s="23"/>
      <c r="U48" s="23"/>
      <c r="V48" s="23"/>
      <c r="W48" s="23"/>
      <c r="X48" s="23"/>
      <c r="Y48" s="23"/>
      <c r="Z48" s="23"/>
    </row>
    <row r="49" spans="1:4" x14ac:dyDescent="0.3">
      <c r="A49" s="5">
        <v>4</v>
      </c>
      <c r="B49" s="5">
        <v>41.13</v>
      </c>
      <c r="C49" s="5">
        <v>4</v>
      </c>
      <c r="D49" s="5">
        <v>41.13</v>
      </c>
    </row>
    <row r="50" spans="1:4" x14ac:dyDescent="0.3">
      <c r="A50" s="23" t="s">
        <v>909</v>
      </c>
      <c r="B50" s="23" t="s">
        <v>1045</v>
      </c>
    </row>
  </sheetData>
  <phoneticPr fontId="3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Z8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42.09</v>
      </c>
      <c r="D2" s="23">
        <v>40.89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40.590000000000003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42.09</v>
      </c>
      <c r="C3" s="5">
        <v>4</v>
      </c>
      <c r="D3" s="5">
        <v>42.09</v>
      </c>
    </row>
    <row r="4" spans="1:26" x14ac:dyDescent="0.3">
      <c r="A4" s="23" t="s">
        <v>909</v>
      </c>
      <c r="B4" s="23" t="s">
        <v>911</v>
      </c>
      <c r="C4" s="23">
        <v>42.09</v>
      </c>
      <c r="D4" s="23">
        <v>40.64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40.51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42.09</v>
      </c>
      <c r="C5" s="5">
        <v>4</v>
      </c>
      <c r="D5" s="5">
        <v>42.09</v>
      </c>
    </row>
    <row r="6" spans="1:26" x14ac:dyDescent="0.3">
      <c r="A6" s="23" t="s">
        <v>909</v>
      </c>
      <c r="B6" s="23" t="s">
        <v>912</v>
      </c>
      <c r="C6" s="23">
        <v>42.08</v>
      </c>
      <c r="D6" s="23">
        <v>40.39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40.43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42.08</v>
      </c>
      <c r="C7" s="5">
        <v>4</v>
      </c>
      <c r="D7" s="5">
        <v>42.08</v>
      </c>
    </row>
    <row r="8" spans="1:26" x14ac:dyDescent="0.3">
      <c r="A8" s="23" t="s">
        <v>909</v>
      </c>
      <c r="B8" s="23" t="s">
        <v>1072</v>
      </c>
      <c r="C8" s="23">
        <v>42.08</v>
      </c>
      <c r="D8" s="23">
        <v>40.14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40.35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42.08</v>
      </c>
      <c r="C9" s="5">
        <v>4</v>
      </c>
      <c r="D9" s="5">
        <v>42.08</v>
      </c>
    </row>
    <row r="10" spans="1:26" x14ac:dyDescent="0.3">
      <c r="A10" s="23" t="s">
        <v>909</v>
      </c>
      <c r="B10" s="23" t="s">
        <v>1073</v>
      </c>
      <c r="C10" s="23">
        <v>42.08</v>
      </c>
      <c r="D10" s="23">
        <v>40.14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40.35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42.08</v>
      </c>
      <c r="C11" s="5">
        <v>4</v>
      </c>
      <c r="D11" s="5">
        <v>42.08</v>
      </c>
    </row>
    <row r="12" spans="1:26" x14ac:dyDescent="0.3">
      <c r="A12" s="23" t="s">
        <v>909</v>
      </c>
      <c r="B12" s="23" t="s">
        <v>1146</v>
      </c>
      <c r="C12" s="23">
        <v>42.08</v>
      </c>
      <c r="D12" s="23">
        <v>40.049999999999997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40.32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42.08</v>
      </c>
      <c r="C13" s="5">
        <v>4</v>
      </c>
      <c r="D13" s="5">
        <v>42.08</v>
      </c>
    </row>
    <row r="14" spans="1:26" x14ac:dyDescent="0.3">
      <c r="A14" s="23" t="s">
        <v>909</v>
      </c>
      <c r="B14" s="23" t="s">
        <v>915</v>
      </c>
      <c r="C14" s="23">
        <v>42.09</v>
      </c>
      <c r="D14" s="23">
        <v>39.96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40.270000000000003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42.09</v>
      </c>
      <c r="C15" s="5">
        <v>4</v>
      </c>
      <c r="D15" s="5">
        <v>42.09</v>
      </c>
    </row>
    <row r="16" spans="1:26" x14ac:dyDescent="0.3">
      <c r="A16" s="23" t="s">
        <v>909</v>
      </c>
      <c r="B16" s="23" t="s">
        <v>916</v>
      </c>
      <c r="C16" s="23">
        <v>42.09</v>
      </c>
      <c r="D16" s="23">
        <v>39.81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40.19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42.09</v>
      </c>
      <c r="C17" s="5">
        <v>4</v>
      </c>
      <c r="D17" s="5">
        <v>42.09</v>
      </c>
    </row>
    <row r="18" spans="1:26" x14ac:dyDescent="0.3">
      <c r="A18" s="23" t="s">
        <v>909</v>
      </c>
      <c r="B18" s="23" t="s">
        <v>917</v>
      </c>
      <c r="C18" s="23">
        <v>42.1</v>
      </c>
      <c r="D18" s="23">
        <v>39.67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40.1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42.1</v>
      </c>
      <c r="C19" s="5">
        <v>4</v>
      </c>
      <c r="D19" s="5">
        <v>42.1</v>
      </c>
    </row>
    <row r="20" spans="1:26" x14ac:dyDescent="0.3">
      <c r="A20" s="23" t="s">
        <v>909</v>
      </c>
      <c r="B20" s="23" t="s">
        <v>1147</v>
      </c>
      <c r="C20" s="23">
        <v>42.11</v>
      </c>
      <c r="D20" s="23">
        <v>39.57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40.049999999999997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42.11</v>
      </c>
      <c r="C21" s="5">
        <v>4</v>
      </c>
      <c r="D21" s="5">
        <v>42.11</v>
      </c>
    </row>
    <row r="22" spans="1:26" x14ac:dyDescent="0.3">
      <c r="A22" s="23" t="s">
        <v>909</v>
      </c>
      <c r="B22" s="23" t="s">
        <v>918</v>
      </c>
      <c r="C22" s="23">
        <v>42.11</v>
      </c>
      <c r="D22" s="23">
        <v>39.54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40.020000000000003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42.11</v>
      </c>
      <c r="C23" s="5">
        <v>4</v>
      </c>
      <c r="D23" s="5">
        <v>42.11</v>
      </c>
    </row>
    <row r="24" spans="1:26" x14ac:dyDescent="0.3">
      <c r="A24" s="23" t="s">
        <v>909</v>
      </c>
      <c r="B24" s="23" t="s">
        <v>921</v>
      </c>
      <c r="C24" s="23">
        <v>42.1</v>
      </c>
      <c r="D24" s="23">
        <v>39.44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39.94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42.1</v>
      </c>
      <c r="C25" s="5">
        <v>4</v>
      </c>
      <c r="D25" s="5">
        <v>42.1</v>
      </c>
    </row>
    <row r="26" spans="1:26" x14ac:dyDescent="0.3">
      <c r="A26" s="23" t="s">
        <v>909</v>
      </c>
      <c r="B26" s="23" t="s">
        <v>1054</v>
      </c>
      <c r="C26" s="23">
        <v>42.1</v>
      </c>
      <c r="D26" s="23">
        <v>39.340000000000003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39.86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42.1</v>
      </c>
      <c r="C27" s="5">
        <v>4</v>
      </c>
      <c r="D27" s="5">
        <v>42.1</v>
      </c>
    </row>
    <row r="28" spans="1:26" x14ac:dyDescent="0.3">
      <c r="A28" s="23" t="s">
        <v>909</v>
      </c>
      <c r="B28" s="23" t="s">
        <v>924</v>
      </c>
      <c r="C28" s="23">
        <v>42.09</v>
      </c>
      <c r="D28" s="23">
        <v>39.24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39.78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42.09</v>
      </c>
      <c r="C29" s="5">
        <v>4</v>
      </c>
      <c r="D29" s="5">
        <v>42.09</v>
      </c>
    </row>
    <row r="30" spans="1:26" x14ac:dyDescent="0.3">
      <c r="A30" s="23" t="s">
        <v>909</v>
      </c>
      <c r="B30" s="23" t="s">
        <v>1148</v>
      </c>
      <c r="C30" s="23">
        <v>42.09</v>
      </c>
      <c r="D30" s="23">
        <v>39.24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39.78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42.09</v>
      </c>
      <c r="C31" s="5">
        <v>4</v>
      </c>
      <c r="D31" s="5">
        <v>42.09</v>
      </c>
    </row>
    <row r="32" spans="1:26" x14ac:dyDescent="0.3">
      <c r="A32" s="23" t="s">
        <v>909</v>
      </c>
      <c r="B32" s="23" t="s">
        <v>1149</v>
      </c>
      <c r="C32" s="23">
        <v>41.85</v>
      </c>
      <c r="D32" s="23">
        <v>39.18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39.729999999999997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41.85</v>
      </c>
      <c r="C33" s="5">
        <v>4</v>
      </c>
      <c r="D33" s="5">
        <v>41.85</v>
      </c>
    </row>
    <row r="34" spans="1:26" x14ac:dyDescent="0.3">
      <c r="A34" s="23" t="s">
        <v>909</v>
      </c>
      <c r="B34" s="23" t="s">
        <v>925</v>
      </c>
      <c r="C34" s="23">
        <v>41.8</v>
      </c>
      <c r="D34" s="23">
        <v>39.15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39.700000000000003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41.8</v>
      </c>
      <c r="C35" s="5">
        <v>4</v>
      </c>
      <c r="D35" s="5">
        <v>41.8</v>
      </c>
    </row>
    <row r="36" spans="1:26" x14ac:dyDescent="0.3">
      <c r="A36" s="23" t="s">
        <v>909</v>
      </c>
      <c r="B36" s="23" t="s">
        <v>927</v>
      </c>
      <c r="C36" s="23">
        <v>41.67</v>
      </c>
      <c r="D36" s="23">
        <v>39.06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39.619999999999997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41.67</v>
      </c>
      <c r="C37" s="5">
        <v>4</v>
      </c>
      <c r="D37" s="5">
        <v>41.67</v>
      </c>
    </row>
    <row r="38" spans="1:26" x14ac:dyDescent="0.3">
      <c r="A38" s="23" t="s">
        <v>909</v>
      </c>
      <c r="B38" s="23" t="s">
        <v>1150</v>
      </c>
      <c r="C38" s="23">
        <v>41.61</v>
      </c>
      <c r="D38" s="23">
        <v>39.020000000000003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39.58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41.61</v>
      </c>
      <c r="C39" s="5">
        <v>4</v>
      </c>
      <c r="D39" s="5">
        <v>41.61</v>
      </c>
    </row>
    <row r="40" spans="1:26" x14ac:dyDescent="0.3">
      <c r="A40" s="23" t="s">
        <v>909</v>
      </c>
      <c r="B40" s="23" t="s">
        <v>928</v>
      </c>
      <c r="C40" s="23">
        <v>41.43</v>
      </c>
      <c r="D40" s="23">
        <v>38.979999999999997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39.54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41.43</v>
      </c>
      <c r="C41" s="5">
        <v>4</v>
      </c>
      <c r="D41" s="5">
        <v>41.43</v>
      </c>
    </row>
    <row r="42" spans="1:26" x14ac:dyDescent="0.3">
      <c r="A42" s="23" t="s">
        <v>909</v>
      </c>
      <c r="B42" s="23" t="s">
        <v>930</v>
      </c>
      <c r="C42" s="23">
        <v>41.07</v>
      </c>
      <c r="D42" s="23">
        <v>38.9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39.46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41.07</v>
      </c>
      <c r="C43" s="5">
        <v>4</v>
      </c>
      <c r="D43" s="5">
        <v>41.07</v>
      </c>
    </row>
    <row r="44" spans="1:26" x14ac:dyDescent="0.3">
      <c r="A44" s="23" t="s">
        <v>909</v>
      </c>
      <c r="B44" s="23" t="s">
        <v>931</v>
      </c>
      <c r="C44" s="23">
        <v>41.07</v>
      </c>
      <c r="D44" s="23">
        <v>38.85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39.380000000000003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41.07</v>
      </c>
      <c r="C45" s="5">
        <v>4</v>
      </c>
      <c r="D45" s="5">
        <v>41.07</v>
      </c>
    </row>
    <row r="46" spans="1:26" x14ac:dyDescent="0.3">
      <c r="A46" s="23" t="s">
        <v>909</v>
      </c>
      <c r="B46" s="23" t="s">
        <v>932</v>
      </c>
      <c r="C46" s="23">
        <v>41.07</v>
      </c>
      <c r="D46" s="23">
        <v>38.79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39.299999999999997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41.07</v>
      </c>
      <c r="C47" s="5">
        <v>4</v>
      </c>
      <c r="D47" s="5">
        <v>41.07</v>
      </c>
    </row>
    <row r="48" spans="1:26" x14ac:dyDescent="0.3">
      <c r="A48" s="23" t="s">
        <v>909</v>
      </c>
      <c r="B48" s="23" t="s">
        <v>1151</v>
      </c>
      <c r="C48" s="23">
        <v>41.07</v>
      </c>
      <c r="D48" s="23">
        <v>38.75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39.24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41.07</v>
      </c>
      <c r="C49" s="5">
        <v>4</v>
      </c>
      <c r="D49" s="5">
        <v>41.07</v>
      </c>
    </row>
    <row r="50" spans="1:26" x14ac:dyDescent="0.3">
      <c r="A50" s="23" t="s">
        <v>909</v>
      </c>
      <c r="B50" s="23" t="s">
        <v>933</v>
      </c>
      <c r="C50" s="23">
        <v>41.04</v>
      </c>
      <c r="D50" s="23">
        <v>38.74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39.22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41.04</v>
      </c>
      <c r="C51" s="5">
        <v>4</v>
      </c>
      <c r="D51" s="5">
        <v>41.04</v>
      </c>
    </row>
    <row r="52" spans="1:26" x14ac:dyDescent="0.3">
      <c r="A52" s="23" t="s">
        <v>909</v>
      </c>
      <c r="B52" s="23" t="s">
        <v>1152</v>
      </c>
      <c r="C52" s="23">
        <v>40.97</v>
      </c>
      <c r="D52" s="23">
        <v>38.72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39.17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40.97</v>
      </c>
      <c r="C53" s="5">
        <v>4</v>
      </c>
      <c r="D53" s="5">
        <v>40.97</v>
      </c>
    </row>
    <row r="54" spans="1:26" x14ac:dyDescent="0.3">
      <c r="A54" s="23" t="s">
        <v>909</v>
      </c>
      <c r="B54" s="23" t="s">
        <v>935</v>
      </c>
      <c r="C54" s="23">
        <v>40.93</v>
      </c>
      <c r="D54" s="23">
        <v>38.700000000000003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39.14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40.93</v>
      </c>
      <c r="C55" s="5">
        <v>4</v>
      </c>
      <c r="D55" s="5">
        <v>40.93</v>
      </c>
    </row>
    <row r="56" spans="1:26" x14ac:dyDescent="0.3">
      <c r="A56" s="23" t="s">
        <v>909</v>
      </c>
      <c r="B56" s="23" t="s">
        <v>936</v>
      </c>
      <c r="C56" s="23">
        <v>40.83</v>
      </c>
      <c r="D56" s="23">
        <v>38.659999999999997</v>
      </c>
      <c r="E56" s="23">
        <v>200</v>
      </c>
      <c r="F56" s="23" t="s">
        <v>60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39.06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40.83</v>
      </c>
      <c r="C57" s="5">
        <v>4</v>
      </c>
      <c r="D57" s="5">
        <v>40.83</v>
      </c>
    </row>
    <row r="58" spans="1:26" x14ac:dyDescent="0.3">
      <c r="A58" s="23" t="s">
        <v>909</v>
      </c>
      <c r="B58" s="23" t="s">
        <v>937</v>
      </c>
      <c r="C58" s="23">
        <v>40.729999999999997</v>
      </c>
      <c r="D58" s="23">
        <v>38.619999999999997</v>
      </c>
      <c r="E58" s="23">
        <v>200</v>
      </c>
      <c r="F58" s="23" t="s">
        <v>60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38.979999999999997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40.729999999999997</v>
      </c>
      <c r="C59" s="5">
        <v>4</v>
      </c>
      <c r="D59" s="5">
        <v>40.729999999999997</v>
      </c>
    </row>
    <row r="60" spans="1:26" x14ac:dyDescent="0.3">
      <c r="A60" s="23" t="s">
        <v>909</v>
      </c>
      <c r="B60" s="23" t="s">
        <v>1153</v>
      </c>
      <c r="C60" s="23">
        <v>40.72</v>
      </c>
      <c r="D60" s="23">
        <v>38.619999999999997</v>
      </c>
      <c r="E60" s="23">
        <v>200</v>
      </c>
      <c r="F60" s="23" t="s">
        <v>60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38.97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40.72</v>
      </c>
      <c r="C61" s="5">
        <v>4</v>
      </c>
      <c r="D61" s="5">
        <v>40.72</v>
      </c>
    </row>
    <row r="62" spans="1:26" x14ac:dyDescent="0.3">
      <c r="A62" s="23" t="s">
        <v>909</v>
      </c>
      <c r="B62" s="23" t="s">
        <v>1154</v>
      </c>
      <c r="C62" s="23">
        <v>40.98</v>
      </c>
      <c r="D62" s="23">
        <v>38.58</v>
      </c>
      <c r="E62" s="23">
        <v>200</v>
      </c>
      <c r="F62" s="23" t="s">
        <v>60</v>
      </c>
      <c r="G62" s="23">
        <v>0.3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38.950000000000003</v>
      </c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5">
        <v>4</v>
      </c>
      <c r="B63" s="5">
        <v>40.98</v>
      </c>
      <c r="C63" s="5">
        <v>4</v>
      </c>
      <c r="D63" s="5">
        <v>40.98</v>
      </c>
    </row>
    <row r="64" spans="1:26" x14ac:dyDescent="0.3">
      <c r="A64" s="23" t="s">
        <v>909</v>
      </c>
      <c r="B64" s="23" t="s">
        <v>940</v>
      </c>
      <c r="C64" s="23">
        <v>41.01</v>
      </c>
      <c r="D64" s="23">
        <v>38.57</v>
      </c>
      <c r="E64" s="23">
        <v>200</v>
      </c>
      <c r="F64" s="23" t="s">
        <v>60</v>
      </c>
      <c r="G64" s="23">
        <v>0.3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>
        <v>38.9</v>
      </c>
      <c r="S64" s="23"/>
      <c r="T64" s="23"/>
      <c r="U64" s="23"/>
      <c r="V64" s="23"/>
      <c r="W64" s="23"/>
      <c r="X64" s="23"/>
      <c r="Y64" s="23"/>
      <c r="Z64" s="23"/>
    </row>
    <row r="65" spans="1:26" x14ac:dyDescent="0.3">
      <c r="A65" s="5">
        <v>4</v>
      </c>
      <c r="B65" s="5">
        <v>41.01</v>
      </c>
      <c r="C65" s="5">
        <v>4</v>
      </c>
      <c r="D65" s="5">
        <v>41.01</v>
      </c>
    </row>
    <row r="66" spans="1:26" x14ac:dyDescent="0.3">
      <c r="A66" s="23" t="s">
        <v>909</v>
      </c>
      <c r="B66" s="23" t="s">
        <v>941</v>
      </c>
      <c r="C66" s="23">
        <v>41.07</v>
      </c>
      <c r="D66" s="23">
        <v>38.54</v>
      </c>
      <c r="E66" s="23">
        <v>200</v>
      </c>
      <c r="F66" s="23" t="s">
        <v>60</v>
      </c>
      <c r="G66" s="23">
        <v>0.3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38.82</v>
      </c>
      <c r="S66" s="23"/>
      <c r="T66" s="23"/>
      <c r="U66" s="23"/>
      <c r="V66" s="23"/>
      <c r="W66" s="23"/>
      <c r="X66" s="23"/>
      <c r="Y66" s="23"/>
      <c r="Z66" s="23"/>
    </row>
    <row r="67" spans="1:26" x14ac:dyDescent="0.3">
      <c r="A67" s="5">
        <v>4</v>
      </c>
      <c r="B67" s="5">
        <v>41.07</v>
      </c>
      <c r="C67" s="5">
        <v>4</v>
      </c>
      <c r="D67" s="5">
        <v>41.07</v>
      </c>
    </row>
    <row r="68" spans="1:26" x14ac:dyDescent="0.3">
      <c r="A68" s="23" t="s">
        <v>909</v>
      </c>
      <c r="B68" s="23" t="s">
        <v>942</v>
      </c>
      <c r="C68" s="23">
        <v>41.13</v>
      </c>
      <c r="D68" s="23">
        <v>38.51</v>
      </c>
      <c r="E68" s="23">
        <v>200</v>
      </c>
      <c r="F68" s="23" t="s">
        <v>60</v>
      </c>
      <c r="G68" s="23">
        <v>0.3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>
        <v>38.74</v>
      </c>
      <c r="S68" s="23"/>
      <c r="T68" s="23"/>
      <c r="U68" s="23"/>
      <c r="V68" s="23"/>
      <c r="W68" s="23"/>
      <c r="X68" s="23"/>
      <c r="Y68" s="23"/>
      <c r="Z68" s="23"/>
    </row>
    <row r="69" spans="1:26" x14ac:dyDescent="0.3">
      <c r="A69" s="5">
        <v>4</v>
      </c>
      <c r="B69" s="5">
        <v>41.13</v>
      </c>
      <c r="C69" s="5">
        <v>4</v>
      </c>
      <c r="D69" s="5">
        <v>41.13</v>
      </c>
    </row>
    <row r="70" spans="1:26" x14ac:dyDescent="0.3">
      <c r="A70" s="23" t="s">
        <v>909</v>
      </c>
      <c r="B70" s="23" t="s">
        <v>1155</v>
      </c>
      <c r="C70" s="23">
        <v>41.16</v>
      </c>
      <c r="D70" s="23">
        <v>38.5</v>
      </c>
      <c r="E70" s="23">
        <v>200</v>
      </c>
      <c r="F70" s="23" t="s">
        <v>60</v>
      </c>
      <c r="G70" s="23">
        <v>0.3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>
        <v>38.69</v>
      </c>
      <c r="S70" s="23"/>
      <c r="T70" s="23"/>
      <c r="U70" s="23"/>
      <c r="V70" s="23"/>
      <c r="W70" s="23"/>
      <c r="X70" s="23"/>
      <c r="Y70" s="23"/>
      <c r="Z70" s="23"/>
    </row>
    <row r="71" spans="1:26" x14ac:dyDescent="0.3">
      <c r="A71" s="5">
        <v>4</v>
      </c>
      <c r="B71" s="5">
        <v>41.16</v>
      </c>
      <c r="C71" s="5">
        <v>4</v>
      </c>
      <c r="D71" s="5">
        <v>41.16</v>
      </c>
    </row>
    <row r="72" spans="1:26" x14ac:dyDescent="0.3">
      <c r="A72" s="23" t="s">
        <v>909</v>
      </c>
      <c r="B72" s="23" t="s">
        <v>944</v>
      </c>
      <c r="C72" s="23">
        <v>41.2</v>
      </c>
      <c r="D72" s="23">
        <v>38.49</v>
      </c>
      <c r="E72" s="23">
        <v>200</v>
      </c>
      <c r="F72" s="23" t="s">
        <v>60</v>
      </c>
      <c r="G72" s="23">
        <v>0.3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>
        <v>38.659999999999997</v>
      </c>
      <c r="S72" s="23"/>
      <c r="T72" s="23"/>
      <c r="U72" s="23"/>
      <c r="V72" s="23"/>
      <c r="W72" s="23"/>
      <c r="X72" s="23"/>
      <c r="Y72" s="23"/>
      <c r="Z72" s="23"/>
    </row>
    <row r="73" spans="1:26" x14ac:dyDescent="0.3">
      <c r="A73" s="5">
        <v>4</v>
      </c>
      <c r="B73" s="5">
        <v>41.2</v>
      </c>
      <c r="C73" s="5">
        <v>4</v>
      </c>
      <c r="D73" s="5">
        <v>41.2</v>
      </c>
    </row>
    <row r="74" spans="1:26" x14ac:dyDescent="0.3">
      <c r="A74" s="23" t="s">
        <v>909</v>
      </c>
      <c r="B74" s="23" t="s">
        <v>945</v>
      </c>
      <c r="C74" s="23">
        <v>41.3</v>
      </c>
      <c r="D74" s="23">
        <v>38.46</v>
      </c>
      <c r="E74" s="23">
        <v>200</v>
      </c>
      <c r="F74" s="23" t="s">
        <v>60</v>
      </c>
      <c r="G74" s="23">
        <v>0.3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>
        <v>38.58</v>
      </c>
      <c r="S74" s="23"/>
      <c r="T74" s="23"/>
      <c r="U74" s="23"/>
      <c r="V74" s="23"/>
      <c r="W74" s="23"/>
      <c r="X74" s="23"/>
      <c r="Y74" s="23"/>
      <c r="Z74" s="23"/>
    </row>
    <row r="75" spans="1:26" x14ac:dyDescent="0.3">
      <c r="A75" s="5">
        <v>4</v>
      </c>
      <c r="B75" s="5">
        <v>41.3</v>
      </c>
      <c r="C75" s="5">
        <v>4</v>
      </c>
      <c r="D75" s="5">
        <v>41.3</v>
      </c>
    </row>
    <row r="76" spans="1:26" x14ac:dyDescent="0.3">
      <c r="A76" s="23" t="s">
        <v>909</v>
      </c>
      <c r="B76" s="23" t="s">
        <v>947</v>
      </c>
      <c r="C76" s="23">
        <v>41.4</v>
      </c>
      <c r="D76" s="23">
        <v>38.44</v>
      </c>
      <c r="E76" s="23">
        <v>200</v>
      </c>
      <c r="F76" s="23" t="s">
        <v>60</v>
      </c>
      <c r="G76" s="23">
        <v>0.3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>
        <v>38.5</v>
      </c>
      <c r="S76" s="23"/>
      <c r="T76" s="23"/>
      <c r="U76" s="23"/>
      <c r="V76" s="23"/>
      <c r="W76" s="23"/>
      <c r="X76" s="23"/>
      <c r="Y76" s="23"/>
      <c r="Z76" s="23"/>
    </row>
    <row r="77" spans="1:26" x14ac:dyDescent="0.3">
      <c r="A77" s="5">
        <v>4</v>
      </c>
      <c r="B77" s="5">
        <v>41.4</v>
      </c>
      <c r="C77" s="5">
        <v>4</v>
      </c>
      <c r="D77" s="5">
        <v>41.4</v>
      </c>
    </row>
    <row r="78" spans="1:26" x14ac:dyDescent="0.3">
      <c r="A78" s="23" t="s">
        <v>909</v>
      </c>
      <c r="B78" s="23" t="s">
        <v>1156</v>
      </c>
      <c r="C78" s="23">
        <v>41.48</v>
      </c>
      <c r="D78" s="23">
        <v>38.42</v>
      </c>
      <c r="E78" s="23">
        <v>200</v>
      </c>
      <c r="F78" s="23" t="s">
        <v>60</v>
      </c>
      <c r="G78" s="23">
        <v>0.3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>
        <v>38.44</v>
      </c>
      <c r="S78" s="23"/>
      <c r="T78" s="23"/>
      <c r="U78" s="23"/>
      <c r="V78" s="23"/>
      <c r="W78" s="23"/>
      <c r="X78" s="23"/>
      <c r="Y78" s="23"/>
      <c r="Z78" s="23"/>
    </row>
    <row r="79" spans="1:26" x14ac:dyDescent="0.3">
      <c r="A79" s="5">
        <v>4</v>
      </c>
      <c r="B79" s="5">
        <v>41.48</v>
      </c>
      <c r="C79" s="5">
        <v>4</v>
      </c>
      <c r="D79" s="5">
        <v>41.48</v>
      </c>
    </row>
    <row r="80" spans="1:26" x14ac:dyDescent="0.3">
      <c r="A80" s="23" t="s">
        <v>909</v>
      </c>
      <c r="B80" s="23" t="s">
        <v>948</v>
      </c>
      <c r="C80" s="23">
        <v>41.46</v>
      </c>
      <c r="D80" s="23">
        <v>38.409999999999997</v>
      </c>
      <c r="E80" s="23">
        <v>200</v>
      </c>
      <c r="F80" s="23" t="s">
        <v>60</v>
      </c>
      <c r="G80" s="23">
        <v>0.3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>
        <v>38.42</v>
      </c>
      <c r="S80" s="23"/>
      <c r="T80" s="23"/>
      <c r="U80" s="23"/>
      <c r="V80" s="23"/>
      <c r="W80" s="23"/>
      <c r="X80" s="23"/>
      <c r="Y80" s="23"/>
      <c r="Z80" s="23"/>
    </row>
    <row r="81" spans="1:26" x14ac:dyDescent="0.3">
      <c r="A81" s="5">
        <v>4</v>
      </c>
      <c r="B81" s="5">
        <v>41.46</v>
      </c>
      <c r="C81" s="5">
        <v>4</v>
      </c>
      <c r="D81" s="5">
        <v>41.46</v>
      </c>
    </row>
    <row r="82" spans="1:26" x14ac:dyDescent="0.3">
      <c r="A82" s="23" t="s">
        <v>909</v>
      </c>
      <c r="B82" s="23" t="s">
        <v>949</v>
      </c>
      <c r="C82" s="23">
        <v>41.37</v>
      </c>
      <c r="D82" s="23">
        <v>38.39</v>
      </c>
      <c r="E82" s="23">
        <v>200</v>
      </c>
      <c r="F82" s="23" t="s">
        <v>60</v>
      </c>
      <c r="G82" s="23">
        <v>0.3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>
        <v>38.340000000000003</v>
      </c>
      <c r="S82" s="23"/>
      <c r="T82" s="23"/>
      <c r="U82" s="23"/>
      <c r="V82" s="23"/>
      <c r="W82" s="23"/>
      <c r="X82" s="23"/>
      <c r="Y82" s="23"/>
      <c r="Z82" s="23"/>
    </row>
    <row r="83" spans="1:26" x14ac:dyDescent="0.3">
      <c r="A83" s="5">
        <v>4</v>
      </c>
      <c r="B83" s="5">
        <v>41.37</v>
      </c>
      <c r="C83" s="5">
        <v>4</v>
      </c>
      <c r="D83" s="5">
        <v>41.37</v>
      </c>
    </row>
    <row r="84" spans="1:26" x14ac:dyDescent="0.3">
      <c r="A84" s="23" t="s">
        <v>909</v>
      </c>
      <c r="B84" s="23" t="s">
        <v>951</v>
      </c>
      <c r="C84" s="23">
        <v>41.27</v>
      </c>
      <c r="D84" s="23">
        <v>38.36</v>
      </c>
      <c r="E84" s="23">
        <v>200</v>
      </c>
      <c r="F84" s="23" t="s">
        <v>60</v>
      </c>
      <c r="G84" s="23">
        <v>0.3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>
        <v>38.26</v>
      </c>
      <c r="S84" s="23"/>
      <c r="T84" s="23"/>
      <c r="U84" s="23"/>
      <c r="V84" s="23"/>
      <c r="W84" s="23"/>
      <c r="X84" s="23"/>
      <c r="Y84" s="23"/>
      <c r="Z84" s="23"/>
    </row>
    <row r="85" spans="1:26" x14ac:dyDescent="0.3">
      <c r="A85" s="5">
        <v>4</v>
      </c>
      <c r="B85" s="5">
        <v>41.27</v>
      </c>
      <c r="C85" s="5">
        <v>4</v>
      </c>
      <c r="D85" s="5">
        <v>41.27</v>
      </c>
    </row>
    <row r="86" spans="1:26" x14ac:dyDescent="0.3">
      <c r="A86" s="23" t="s">
        <v>909</v>
      </c>
      <c r="B86" s="23" t="s">
        <v>1157</v>
      </c>
      <c r="C86" s="23">
        <v>41.18</v>
      </c>
      <c r="D86" s="23">
        <v>38.33</v>
      </c>
      <c r="E86" s="23">
        <v>200</v>
      </c>
      <c r="F86" s="23" t="s">
        <v>60</v>
      </c>
      <c r="G86" s="23">
        <v>0.3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>
        <v>38.18</v>
      </c>
      <c r="S86" s="23"/>
      <c r="T86" s="23"/>
      <c r="U86" s="23"/>
      <c r="V86" s="23"/>
      <c r="W86" s="23"/>
      <c r="X86" s="23"/>
      <c r="Y86" s="23"/>
      <c r="Z86" s="23"/>
    </row>
    <row r="87" spans="1:26" x14ac:dyDescent="0.3">
      <c r="A87" s="5">
        <v>4</v>
      </c>
      <c r="B87" s="5">
        <v>41.18</v>
      </c>
      <c r="C87" s="5">
        <v>4</v>
      </c>
      <c r="D87" s="5">
        <v>41.18</v>
      </c>
    </row>
    <row r="88" spans="1:26" x14ac:dyDescent="0.3">
      <c r="A88" s="23" t="s">
        <v>909</v>
      </c>
      <c r="B88" s="23" t="s">
        <v>1045</v>
      </c>
    </row>
  </sheetData>
  <phoneticPr fontId="3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Z1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41.68</v>
      </c>
      <c r="D2" s="23">
        <v>40.28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38.68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41.68</v>
      </c>
      <c r="C3" s="5">
        <v>4</v>
      </c>
      <c r="D3" s="5">
        <v>41.68</v>
      </c>
    </row>
    <row r="4" spans="1:26" x14ac:dyDescent="0.3">
      <c r="A4" s="23" t="s">
        <v>909</v>
      </c>
      <c r="B4" s="23" t="s">
        <v>911</v>
      </c>
      <c r="C4" s="23">
        <v>41.53</v>
      </c>
      <c r="D4" s="23">
        <v>40.03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38.53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41.53</v>
      </c>
      <c r="C5" s="5">
        <v>4</v>
      </c>
      <c r="D5" s="5">
        <v>41.53</v>
      </c>
    </row>
    <row r="6" spans="1:26" x14ac:dyDescent="0.3">
      <c r="A6" s="23" t="s">
        <v>909</v>
      </c>
      <c r="B6" s="23" t="s">
        <v>912</v>
      </c>
      <c r="C6" s="23">
        <v>41.38</v>
      </c>
      <c r="D6" s="23">
        <v>39.78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38.380000000000003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41.38</v>
      </c>
      <c r="C7" s="5">
        <v>4</v>
      </c>
      <c r="D7" s="5">
        <v>41.38</v>
      </c>
    </row>
    <row r="8" spans="1:26" x14ac:dyDescent="0.3">
      <c r="A8" s="23" t="s">
        <v>909</v>
      </c>
      <c r="B8" s="23" t="s">
        <v>913</v>
      </c>
      <c r="C8" s="23">
        <v>41.23</v>
      </c>
      <c r="D8" s="23">
        <v>39.53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38.229999999999997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41.23</v>
      </c>
      <c r="C9" s="5">
        <v>4</v>
      </c>
      <c r="D9" s="5">
        <v>41.23</v>
      </c>
    </row>
    <row r="10" spans="1:26" x14ac:dyDescent="0.3">
      <c r="A10" s="23" t="s">
        <v>909</v>
      </c>
      <c r="B10" s="23" t="s">
        <v>1061</v>
      </c>
      <c r="C10" s="23">
        <v>41.16</v>
      </c>
      <c r="D10" s="23">
        <v>39.4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38.159999999999997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41.16</v>
      </c>
      <c r="C11" s="5">
        <v>4</v>
      </c>
      <c r="D11" s="5">
        <v>41.16</v>
      </c>
    </row>
    <row r="12" spans="1:26" x14ac:dyDescent="0.3">
      <c r="A12" s="23" t="s">
        <v>909</v>
      </c>
      <c r="B12" s="23" t="s">
        <v>1045</v>
      </c>
    </row>
  </sheetData>
  <phoneticPr fontId="3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41.11</v>
      </c>
      <c r="D2" s="23">
        <v>39.909999999999997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38.11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41.11</v>
      </c>
      <c r="C3" s="5">
        <v>4</v>
      </c>
      <c r="D3" s="5">
        <v>41.11</v>
      </c>
    </row>
    <row r="4" spans="1:26" x14ac:dyDescent="0.3">
      <c r="A4" s="23" t="s">
        <v>909</v>
      </c>
      <c r="B4" s="23" t="s">
        <v>911</v>
      </c>
      <c r="C4" s="23">
        <v>41.03</v>
      </c>
      <c r="D4" s="23">
        <v>39.57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41.03</v>
      </c>
      <c r="C5" s="5">
        <v>4</v>
      </c>
      <c r="D5" s="5">
        <v>41.03</v>
      </c>
    </row>
    <row r="6" spans="1:26" x14ac:dyDescent="0.3">
      <c r="A6" s="23" t="s">
        <v>909</v>
      </c>
      <c r="B6" s="23" t="s">
        <v>912</v>
      </c>
      <c r="C6" s="23">
        <v>40.950000000000003</v>
      </c>
      <c r="D6" s="23">
        <v>39.229999999999997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37.950000000000003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40.950000000000003</v>
      </c>
      <c r="C7" s="5">
        <v>4</v>
      </c>
      <c r="D7" s="5">
        <v>40.950000000000003</v>
      </c>
    </row>
    <row r="8" spans="1:26" x14ac:dyDescent="0.3">
      <c r="A8" s="23" t="s">
        <v>909</v>
      </c>
      <c r="B8" s="23" t="s">
        <v>1069</v>
      </c>
      <c r="C8" s="23">
        <v>40.909999999999997</v>
      </c>
      <c r="D8" s="23">
        <v>39.06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37.909999999999997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40.909999999999997</v>
      </c>
      <c r="C9" s="5">
        <v>4</v>
      </c>
      <c r="D9" s="5">
        <v>40.909999999999997</v>
      </c>
    </row>
    <row r="10" spans="1:26" x14ac:dyDescent="0.3">
      <c r="A10" s="23" t="s">
        <v>909</v>
      </c>
      <c r="B10" s="23" t="s">
        <v>1072</v>
      </c>
      <c r="C10" s="23">
        <v>40.92</v>
      </c>
      <c r="D10" s="23">
        <v>38.96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37.92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40.92</v>
      </c>
      <c r="C11" s="5">
        <v>4</v>
      </c>
      <c r="D11" s="5">
        <v>40.92</v>
      </c>
    </row>
    <row r="12" spans="1:26" x14ac:dyDescent="0.3">
      <c r="A12" s="23" t="s">
        <v>909</v>
      </c>
      <c r="B12" s="23" t="s">
        <v>1073</v>
      </c>
      <c r="C12" s="23">
        <v>40.92</v>
      </c>
      <c r="D12" s="23">
        <v>38.96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37.92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40.92</v>
      </c>
      <c r="C13" s="5">
        <v>4</v>
      </c>
      <c r="D13" s="5">
        <v>40.92</v>
      </c>
    </row>
    <row r="14" spans="1:26" x14ac:dyDescent="0.3">
      <c r="A14" s="23" t="s">
        <v>909</v>
      </c>
      <c r="B14" s="23" t="s">
        <v>915</v>
      </c>
      <c r="C14" s="23">
        <v>40.950000000000003</v>
      </c>
      <c r="D14" s="23">
        <v>38.770000000000003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37.950000000000003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40.950000000000003</v>
      </c>
      <c r="C15" s="5">
        <v>4</v>
      </c>
      <c r="D15" s="5">
        <v>40.950000000000003</v>
      </c>
    </row>
    <row r="16" spans="1:26" x14ac:dyDescent="0.3">
      <c r="A16" s="23" t="s">
        <v>909</v>
      </c>
      <c r="B16" s="23" t="s">
        <v>1070</v>
      </c>
      <c r="C16" s="23">
        <v>40.98</v>
      </c>
      <c r="D16" s="23">
        <v>38.58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37.979999999999997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40.98</v>
      </c>
      <c r="C17" s="5">
        <v>4</v>
      </c>
      <c r="D17" s="5">
        <v>40.98</v>
      </c>
    </row>
    <row r="18" spans="1:26" x14ac:dyDescent="0.3">
      <c r="A18" s="23" t="s">
        <v>909</v>
      </c>
      <c r="B18" s="23" t="s">
        <v>916</v>
      </c>
      <c r="C18" s="23">
        <v>40.98</v>
      </c>
      <c r="D18" s="23">
        <v>38.58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37.979999999999997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40.98</v>
      </c>
      <c r="C19" s="5">
        <v>4</v>
      </c>
      <c r="D19" s="5">
        <v>40.98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60"/>
  <sheetViews>
    <sheetView workbookViewId="0">
      <selection activeCell="AT4" sqref="AT4:AW7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81</v>
      </c>
      <c r="H2" s="5" t="s">
        <v>114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</v>
      </c>
      <c r="D4" s="5">
        <v>39.6</v>
      </c>
      <c r="E4" s="5">
        <v>200</v>
      </c>
      <c r="F4" s="5" t="s">
        <v>199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C4-0.2*18.5</f>
        <v>37.299999999999997</v>
      </c>
      <c r="AO4" s="5" t="str">
        <f t="shared" ref="AO4:AO10" si="0">INT(B4/20)&amp;"+"&amp;FIXED(B4-INT(B4/20)*20,2)</f>
        <v>0+0.00</v>
      </c>
      <c r="AR4" s="5" t="str">
        <f t="shared" ref="AR4" si="1">IF(F4=F5,"",F4)</f>
        <v>m1-OJ-A6-001</v>
      </c>
      <c r="AS4" s="5" t="str">
        <f t="shared" ref="AS4:AS10" si="2">IFERROR(RIGHT(AR4,LEN(AR4)-3),"")</f>
        <v>OJ-A6-001</v>
      </c>
      <c r="AT4" s="5" t="str">
        <f t="shared" ref="AT4:AT10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1236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41.08</v>
      </c>
      <c r="D5" s="6">
        <v>39.1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0" si="4">C5-0.2*18.5</f>
        <v>37.379999999999995</v>
      </c>
      <c r="AO5" s="5" t="str">
        <f t="shared" si="0"/>
        <v>1+0.00</v>
      </c>
      <c r="AR5" s="5" t="str">
        <f t="shared" ref="AR5:AR10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0" si="6">IF(COUNTIF($I5,"OP*")&gt;0,"OPEN",IF(COUNTIF($I5,"GA*")&gt;0,"가시설",IF(COUNTIF($I5,"SC*")&gt;0,"추진","")))</f>
        <v>OPEN</v>
      </c>
      <c r="AV5" s="27" t="s">
        <v>1236</v>
      </c>
      <c r="AW5" s="5" t="str">
        <f t="shared" ref="AW5:AW10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20</v>
      </c>
      <c r="C6" s="6">
        <v>41.08</v>
      </c>
      <c r="D6" s="6">
        <v>39.1</v>
      </c>
      <c r="E6" s="5">
        <v>200</v>
      </c>
      <c r="I6" s="5" t="s">
        <v>60</v>
      </c>
      <c r="J6" s="5">
        <v>0.3</v>
      </c>
      <c r="AD6" s="5">
        <f t="shared" si="4"/>
        <v>37.379999999999995</v>
      </c>
      <c r="AO6" s="5" t="str">
        <f t="shared" si="0"/>
        <v>1+0.00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가시설</v>
      </c>
      <c r="AV6" s="27" t="s">
        <v>1236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40</v>
      </c>
      <c r="C7" s="6">
        <v>41.17</v>
      </c>
      <c r="D7" s="6">
        <v>38.6</v>
      </c>
      <c r="E7" s="5">
        <v>200</v>
      </c>
      <c r="F7" s="5" t="s">
        <v>200</v>
      </c>
      <c r="I7" s="5" t="s">
        <v>60</v>
      </c>
      <c r="J7" s="5">
        <v>0.3</v>
      </c>
      <c r="AB7" s="5">
        <v>206888.93426742256</v>
      </c>
      <c r="AC7" s="5">
        <v>609093.64698413445</v>
      </c>
      <c r="AD7" s="5">
        <f t="shared" si="4"/>
        <v>37.47</v>
      </c>
      <c r="AO7" s="5" t="str">
        <f t="shared" si="0"/>
        <v>2+0.00</v>
      </c>
      <c r="AR7" s="5" t="str">
        <f t="shared" si="5"/>
        <v>m1-OJ-A6-002</v>
      </c>
      <c r="AS7" s="5" t="str">
        <f t="shared" si="2"/>
        <v>OJ-A6-002</v>
      </c>
      <c r="AT7" s="5" t="str">
        <f t="shared" si="3"/>
        <v>PC맨홀(1호)</v>
      </c>
      <c r="AU7" s="5" t="str">
        <f t="shared" si="6"/>
        <v>가시설</v>
      </c>
      <c r="AV7" s="27" t="s">
        <v>1236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40.94</v>
      </c>
      <c r="D8" s="6">
        <v>38.1</v>
      </c>
      <c r="E8" s="5">
        <v>200</v>
      </c>
      <c r="I8" s="5" t="s">
        <v>60</v>
      </c>
      <c r="J8" s="5">
        <v>0.3</v>
      </c>
      <c r="AD8" s="5">
        <f t="shared" si="4"/>
        <v>37.239999999999995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가시설</v>
      </c>
      <c r="AV8" s="27" t="s">
        <v>1236</v>
      </c>
      <c r="AW8" s="5" t="str">
        <f t="shared" si="7"/>
        <v>ASP</v>
      </c>
    </row>
    <row r="9" spans="1:49" ht="15" customHeight="1" x14ac:dyDescent="0.3">
      <c r="B9" s="5">
        <v>80</v>
      </c>
      <c r="C9" s="6">
        <v>40.700000000000003</v>
      </c>
      <c r="D9" s="6">
        <v>37.6</v>
      </c>
      <c r="E9" s="5">
        <v>200</v>
      </c>
      <c r="I9" s="5" t="s">
        <v>60</v>
      </c>
      <c r="J9" s="5">
        <v>0.3</v>
      </c>
      <c r="AD9" s="5">
        <f t="shared" si="4"/>
        <v>37</v>
      </c>
      <c r="AO9" s="5" t="str">
        <f t="shared" si="0"/>
        <v>4+0.00</v>
      </c>
      <c r="AR9" s="5">
        <f t="shared" si="5"/>
        <v>0</v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1236</v>
      </c>
      <c r="AW9" s="5" t="str">
        <f t="shared" si="7"/>
        <v>ASP</v>
      </c>
    </row>
    <row r="10" spans="1:49" ht="15" customHeight="1" x14ac:dyDescent="0.3">
      <c r="A10" s="5" t="s">
        <v>55</v>
      </c>
      <c r="B10" s="5">
        <v>80</v>
      </c>
      <c r="C10" s="6">
        <v>40.700000000000003</v>
      </c>
      <c r="D10" s="6">
        <v>37.6</v>
      </c>
      <c r="E10" s="5">
        <v>200</v>
      </c>
      <c r="F10" s="5" t="s">
        <v>878</v>
      </c>
      <c r="G10" s="5" t="s">
        <v>874</v>
      </c>
      <c r="I10" s="5" t="s">
        <v>60</v>
      </c>
      <c r="J10" s="5">
        <v>0.3</v>
      </c>
      <c r="AD10" s="5">
        <f t="shared" si="4"/>
        <v>37</v>
      </c>
      <c r="AO10" s="5" t="str">
        <f t="shared" si="0"/>
        <v>4+0.00</v>
      </c>
      <c r="AR10" s="5" t="str">
        <f t="shared" si="5"/>
        <v>m2-OJ-A-033</v>
      </c>
      <c r="AS10" s="5" t="str">
        <f t="shared" si="2"/>
        <v>OJ-A-033</v>
      </c>
      <c r="AT10" s="5" t="str">
        <f t="shared" si="3"/>
        <v>PC맨홀(2호)</v>
      </c>
      <c r="AU10" s="5" t="str">
        <f t="shared" si="6"/>
        <v>가시설</v>
      </c>
      <c r="AV10" s="27" t="s">
        <v>1236</v>
      </c>
      <c r="AW10" s="5" t="str">
        <f t="shared" si="7"/>
        <v>ASP</v>
      </c>
    </row>
    <row r="12" spans="1:49" ht="15" customHeight="1" x14ac:dyDescent="0.3">
      <c r="B12" s="2" t="s">
        <v>46</v>
      </c>
      <c r="C12" s="2" t="s">
        <v>21</v>
      </c>
      <c r="D12" s="2" t="s">
        <v>22</v>
      </c>
      <c r="E12" s="2" t="s">
        <v>47</v>
      </c>
      <c r="F12" s="2" t="s">
        <v>48</v>
      </c>
      <c r="G12" s="2" t="s">
        <v>49</v>
      </c>
      <c r="H12" s="2" t="s">
        <v>50</v>
      </c>
      <c r="K12" s="2" t="s">
        <v>46</v>
      </c>
      <c r="L12" s="2" t="s">
        <v>47</v>
      </c>
    </row>
    <row r="13" spans="1:49" ht="15" customHeight="1" x14ac:dyDescent="0.3">
      <c r="B13" s="5" t="s">
        <v>452</v>
      </c>
      <c r="C13" s="6">
        <v>40.04</v>
      </c>
      <c r="D13" s="6">
        <v>60</v>
      </c>
      <c r="E13" s="5" t="s">
        <v>344</v>
      </c>
      <c r="AB13" s="5">
        <v>206883.23957253169</v>
      </c>
      <c r="AC13" s="5">
        <v>609112.81911104044</v>
      </c>
    </row>
    <row r="14" spans="1:49" ht="15" customHeight="1" x14ac:dyDescent="0.3">
      <c r="B14" s="5" t="s">
        <v>453</v>
      </c>
      <c r="C14" s="6">
        <v>40.08</v>
      </c>
      <c r="D14" s="6">
        <v>60</v>
      </c>
      <c r="E14" s="5" t="s">
        <v>344</v>
      </c>
      <c r="AB14" s="5">
        <v>206875.71444408628</v>
      </c>
      <c r="AC14" s="5">
        <v>609131.34942247556</v>
      </c>
    </row>
    <row r="15" spans="1:49" ht="15" customHeight="1" x14ac:dyDescent="0.3">
      <c r="B15" s="5" t="s">
        <v>454</v>
      </c>
      <c r="C15" s="6">
        <v>39.21</v>
      </c>
      <c r="D15" s="6">
        <v>600</v>
      </c>
      <c r="E15" s="5" t="s">
        <v>491</v>
      </c>
      <c r="AB15" s="5">
        <v>206871.95187986357</v>
      </c>
      <c r="AC15" s="5">
        <v>609140.61457819305</v>
      </c>
    </row>
    <row r="16" spans="1:49" ht="15" customHeight="1" x14ac:dyDescent="0.3">
      <c r="B16" s="5" t="s">
        <v>455</v>
      </c>
      <c r="C16" s="6">
        <v>39.28</v>
      </c>
      <c r="D16" s="6">
        <v>150</v>
      </c>
      <c r="E16" s="5" t="s">
        <v>355</v>
      </c>
    </row>
    <row r="17" spans="2:29" ht="15" customHeight="1" x14ac:dyDescent="0.3">
      <c r="B17" s="5" t="s">
        <v>456</v>
      </c>
      <c r="C17" s="6">
        <v>39.28</v>
      </c>
      <c r="D17" s="6">
        <v>150</v>
      </c>
      <c r="E17" s="5" t="s">
        <v>355</v>
      </c>
      <c r="AB17" s="5">
        <v>206868.81614221606</v>
      </c>
      <c r="AC17" s="5">
        <v>609150.11021663423</v>
      </c>
    </row>
    <row r="18" spans="2:29" ht="15" customHeight="1" x14ac:dyDescent="0.3">
      <c r="B18" s="5" t="s">
        <v>457</v>
      </c>
      <c r="C18" s="6">
        <v>40.03</v>
      </c>
      <c r="D18" s="6">
        <v>60</v>
      </c>
      <c r="E18" s="5" t="s">
        <v>344</v>
      </c>
    </row>
    <row r="19" spans="2:29" ht="15" customHeight="1" x14ac:dyDescent="0.3">
      <c r="B19" s="5" t="s">
        <v>458</v>
      </c>
      <c r="C19" s="6">
        <v>39.729999999999997</v>
      </c>
      <c r="D19" s="6">
        <v>160</v>
      </c>
      <c r="E19" s="5" t="s">
        <v>344</v>
      </c>
      <c r="AB19" s="5">
        <v>206865.68040456859</v>
      </c>
      <c r="AC19" s="5">
        <v>609159.60585507541</v>
      </c>
    </row>
    <row r="20" spans="2:29" s="7" customFormat="1" ht="15" customHeight="1" x14ac:dyDescent="0.3">
      <c r="B20" s="7" t="s">
        <v>459</v>
      </c>
      <c r="C20" s="8">
        <v>39.409999999999997</v>
      </c>
      <c r="D20" s="8">
        <v>300</v>
      </c>
      <c r="E20" s="5" t="s">
        <v>344</v>
      </c>
      <c r="I20" s="5"/>
      <c r="J20" s="5"/>
      <c r="AB20" s="7">
        <v>206861.21283914137</v>
      </c>
      <c r="AC20" s="7">
        <v>609168.55241079</v>
      </c>
    </row>
    <row r="21" spans="2:29" s="7" customFormat="1" ht="15" customHeight="1" x14ac:dyDescent="0.3">
      <c r="C21" s="8"/>
      <c r="D21" s="8"/>
      <c r="E21" s="5"/>
      <c r="I21" s="5"/>
      <c r="J21" s="5"/>
      <c r="AB21" s="7">
        <v>206856.74527371419</v>
      </c>
      <c r="AC21" s="7">
        <v>609177.49896650447</v>
      </c>
    </row>
    <row r="22" spans="2:29" s="7" customFormat="1" ht="15" customHeight="1" x14ac:dyDescent="0.3">
      <c r="C22" s="8"/>
      <c r="D22" s="8"/>
      <c r="E22" s="5"/>
      <c r="F22" s="5"/>
      <c r="I22" s="5"/>
      <c r="J22" s="5"/>
      <c r="AB22" s="7">
        <v>206853.26417969234</v>
      </c>
      <c r="AC22" s="7">
        <v>609186.87350566185</v>
      </c>
    </row>
    <row r="23" spans="2:29" s="7" customFormat="1" ht="15" customHeight="1" x14ac:dyDescent="0.3">
      <c r="E23" s="5"/>
      <c r="I23" s="5"/>
      <c r="J23" s="5"/>
      <c r="AB23" s="7">
        <v>206847.34631985531</v>
      </c>
      <c r="AC23" s="7">
        <v>609202.81022222911</v>
      </c>
    </row>
    <row r="24" spans="2:29" s="7" customFormat="1" ht="15" customHeight="1" x14ac:dyDescent="0.3">
      <c r="E24" s="5"/>
      <c r="I24" s="5"/>
      <c r="J24" s="5"/>
    </row>
    <row r="25" spans="2:29" s="7" customFormat="1" ht="15" customHeight="1" x14ac:dyDescent="0.3">
      <c r="C25" s="8"/>
      <c r="D25" s="8"/>
      <c r="E25" s="5"/>
      <c r="I25" s="5"/>
      <c r="J25" s="5"/>
      <c r="AB25" s="7">
        <v>206847.34631985531</v>
      </c>
      <c r="AC25" s="7">
        <v>609202.81022222911</v>
      </c>
    </row>
    <row r="26" spans="2:29" s="7" customFormat="1" ht="15" customHeight="1" x14ac:dyDescent="0.3">
      <c r="C26" s="8"/>
      <c r="D26" s="8"/>
      <c r="E26" s="5"/>
      <c r="I26" s="5"/>
      <c r="J26" s="5"/>
      <c r="AB26" s="7">
        <v>206845.12555963456</v>
      </c>
      <c r="AC26" s="7">
        <v>609204.82720612653</v>
      </c>
    </row>
    <row r="27" spans="2:29" s="7" customFormat="1" ht="15" customHeight="1" x14ac:dyDescent="0.3">
      <c r="C27" s="8"/>
      <c r="D27" s="8"/>
      <c r="E27" s="5"/>
      <c r="I27" s="5"/>
      <c r="J27" s="5"/>
      <c r="AB27" s="7">
        <v>206845.12555963456</v>
      </c>
      <c r="AC27" s="7">
        <v>609204.82720612653</v>
      </c>
    </row>
    <row r="28" spans="2:29" s="7" customFormat="1" ht="15" customHeight="1" x14ac:dyDescent="0.3">
      <c r="C28" s="4"/>
      <c r="D28" s="8"/>
      <c r="E28" s="5"/>
      <c r="F28" s="5"/>
      <c r="I28" s="5"/>
      <c r="J28" s="5"/>
      <c r="AB28" s="7">
        <v>206830.32049149665</v>
      </c>
      <c r="AC28" s="7">
        <v>609218.27376544231</v>
      </c>
    </row>
    <row r="29" spans="2:29" s="7" customFormat="1" ht="15" customHeight="1" x14ac:dyDescent="0.3">
      <c r="D29" s="8"/>
      <c r="E29" s="5"/>
      <c r="I29" s="5"/>
      <c r="J29" s="5"/>
      <c r="AB29" s="7">
        <v>206815.51542335874</v>
      </c>
      <c r="AC29" s="7">
        <v>609231.72032475797</v>
      </c>
    </row>
    <row r="30" spans="2:29" s="7" customFormat="1" ht="15" customHeight="1" x14ac:dyDescent="0.3">
      <c r="C30" s="8"/>
      <c r="D30" s="8"/>
      <c r="E30" s="5"/>
      <c r="I30" s="5"/>
      <c r="J30" s="5"/>
      <c r="AB30" s="7">
        <v>206815.51542335874</v>
      </c>
      <c r="AC30" s="7">
        <v>609231.72032475797</v>
      </c>
    </row>
    <row r="31" spans="2:29" s="7" customFormat="1" ht="15" customHeight="1" x14ac:dyDescent="0.3">
      <c r="C31" s="8"/>
      <c r="D31" s="8"/>
      <c r="E31" s="5"/>
      <c r="I31" s="5"/>
      <c r="J31" s="5"/>
      <c r="AB31" s="7">
        <v>206815.51542335874</v>
      </c>
      <c r="AC31" s="7">
        <v>609231.72032475797</v>
      </c>
    </row>
    <row r="32" spans="2:29" s="7" customFormat="1" ht="15" customHeight="1" x14ac:dyDescent="0.3">
      <c r="C32" s="8"/>
      <c r="D32" s="8"/>
      <c r="E32" s="5"/>
      <c r="F32" s="5"/>
      <c r="I32" s="5"/>
      <c r="J32" s="5"/>
      <c r="AB32" s="7">
        <v>206815.51542335874</v>
      </c>
      <c r="AC32" s="7">
        <v>609231.72032475797</v>
      </c>
    </row>
    <row r="33" spans="3:29" s="7" customFormat="1" ht="15" customHeight="1" x14ac:dyDescent="0.3">
      <c r="C33" s="8"/>
      <c r="D33" s="8"/>
      <c r="E33" s="5"/>
      <c r="I33" s="5"/>
      <c r="J33" s="5"/>
      <c r="AB33" s="7">
        <v>206815.51542335874</v>
      </c>
      <c r="AC33" s="7">
        <v>609231.72032475797</v>
      </c>
    </row>
    <row r="34" spans="3:29" s="7" customFormat="1" ht="15" customHeight="1" x14ac:dyDescent="0.3">
      <c r="C34" s="8"/>
      <c r="E34" s="5"/>
      <c r="I34" s="5"/>
      <c r="J34" s="5"/>
      <c r="AB34" s="7">
        <v>206802.93111544158</v>
      </c>
      <c r="AC34" s="7">
        <v>609243.14990017633</v>
      </c>
    </row>
    <row r="35" spans="3:29" s="7" customFormat="1" ht="15" customHeight="1" x14ac:dyDescent="0.3">
      <c r="D35" s="8"/>
      <c r="E35" s="5"/>
      <c r="I35" s="5"/>
      <c r="J35" s="5"/>
      <c r="AB35" s="7">
        <v>206800.77263897803</v>
      </c>
      <c r="AC35" s="7">
        <v>609245.23340188188</v>
      </c>
    </row>
    <row r="36" spans="3:29" ht="15" customHeight="1" x14ac:dyDescent="0.3">
      <c r="D36" s="6"/>
      <c r="AB36" s="5">
        <v>206786.38279588829</v>
      </c>
      <c r="AC36" s="5">
        <v>609259.1234132516</v>
      </c>
    </row>
    <row r="37" spans="3:29" ht="15" customHeight="1" x14ac:dyDescent="0.3">
      <c r="D37" s="6"/>
      <c r="AB37" s="5">
        <v>206786.38279588829</v>
      </c>
      <c r="AC37" s="5">
        <v>609259.1234132516</v>
      </c>
    </row>
    <row r="38" spans="3:29" ht="15" customHeight="1" x14ac:dyDescent="0.3">
      <c r="C38" s="6"/>
      <c r="D38" s="6"/>
      <c r="AB38" s="5">
        <v>206786.38279588829</v>
      </c>
      <c r="AC38" s="5">
        <v>609259.1234132516</v>
      </c>
    </row>
    <row r="39" spans="3:29" ht="15" customHeight="1" x14ac:dyDescent="0.3">
      <c r="C39" s="6"/>
      <c r="D39" s="6"/>
      <c r="AB39" s="5">
        <v>206786.38279588829</v>
      </c>
      <c r="AC39" s="5">
        <v>609259.1234132516</v>
      </c>
    </row>
    <row r="40" spans="3:29" ht="15" customHeight="1" x14ac:dyDescent="0.3">
      <c r="C40" s="6"/>
      <c r="D40" s="6"/>
      <c r="AB40" s="5">
        <v>206771.99295279855</v>
      </c>
      <c r="AC40" s="5">
        <v>609273.01342462143</v>
      </c>
    </row>
    <row r="41" spans="3:29" ht="15" customHeight="1" x14ac:dyDescent="0.3">
      <c r="C41" s="6"/>
      <c r="D41" s="6"/>
      <c r="AB41" s="5">
        <v>206759.76158617233</v>
      </c>
      <c r="AC41" s="5">
        <v>609284.81993428571</v>
      </c>
    </row>
    <row r="42" spans="3:29" ht="15" customHeight="1" x14ac:dyDescent="0.3">
      <c r="C42" s="6"/>
      <c r="D42" s="6"/>
      <c r="AB42" s="5">
        <v>206757.30104341792</v>
      </c>
      <c r="AC42" s="5">
        <v>609286.53624700604</v>
      </c>
    </row>
    <row r="43" spans="3:29" ht="15" customHeight="1" x14ac:dyDescent="0.3">
      <c r="C43" s="6"/>
      <c r="D43" s="6"/>
      <c r="AB43" s="5">
        <v>206743.35796780992</v>
      </c>
      <c r="AC43" s="5">
        <v>609296.26201908791</v>
      </c>
    </row>
    <row r="44" spans="3:29" ht="15" customHeight="1" x14ac:dyDescent="0.3">
      <c r="C44" s="6"/>
      <c r="D44" s="6"/>
      <c r="AB44" s="5">
        <v>206741.19707832983</v>
      </c>
      <c r="AC44" s="5">
        <v>609298.34301804402</v>
      </c>
    </row>
    <row r="45" spans="3:29" ht="15" customHeight="1" x14ac:dyDescent="0.3">
      <c r="C45" s="6"/>
      <c r="D45" s="6"/>
      <c r="AB45" s="5">
        <v>206726.79114846277</v>
      </c>
      <c r="AC45" s="5">
        <v>609312.21634441742</v>
      </c>
    </row>
    <row r="46" spans="3:29" ht="15" customHeight="1" x14ac:dyDescent="0.3">
      <c r="C46" s="6"/>
      <c r="D46" s="6"/>
      <c r="AB46" s="5">
        <v>206726.79114846277</v>
      </c>
      <c r="AC46" s="5">
        <v>609312.21634441742</v>
      </c>
    </row>
    <row r="47" spans="3:29" ht="15" customHeight="1" x14ac:dyDescent="0.3">
      <c r="C47" s="6"/>
      <c r="D47" s="6"/>
      <c r="AB47" s="5">
        <v>206726.79114846277</v>
      </c>
      <c r="AC47" s="5">
        <v>609312.21634441742</v>
      </c>
    </row>
    <row r="48" spans="3:29" ht="15" customHeight="1" x14ac:dyDescent="0.3">
      <c r="C48" s="6"/>
      <c r="D48" s="6"/>
      <c r="AB48" s="5">
        <v>206712.38521859574</v>
      </c>
      <c r="AC48" s="5">
        <v>609326.08967079094</v>
      </c>
    </row>
    <row r="49" spans="2:29" ht="15" customHeight="1" x14ac:dyDescent="0.3">
      <c r="C49" s="6"/>
      <c r="D49" s="6"/>
      <c r="AB49" s="5">
        <v>206712.38521859574</v>
      </c>
      <c r="AC49" s="5">
        <v>609326.08967079094</v>
      </c>
    </row>
    <row r="50" spans="2:29" ht="15" customHeight="1" x14ac:dyDescent="0.3">
      <c r="C50" s="6"/>
      <c r="D50" s="6"/>
      <c r="AB50" s="5">
        <v>206697.97928872867</v>
      </c>
      <c r="AC50" s="5">
        <v>609339.96299716446</v>
      </c>
    </row>
    <row r="51" spans="2:29" ht="15" customHeight="1" x14ac:dyDescent="0.3">
      <c r="C51" s="6"/>
      <c r="D51" s="6"/>
      <c r="AB51" s="5">
        <v>206689.3357308085</v>
      </c>
      <c r="AC51" s="5">
        <v>609348.28699298855</v>
      </c>
    </row>
    <row r="52" spans="2:29" ht="15" customHeight="1" x14ac:dyDescent="0.3">
      <c r="C52" s="6"/>
      <c r="D52" s="6"/>
      <c r="AB52" s="5">
        <v>206683.62351045967</v>
      </c>
      <c r="AC52" s="5">
        <v>609353.88793386368</v>
      </c>
    </row>
    <row r="53" spans="2:29" ht="15" customHeight="1" x14ac:dyDescent="0.3">
      <c r="C53" s="6"/>
      <c r="D53" s="6"/>
      <c r="AB53" s="5">
        <v>206669.34295958767</v>
      </c>
      <c r="AC53" s="5">
        <v>609367.89028605155</v>
      </c>
    </row>
    <row r="54" spans="2:29" ht="15" customHeight="1" x14ac:dyDescent="0.3">
      <c r="C54" s="6"/>
      <c r="D54" s="6"/>
      <c r="AB54" s="5">
        <v>206655.06240871569</v>
      </c>
      <c r="AC54" s="5">
        <v>609381.89263823943</v>
      </c>
    </row>
    <row r="55" spans="2:29" ht="15" customHeight="1" x14ac:dyDescent="0.3">
      <c r="C55" s="6"/>
      <c r="D55" s="6"/>
      <c r="AB55" s="5">
        <v>206640.78185784371</v>
      </c>
      <c r="AC55" s="5">
        <v>609395.8949904273</v>
      </c>
    </row>
    <row r="56" spans="2:29" ht="15" customHeight="1" x14ac:dyDescent="0.3">
      <c r="C56" s="6"/>
      <c r="D56" s="6"/>
      <c r="AB56" s="5">
        <v>206640.78185784371</v>
      </c>
      <c r="AC56" s="5">
        <v>609395.8949904273</v>
      </c>
    </row>
    <row r="57" spans="2:29" ht="15" customHeight="1" x14ac:dyDescent="0.3">
      <c r="C57" s="6"/>
      <c r="D57" s="6"/>
      <c r="AB57" s="5">
        <v>206640.78185784371</v>
      </c>
      <c r="AC57" s="5">
        <v>609395.8949904273</v>
      </c>
    </row>
    <row r="58" spans="2:29" ht="15" customHeight="1" x14ac:dyDescent="0.3">
      <c r="AB58" s="5">
        <v>206635.78366503856</v>
      </c>
      <c r="AC58" s="5">
        <v>609400.79581369297</v>
      </c>
    </row>
    <row r="60" spans="2:29" ht="15" customHeight="1" x14ac:dyDescent="0.3">
      <c r="B60" s="2"/>
      <c r="C60" s="2"/>
      <c r="D60" s="2"/>
      <c r="F60" s="2"/>
      <c r="G60" s="2"/>
      <c r="H60" s="2"/>
      <c r="K60" s="2"/>
      <c r="L60" s="2"/>
    </row>
  </sheetData>
  <autoFilter ref="A1:AW10" xr:uid="{00000000-0009-0000-0000-000006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Z4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42.31</v>
      </c>
      <c r="D2" s="23">
        <v>41.11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40.21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42.31</v>
      </c>
      <c r="C3" s="5">
        <v>4</v>
      </c>
      <c r="D3" s="5">
        <v>42.31</v>
      </c>
    </row>
    <row r="4" spans="1:26" x14ac:dyDescent="0.3">
      <c r="A4" s="23" t="s">
        <v>909</v>
      </c>
      <c r="B4" s="23" t="s">
        <v>911</v>
      </c>
      <c r="C4" s="23">
        <v>42.19</v>
      </c>
      <c r="D4" s="23">
        <v>40.75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40.090000000000003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42.19</v>
      </c>
      <c r="C5" s="5">
        <v>4</v>
      </c>
      <c r="D5" s="5">
        <v>42.19</v>
      </c>
    </row>
    <row r="6" spans="1:26" x14ac:dyDescent="0.3">
      <c r="A6" s="23" t="s">
        <v>909</v>
      </c>
      <c r="B6" s="23" t="s">
        <v>912</v>
      </c>
      <c r="C6" s="23">
        <v>42.06</v>
      </c>
      <c r="D6" s="23">
        <v>40.39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39.96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42.06</v>
      </c>
      <c r="C7" s="5">
        <v>4</v>
      </c>
      <c r="D7" s="5">
        <v>42.06</v>
      </c>
    </row>
    <row r="8" spans="1:26" x14ac:dyDescent="0.3">
      <c r="A8" s="23" t="s">
        <v>909</v>
      </c>
      <c r="B8" s="23" t="s">
        <v>1071</v>
      </c>
      <c r="C8" s="23">
        <v>42.03</v>
      </c>
      <c r="D8" s="23">
        <v>40.299999999999997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39.93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42.03</v>
      </c>
      <c r="C9" s="5">
        <v>4</v>
      </c>
      <c r="D9" s="5">
        <v>42.03</v>
      </c>
    </row>
    <row r="10" spans="1:26" x14ac:dyDescent="0.3">
      <c r="A10" s="23" t="s">
        <v>909</v>
      </c>
      <c r="B10" s="23" t="s">
        <v>1072</v>
      </c>
      <c r="C10" s="23">
        <v>42.09</v>
      </c>
      <c r="D10" s="23">
        <v>40.17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39.99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42.09</v>
      </c>
      <c r="C11" s="5">
        <v>4</v>
      </c>
      <c r="D11" s="5">
        <v>42.09</v>
      </c>
    </row>
    <row r="12" spans="1:26" x14ac:dyDescent="0.3">
      <c r="A12" s="23" t="s">
        <v>909</v>
      </c>
      <c r="B12" s="23" t="s">
        <v>1073</v>
      </c>
      <c r="C12" s="23">
        <v>42.09</v>
      </c>
      <c r="D12" s="23">
        <v>40.17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39.99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42.09</v>
      </c>
      <c r="C13" s="5">
        <v>4</v>
      </c>
      <c r="D13" s="5">
        <v>42.09</v>
      </c>
    </row>
    <row r="14" spans="1:26" x14ac:dyDescent="0.3">
      <c r="A14" s="23" t="s">
        <v>909</v>
      </c>
      <c r="B14" s="23" t="s">
        <v>1183</v>
      </c>
      <c r="C14" s="23">
        <v>42.11</v>
      </c>
      <c r="D14" s="23">
        <v>40.119999999999997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40.01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42.11</v>
      </c>
      <c r="C15" s="5">
        <v>4</v>
      </c>
      <c r="D15" s="5">
        <v>42.11</v>
      </c>
    </row>
    <row r="16" spans="1:26" x14ac:dyDescent="0.3">
      <c r="A16" s="23" t="s">
        <v>909</v>
      </c>
      <c r="B16" s="23" t="s">
        <v>915</v>
      </c>
      <c r="C16" s="23">
        <v>41.96</v>
      </c>
      <c r="D16" s="23">
        <v>40.03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39.86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41.96</v>
      </c>
      <c r="C17" s="5">
        <v>4</v>
      </c>
      <c r="D17" s="5">
        <v>41.96</v>
      </c>
    </row>
    <row r="18" spans="1:26" x14ac:dyDescent="0.3">
      <c r="A18" s="23" t="s">
        <v>909</v>
      </c>
      <c r="B18" s="23" t="s">
        <v>916</v>
      </c>
      <c r="C18" s="23">
        <v>41.75</v>
      </c>
      <c r="D18" s="23">
        <v>39.9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39.65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41.75</v>
      </c>
      <c r="C19" s="5">
        <v>4</v>
      </c>
      <c r="D19" s="5">
        <v>41.75</v>
      </c>
    </row>
    <row r="20" spans="1:26" x14ac:dyDescent="0.3">
      <c r="A20" s="23" t="s">
        <v>909</v>
      </c>
      <c r="B20" s="23" t="s">
        <v>1184</v>
      </c>
      <c r="C20" s="23">
        <v>41.61</v>
      </c>
      <c r="D20" s="23">
        <v>39.82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39.51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41.61</v>
      </c>
      <c r="C21" s="5">
        <v>4</v>
      </c>
      <c r="D21" s="5">
        <v>41.61</v>
      </c>
    </row>
    <row r="22" spans="1:26" x14ac:dyDescent="0.3">
      <c r="A22" s="23" t="s">
        <v>909</v>
      </c>
      <c r="B22" s="23" t="s">
        <v>917</v>
      </c>
      <c r="C22" s="23">
        <v>41.58</v>
      </c>
      <c r="D22" s="23">
        <v>39.78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39.479999999999997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41.58</v>
      </c>
      <c r="C23" s="5">
        <v>4</v>
      </c>
      <c r="D23" s="5">
        <v>41.58</v>
      </c>
    </row>
    <row r="24" spans="1:26" x14ac:dyDescent="0.3">
      <c r="A24" s="23" t="s">
        <v>909</v>
      </c>
      <c r="B24" s="23" t="s">
        <v>918</v>
      </c>
      <c r="C24" s="23">
        <v>41.51</v>
      </c>
      <c r="D24" s="23">
        <v>39.68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39.409999999999997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41.51</v>
      </c>
      <c r="C25" s="5">
        <v>4</v>
      </c>
      <c r="D25" s="5">
        <v>41.51</v>
      </c>
    </row>
    <row r="26" spans="1:26" x14ac:dyDescent="0.3">
      <c r="A26" s="23" t="s">
        <v>909</v>
      </c>
      <c r="B26" s="23" t="s">
        <v>1162</v>
      </c>
      <c r="C26" s="23">
        <v>41.45</v>
      </c>
      <c r="D26" s="23">
        <v>39.6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39.35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41.45</v>
      </c>
      <c r="C27" s="5">
        <v>4</v>
      </c>
      <c r="D27" s="5">
        <v>41.45</v>
      </c>
    </row>
    <row r="28" spans="1:26" x14ac:dyDescent="0.3">
      <c r="A28" s="23" t="s">
        <v>909</v>
      </c>
      <c r="B28" s="23" t="s">
        <v>921</v>
      </c>
      <c r="C28" s="23">
        <v>41.43</v>
      </c>
      <c r="D28" s="23">
        <v>39.56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39.33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41.43</v>
      </c>
      <c r="C29" s="5">
        <v>4</v>
      </c>
      <c r="D29" s="5">
        <v>41.43</v>
      </c>
    </row>
    <row r="30" spans="1:26" x14ac:dyDescent="0.3">
      <c r="A30" s="23" t="s">
        <v>909</v>
      </c>
      <c r="B30" s="23" t="s">
        <v>1054</v>
      </c>
      <c r="C30" s="23">
        <v>41.35</v>
      </c>
      <c r="D30" s="23">
        <v>39.4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39.25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41.35</v>
      </c>
      <c r="C31" s="5">
        <v>4</v>
      </c>
      <c r="D31" s="5">
        <v>41.35</v>
      </c>
    </row>
    <row r="32" spans="1:26" x14ac:dyDescent="0.3">
      <c r="A32" s="23" t="s">
        <v>909</v>
      </c>
      <c r="B32" s="23" t="s">
        <v>1185</v>
      </c>
      <c r="C32" s="23">
        <v>41.27</v>
      </c>
      <c r="D32" s="23">
        <v>39.25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39.17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41.27</v>
      </c>
      <c r="C33" s="5">
        <v>4</v>
      </c>
      <c r="D33" s="5">
        <v>41.27</v>
      </c>
    </row>
    <row r="34" spans="1:26" x14ac:dyDescent="0.3">
      <c r="A34" s="23" t="s">
        <v>909</v>
      </c>
      <c r="B34" s="23" t="s">
        <v>924</v>
      </c>
      <c r="C34" s="23">
        <v>41.26</v>
      </c>
      <c r="D34" s="23">
        <v>39.229999999999997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39.159999999999997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41.26</v>
      </c>
      <c r="C35" s="5">
        <v>4</v>
      </c>
      <c r="D35" s="5">
        <v>41.26</v>
      </c>
    </row>
    <row r="36" spans="1:26" x14ac:dyDescent="0.3">
      <c r="A36" s="23" t="s">
        <v>909</v>
      </c>
      <c r="B36" s="23" t="s">
        <v>925</v>
      </c>
      <c r="C36" s="23">
        <v>41.15</v>
      </c>
      <c r="D36" s="23">
        <v>39.08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39.049999999999997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41.15</v>
      </c>
      <c r="C37" s="5">
        <v>4</v>
      </c>
      <c r="D37" s="5">
        <v>41.15</v>
      </c>
    </row>
    <row r="38" spans="1:26" x14ac:dyDescent="0.3">
      <c r="A38" s="23" t="s">
        <v>909</v>
      </c>
      <c r="B38" s="23" t="s">
        <v>1186</v>
      </c>
      <c r="C38" s="23">
        <v>41.07</v>
      </c>
      <c r="D38" s="23">
        <v>38.950000000000003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38.97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41.07</v>
      </c>
      <c r="C39" s="5">
        <v>4</v>
      </c>
      <c r="D39" s="5">
        <v>41.07</v>
      </c>
    </row>
    <row r="40" spans="1:26" x14ac:dyDescent="0.3">
      <c r="A40" s="23" t="s">
        <v>909</v>
      </c>
      <c r="B40" s="23" t="s">
        <v>1045</v>
      </c>
    </row>
  </sheetData>
  <phoneticPr fontId="3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Z1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42.03</v>
      </c>
      <c r="D2" s="23">
        <v>40.729999999999997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39.93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42.03</v>
      </c>
      <c r="C3" s="5">
        <v>4</v>
      </c>
      <c r="D3" s="5">
        <v>42.03</v>
      </c>
    </row>
    <row r="4" spans="1:26" x14ac:dyDescent="0.3">
      <c r="A4" s="23" t="s">
        <v>909</v>
      </c>
      <c r="B4" s="23" t="s">
        <v>911</v>
      </c>
      <c r="C4" s="23">
        <v>41.87</v>
      </c>
      <c r="D4" s="23">
        <v>40.44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39.770000000000003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41.87</v>
      </c>
      <c r="C5" s="5">
        <v>4</v>
      </c>
      <c r="D5" s="5">
        <v>41.87</v>
      </c>
    </row>
    <row r="6" spans="1:26" x14ac:dyDescent="0.3">
      <c r="A6" s="23" t="s">
        <v>909</v>
      </c>
      <c r="B6" s="23" t="s">
        <v>912</v>
      </c>
      <c r="C6" s="23">
        <v>41.7</v>
      </c>
      <c r="D6" s="23">
        <v>40.15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39.6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41.7</v>
      </c>
      <c r="C7" s="5">
        <v>4</v>
      </c>
      <c r="D7" s="5">
        <v>41.7</v>
      </c>
    </row>
    <row r="8" spans="1:26" x14ac:dyDescent="0.3">
      <c r="A8" s="23" t="s">
        <v>909</v>
      </c>
      <c r="B8" s="23" t="s">
        <v>1164</v>
      </c>
      <c r="C8" s="23">
        <v>41.56</v>
      </c>
      <c r="D8" s="23">
        <v>39.909999999999997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39.46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41.56</v>
      </c>
      <c r="C9" s="5">
        <v>4</v>
      </c>
      <c r="D9" s="5">
        <v>41.56</v>
      </c>
    </row>
    <row r="10" spans="1:26" x14ac:dyDescent="0.3">
      <c r="A10" s="23" t="s">
        <v>909</v>
      </c>
      <c r="B10" s="23" t="s">
        <v>913</v>
      </c>
      <c r="C10" s="23">
        <v>41.53</v>
      </c>
      <c r="D10" s="23">
        <v>39.869999999999997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39.43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41.53</v>
      </c>
      <c r="C11" s="5">
        <v>4</v>
      </c>
      <c r="D11" s="5">
        <v>41.53</v>
      </c>
    </row>
    <row r="12" spans="1:26" x14ac:dyDescent="0.3">
      <c r="A12" s="23" t="s">
        <v>909</v>
      </c>
      <c r="B12" s="23" t="s">
        <v>915</v>
      </c>
      <c r="C12" s="23">
        <v>41.36</v>
      </c>
      <c r="D12" s="23">
        <v>39.58</v>
      </c>
      <c r="E12" s="23">
        <v>200</v>
      </c>
      <c r="F12" s="23" t="s">
        <v>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39.26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41.36</v>
      </c>
      <c r="C13" s="5">
        <v>4</v>
      </c>
      <c r="D13" s="5">
        <v>41.36</v>
      </c>
    </row>
    <row r="14" spans="1:26" x14ac:dyDescent="0.3">
      <c r="A14" s="23" t="s">
        <v>909</v>
      </c>
      <c r="B14" s="23" t="s">
        <v>916</v>
      </c>
      <c r="C14" s="23">
        <v>41.19</v>
      </c>
      <c r="D14" s="23">
        <v>39.299999999999997</v>
      </c>
      <c r="E14" s="23">
        <v>200</v>
      </c>
      <c r="F14" s="23" t="s">
        <v>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39.090000000000003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41.19</v>
      </c>
      <c r="C15" s="5">
        <v>4</v>
      </c>
      <c r="D15" s="5">
        <v>41.19</v>
      </c>
    </row>
    <row r="16" spans="1:26" x14ac:dyDescent="0.3">
      <c r="A16" s="23" t="s">
        <v>909</v>
      </c>
      <c r="B16" s="23" t="s">
        <v>1165</v>
      </c>
      <c r="C16" s="23">
        <v>41.07</v>
      </c>
      <c r="D16" s="23">
        <v>39.1</v>
      </c>
      <c r="E16" s="23">
        <v>200</v>
      </c>
      <c r="F16" s="23" t="s">
        <v>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38.97</v>
      </c>
      <c r="S16" s="23"/>
      <c r="T16" s="23"/>
      <c r="U16" s="23"/>
      <c r="V16" s="23"/>
      <c r="W16" s="23"/>
      <c r="X16" s="23"/>
      <c r="Y16" s="23"/>
      <c r="Z16" s="23"/>
    </row>
    <row r="17" spans="1:4" x14ac:dyDescent="0.3">
      <c r="A17" s="5">
        <v>4</v>
      </c>
      <c r="B17" s="5">
        <v>41.07</v>
      </c>
      <c r="C17" s="5">
        <v>4</v>
      </c>
      <c r="D17" s="5">
        <v>41.07</v>
      </c>
    </row>
    <row r="18" spans="1:4" x14ac:dyDescent="0.3">
      <c r="A18" s="23" t="s">
        <v>909</v>
      </c>
      <c r="B18" s="23" t="s">
        <v>1045</v>
      </c>
    </row>
  </sheetData>
  <phoneticPr fontId="3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Z5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41.06</v>
      </c>
      <c r="D2" s="23">
        <v>39.909999999999997</v>
      </c>
      <c r="E2" s="23">
        <v>150</v>
      </c>
      <c r="F2" s="23" t="s">
        <v>59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38.06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41.06</v>
      </c>
      <c r="C3" s="5">
        <v>4</v>
      </c>
      <c r="D3" s="5">
        <v>41.06</v>
      </c>
    </row>
    <row r="4" spans="1:26" x14ac:dyDescent="0.3">
      <c r="A4" s="23" t="s">
        <v>909</v>
      </c>
      <c r="B4" s="23" t="s">
        <v>911</v>
      </c>
      <c r="C4" s="23">
        <v>41.25</v>
      </c>
      <c r="D4" s="23">
        <v>39.659999999999997</v>
      </c>
      <c r="E4" s="23">
        <v>150</v>
      </c>
      <c r="F4" s="23" t="s">
        <v>59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38.25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41.25</v>
      </c>
      <c r="C5" s="5">
        <v>4</v>
      </c>
      <c r="D5" s="5">
        <v>41.25</v>
      </c>
    </row>
    <row r="6" spans="1:26" x14ac:dyDescent="0.3">
      <c r="A6" s="23" t="s">
        <v>909</v>
      </c>
      <c r="B6" s="23" t="s">
        <v>1062</v>
      </c>
      <c r="C6" s="23">
        <v>41.43</v>
      </c>
      <c r="D6" s="23">
        <v>39.4</v>
      </c>
      <c r="E6" s="23">
        <v>150</v>
      </c>
      <c r="F6" s="23" t="s">
        <v>59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38.43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41.43</v>
      </c>
      <c r="C7" s="5">
        <v>4</v>
      </c>
      <c r="D7" s="5">
        <v>41.43</v>
      </c>
    </row>
    <row r="8" spans="1:26" x14ac:dyDescent="0.3">
      <c r="A8" s="23" t="s">
        <v>909</v>
      </c>
      <c r="B8" s="23" t="s">
        <v>1063</v>
      </c>
      <c r="C8" s="23">
        <v>41.43</v>
      </c>
      <c r="D8" s="23">
        <v>39.4</v>
      </c>
      <c r="E8" s="23">
        <v>150</v>
      </c>
      <c r="F8" s="23" t="s">
        <v>66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38.43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41.43</v>
      </c>
      <c r="C9" s="5">
        <v>4</v>
      </c>
      <c r="D9" s="5">
        <v>41.43</v>
      </c>
    </row>
    <row r="10" spans="1:26" x14ac:dyDescent="0.3">
      <c r="A10" s="23" t="s">
        <v>909</v>
      </c>
      <c r="B10" s="23" t="s">
        <v>1066</v>
      </c>
      <c r="C10" s="23">
        <v>41.57</v>
      </c>
      <c r="D10" s="23">
        <v>39.21</v>
      </c>
      <c r="E10" s="23">
        <v>150</v>
      </c>
      <c r="F10" s="23" t="s">
        <v>66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38.57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41.57</v>
      </c>
      <c r="C11" s="5">
        <v>4</v>
      </c>
      <c r="D11" s="5">
        <v>41.57</v>
      </c>
    </row>
    <row r="12" spans="1:26" x14ac:dyDescent="0.3">
      <c r="A12" s="23" t="s">
        <v>909</v>
      </c>
      <c r="B12" s="23" t="s">
        <v>1067</v>
      </c>
      <c r="C12" s="23">
        <v>41.57</v>
      </c>
      <c r="D12" s="23">
        <v>39.21</v>
      </c>
      <c r="E12" s="23">
        <v>200</v>
      </c>
      <c r="F12" s="23" t="s">
        <v>66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38.57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41.57</v>
      </c>
      <c r="C13" s="5">
        <v>4</v>
      </c>
      <c r="D13" s="5">
        <v>41.57</v>
      </c>
    </row>
    <row r="14" spans="1:26" x14ac:dyDescent="0.3">
      <c r="A14" s="23" t="s">
        <v>909</v>
      </c>
      <c r="B14" s="23" t="s">
        <v>913</v>
      </c>
      <c r="C14" s="23">
        <v>41.58</v>
      </c>
      <c r="D14" s="23">
        <v>39.15</v>
      </c>
      <c r="E14" s="23">
        <v>200</v>
      </c>
      <c r="F14" s="23" t="s">
        <v>66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38.58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41.58</v>
      </c>
      <c r="C15" s="5">
        <v>4</v>
      </c>
      <c r="D15" s="5">
        <v>41.58</v>
      </c>
    </row>
    <row r="16" spans="1:26" x14ac:dyDescent="0.3">
      <c r="A16" s="23" t="s">
        <v>909</v>
      </c>
      <c r="B16" s="23" t="s">
        <v>1167</v>
      </c>
      <c r="C16" s="23">
        <v>41.58</v>
      </c>
      <c r="D16" s="23">
        <v>39.119999999999997</v>
      </c>
      <c r="E16" s="23">
        <v>200</v>
      </c>
      <c r="F16" s="23" t="s">
        <v>66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38.58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41.58</v>
      </c>
      <c r="C17" s="5">
        <v>4</v>
      </c>
      <c r="D17" s="5">
        <v>41.58</v>
      </c>
    </row>
    <row r="18" spans="1:26" x14ac:dyDescent="0.3">
      <c r="A18" s="23" t="s">
        <v>909</v>
      </c>
      <c r="B18" s="23" t="s">
        <v>1168</v>
      </c>
      <c r="C18" s="23">
        <v>41.58</v>
      </c>
      <c r="D18" s="23">
        <v>39.119999999999997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38.58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41.58</v>
      </c>
      <c r="C19" s="5">
        <v>4</v>
      </c>
      <c r="D19" s="5">
        <v>41.58</v>
      </c>
    </row>
    <row r="20" spans="1:26" x14ac:dyDescent="0.3">
      <c r="A20" s="23" t="s">
        <v>909</v>
      </c>
      <c r="B20" s="23" t="s">
        <v>1169</v>
      </c>
      <c r="C20" s="23">
        <v>41.59</v>
      </c>
      <c r="D20" s="23">
        <v>39.01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38.590000000000003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41.59</v>
      </c>
      <c r="C21" s="5">
        <v>4</v>
      </c>
      <c r="D21" s="5">
        <v>41.59</v>
      </c>
    </row>
    <row r="22" spans="1:26" x14ac:dyDescent="0.3">
      <c r="A22" s="23" t="s">
        <v>909</v>
      </c>
      <c r="B22" s="23" t="s">
        <v>1170</v>
      </c>
      <c r="C22" s="23">
        <v>41.59</v>
      </c>
      <c r="D22" s="23">
        <v>39.01</v>
      </c>
      <c r="E22" s="23">
        <v>200</v>
      </c>
      <c r="F22" s="23" t="s">
        <v>66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38.590000000000003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41.59</v>
      </c>
      <c r="C23" s="5">
        <v>4</v>
      </c>
      <c r="D23" s="5">
        <v>41.59</v>
      </c>
    </row>
    <row r="24" spans="1:26" x14ac:dyDescent="0.3">
      <c r="A24" s="23" t="s">
        <v>909</v>
      </c>
      <c r="B24" s="23" t="s">
        <v>914</v>
      </c>
      <c r="C24" s="23">
        <v>41.6</v>
      </c>
      <c r="D24" s="23">
        <v>38.950000000000003</v>
      </c>
      <c r="E24" s="23">
        <v>200</v>
      </c>
      <c r="F24" s="23" t="s">
        <v>66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38.6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41.6</v>
      </c>
      <c r="C25" s="5">
        <v>4</v>
      </c>
      <c r="D25" s="5">
        <v>41.6</v>
      </c>
    </row>
    <row r="26" spans="1:26" x14ac:dyDescent="0.3">
      <c r="A26" s="23" t="s">
        <v>909</v>
      </c>
      <c r="B26" s="23" t="s">
        <v>915</v>
      </c>
      <c r="C26" s="23">
        <v>41.6</v>
      </c>
      <c r="D26" s="23">
        <v>38.909999999999997</v>
      </c>
      <c r="E26" s="23">
        <v>200</v>
      </c>
      <c r="F26" s="23" t="s">
        <v>66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38.6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41.6</v>
      </c>
      <c r="C27" s="5">
        <v>4</v>
      </c>
      <c r="D27" s="5">
        <v>41.6</v>
      </c>
    </row>
    <row r="28" spans="1:26" x14ac:dyDescent="0.3">
      <c r="A28" s="23" t="s">
        <v>909</v>
      </c>
      <c r="B28" s="23" t="s">
        <v>916</v>
      </c>
      <c r="C28" s="23">
        <v>41.59</v>
      </c>
      <c r="D28" s="23">
        <v>38.770000000000003</v>
      </c>
      <c r="E28" s="23">
        <v>200</v>
      </c>
      <c r="F28" s="23" t="s">
        <v>66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38.590000000000003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41.59</v>
      </c>
      <c r="C29" s="5">
        <v>4</v>
      </c>
      <c r="D29" s="5">
        <v>41.59</v>
      </c>
    </row>
    <row r="30" spans="1:26" x14ac:dyDescent="0.3">
      <c r="A30" s="23" t="s">
        <v>909</v>
      </c>
      <c r="B30" s="23" t="s">
        <v>1124</v>
      </c>
      <c r="C30" s="23">
        <v>41.58</v>
      </c>
      <c r="D30" s="23">
        <v>38.659999999999997</v>
      </c>
      <c r="E30" s="23">
        <v>200</v>
      </c>
      <c r="F30" s="23" t="s">
        <v>66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38.58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41.58</v>
      </c>
      <c r="C31" s="5">
        <v>4</v>
      </c>
      <c r="D31" s="5">
        <v>41.58</v>
      </c>
    </row>
    <row r="32" spans="1:26" x14ac:dyDescent="0.3">
      <c r="A32" s="23" t="s">
        <v>909</v>
      </c>
      <c r="B32" s="23" t="s">
        <v>917</v>
      </c>
      <c r="C32" s="23">
        <v>41.56</v>
      </c>
      <c r="D32" s="23">
        <v>38.630000000000003</v>
      </c>
      <c r="E32" s="23">
        <v>200</v>
      </c>
      <c r="F32" s="23" t="s">
        <v>66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38.56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41.56</v>
      </c>
      <c r="C33" s="5">
        <v>4</v>
      </c>
      <c r="D33" s="5">
        <v>41.56</v>
      </c>
    </row>
    <row r="34" spans="1:26" x14ac:dyDescent="0.3">
      <c r="A34" s="23" t="s">
        <v>909</v>
      </c>
      <c r="B34" s="23" t="s">
        <v>918</v>
      </c>
      <c r="C34" s="23">
        <v>41.5</v>
      </c>
      <c r="D34" s="23">
        <v>38.51</v>
      </c>
      <c r="E34" s="23">
        <v>200</v>
      </c>
      <c r="F34" s="23" t="s">
        <v>66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38.5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41.5</v>
      </c>
      <c r="C35" s="5">
        <v>4</v>
      </c>
      <c r="D35" s="5">
        <v>41.5</v>
      </c>
    </row>
    <row r="36" spans="1:26" x14ac:dyDescent="0.3">
      <c r="A36" s="23" t="s">
        <v>909</v>
      </c>
      <c r="B36" s="23" t="s">
        <v>1162</v>
      </c>
      <c r="C36" s="23">
        <v>41.45</v>
      </c>
      <c r="D36" s="23">
        <v>38.42</v>
      </c>
      <c r="E36" s="23">
        <v>200</v>
      </c>
      <c r="F36" s="23" t="s">
        <v>66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38.450000000000003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41.45</v>
      </c>
      <c r="C37" s="5">
        <v>4</v>
      </c>
      <c r="D37" s="5">
        <v>41.45</v>
      </c>
    </row>
    <row r="38" spans="1:26" x14ac:dyDescent="0.3">
      <c r="A38" s="23" t="s">
        <v>909</v>
      </c>
      <c r="B38" s="23" t="s">
        <v>921</v>
      </c>
      <c r="C38" s="23">
        <v>41.42</v>
      </c>
      <c r="D38" s="23">
        <v>38.39</v>
      </c>
      <c r="E38" s="23">
        <v>200</v>
      </c>
      <c r="F38" s="23" t="s">
        <v>66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38.42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41.42</v>
      </c>
      <c r="C39" s="5">
        <v>4</v>
      </c>
      <c r="D39" s="5">
        <v>41.42</v>
      </c>
    </row>
    <row r="40" spans="1:26" x14ac:dyDescent="0.3">
      <c r="A40" s="23" t="s">
        <v>909</v>
      </c>
      <c r="B40" s="23" t="s">
        <v>1054</v>
      </c>
      <c r="C40" s="23">
        <v>41.31</v>
      </c>
      <c r="D40" s="23">
        <v>38.25</v>
      </c>
      <c r="E40" s="23">
        <v>200</v>
      </c>
      <c r="F40" s="23" t="s">
        <v>66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38.31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41.31</v>
      </c>
      <c r="C41" s="5">
        <v>4</v>
      </c>
      <c r="D41" s="5">
        <v>41.31</v>
      </c>
    </row>
    <row r="42" spans="1:26" x14ac:dyDescent="0.3">
      <c r="A42" s="23" t="s">
        <v>909</v>
      </c>
      <c r="B42" s="23" t="s">
        <v>1171</v>
      </c>
      <c r="C42" s="23">
        <v>41.22</v>
      </c>
      <c r="D42" s="23">
        <v>38.15</v>
      </c>
      <c r="E42" s="23">
        <v>200</v>
      </c>
      <c r="F42" s="23" t="s">
        <v>66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38.22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41.22</v>
      </c>
      <c r="C43" s="5">
        <v>4</v>
      </c>
      <c r="D43" s="5">
        <v>41.22</v>
      </c>
    </row>
    <row r="44" spans="1:26" x14ac:dyDescent="0.3">
      <c r="A44" s="23" t="s">
        <v>909</v>
      </c>
      <c r="B44" s="23" t="s">
        <v>924</v>
      </c>
      <c r="C44" s="23">
        <v>41.18</v>
      </c>
      <c r="D44" s="23">
        <v>38.119999999999997</v>
      </c>
      <c r="E44" s="23">
        <v>200</v>
      </c>
      <c r="F44" s="23" t="s">
        <v>66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38.18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41.18</v>
      </c>
      <c r="C45" s="5">
        <v>4</v>
      </c>
      <c r="D45" s="5">
        <v>41.18</v>
      </c>
    </row>
    <row r="46" spans="1:26" x14ac:dyDescent="0.3">
      <c r="A46" s="23" t="s">
        <v>909</v>
      </c>
      <c r="B46" s="23" t="s">
        <v>1172</v>
      </c>
      <c r="C46" s="23">
        <v>41.15</v>
      </c>
      <c r="D46" s="23">
        <v>38.090000000000003</v>
      </c>
      <c r="E46" s="23">
        <v>200</v>
      </c>
      <c r="F46" s="23" t="s">
        <v>66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38.15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41.15</v>
      </c>
      <c r="C47" s="5">
        <v>4</v>
      </c>
      <c r="D47" s="5">
        <v>41.15</v>
      </c>
    </row>
    <row r="48" spans="1:26" x14ac:dyDescent="0.3">
      <c r="A48" s="23" t="s">
        <v>909</v>
      </c>
      <c r="B48" s="23" t="s">
        <v>1173</v>
      </c>
      <c r="C48" s="23">
        <v>41.15</v>
      </c>
      <c r="D48" s="23">
        <v>38.090000000000003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38.15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41.15</v>
      </c>
      <c r="C49" s="5">
        <v>4</v>
      </c>
      <c r="D49" s="5">
        <v>41.15</v>
      </c>
    </row>
    <row r="50" spans="1:26" x14ac:dyDescent="0.3">
      <c r="A50" s="23" t="s">
        <v>909</v>
      </c>
      <c r="B50" s="23" t="s">
        <v>1174</v>
      </c>
      <c r="C50" s="23">
        <v>41.11</v>
      </c>
      <c r="D50" s="23">
        <v>38.049999999999997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38.11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41.11</v>
      </c>
      <c r="C51" s="5">
        <v>4</v>
      </c>
      <c r="D51" s="5">
        <v>41.11</v>
      </c>
    </row>
    <row r="52" spans="1:26" x14ac:dyDescent="0.3">
      <c r="A52" s="23" t="s">
        <v>909</v>
      </c>
      <c r="B52" s="23" t="s">
        <v>1045</v>
      </c>
    </row>
  </sheetData>
  <phoneticPr fontId="3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Z6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42.88</v>
      </c>
      <c r="D2" s="23">
        <v>41.68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41.38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42.88</v>
      </c>
      <c r="C3" s="5">
        <v>4</v>
      </c>
      <c r="D3" s="5">
        <v>42.88</v>
      </c>
    </row>
    <row r="4" spans="1:26" x14ac:dyDescent="0.3">
      <c r="A4" s="23" t="s">
        <v>909</v>
      </c>
      <c r="B4" s="23" t="s">
        <v>911</v>
      </c>
      <c r="C4" s="23">
        <v>42.73</v>
      </c>
      <c r="D4" s="23">
        <v>41.19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41.23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42.73</v>
      </c>
      <c r="C5" s="5">
        <v>4</v>
      </c>
      <c r="D5" s="5">
        <v>42.73</v>
      </c>
    </row>
    <row r="6" spans="1:26" x14ac:dyDescent="0.3">
      <c r="A6" s="23" t="s">
        <v>909</v>
      </c>
      <c r="B6" s="23" t="s">
        <v>1187</v>
      </c>
      <c r="C6" s="23">
        <v>42.65</v>
      </c>
      <c r="D6" s="23">
        <v>40.94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41.16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42.65</v>
      </c>
      <c r="C7" s="5">
        <v>4</v>
      </c>
      <c r="D7" s="5">
        <v>42.65</v>
      </c>
    </row>
    <row r="8" spans="1:26" x14ac:dyDescent="0.3">
      <c r="A8" s="23" t="s">
        <v>909</v>
      </c>
      <c r="B8" s="23" t="s">
        <v>912</v>
      </c>
      <c r="C8" s="23">
        <v>42.54</v>
      </c>
      <c r="D8" s="23">
        <v>40.799999999999997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41.08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42.54</v>
      </c>
      <c r="C9" s="5">
        <v>4</v>
      </c>
      <c r="D9" s="5">
        <v>42.54</v>
      </c>
    </row>
    <row r="10" spans="1:26" x14ac:dyDescent="0.3">
      <c r="A10" s="23" t="s">
        <v>909</v>
      </c>
      <c r="B10" s="23" t="s">
        <v>913</v>
      </c>
      <c r="C10" s="23">
        <v>42.33</v>
      </c>
      <c r="D10" s="23">
        <v>40.53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40.93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42.33</v>
      </c>
      <c r="C11" s="5">
        <v>4</v>
      </c>
      <c r="D11" s="5">
        <v>42.33</v>
      </c>
    </row>
    <row r="12" spans="1:26" x14ac:dyDescent="0.3">
      <c r="A12" s="23" t="s">
        <v>909</v>
      </c>
      <c r="B12" s="23" t="s">
        <v>915</v>
      </c>
      <c r="C12" s="23">
        <v>42.17</v>
      </c>
      <c r="D12" s="23">
        <v>40.369999999999997</v>
      </c>
      <c r="E12" s="23">
        <v>200</v>
      </c>
      <c r="F12" s="23" t="s">
        <v>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40.79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42.17</v>
      </c>
      <c r="C13" s="5">
        <v>4</v>
      </c>
      <c r="D13" s="5">
        <v>42.17</v>
      </c>
    </row>
    <row r="14" spans="1:26" x14ac:dyDescent="0.3">
      <c r="A14" s="23" t="s">
        <v>909</v>
      </c>
      <c r="B14" s="23" t="s">
        <v>916</v>
      </c>
      <c r="C14" s="23">
        <v>42.01</v>
      </c>
      <c r="D14" s="23">
        <v>40.200000000000003</v>
      </c>
      <c r="E14" s="23">
        <v>200</v>
      </c>
      <c r="F14" s="23" t="s">
        <v>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40.64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42.01</v>
      </c>
      <c r="C15" s="5">
        <v>4</v>
      </c>
      <c r="D15" s="5">
        <v>42.01</v>
      </c>
    </row>
    <row r="16" spans="1:26" x14ac:dyDescent="0.3">
      <c r="A16" s="23" t="s">
        <v>909</v>
      </c>
      <c r="B16" s="23" t="s">
        <v>917</v>
      </c>
      <c r="C16" s="23">
        <v>41.85</v>
      </c>
      <c r="D16" s="23">
        <v>40.04</v>
      </c>
      <c r="E16" s="23">
        <v>200</v>
      </c>
      <c r="F16" s="23" t="s">
        <v>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40.49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41.85</v>
      </c>
      <c r="C17" s="5">
        <v>4</v>
      </c>
      <c r="D17" s="5">
        <v>41.85</v>
      </c>
    </row>
    <row r="18" spans="1:26" x14ac:dyDescent="0.3">
      <c r="A18" s="23" t="s">
        <v>909</v>
      </c>
      <c r="B18" s="23" t="s">
        <v>1188</v>
      </c>
      <c r="C18" s="23">
        <v>41.73</v>
      </c>
      <c r="D18" s="23">
        <v>39.92</v>
      </c>
      <c r="E18" s="23">
        <v>200</v>
      </c>
      <c r="F18" s="23" t="s">
        <v>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40.380000000000003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41.73</v>
      </c>
      <c r="C19" s="5">
        <v>4</v>
      </c>
      <c r="D19" s="5">
        <v>41.73</v>
      </c>
    </row>
    <row r="20" spans="1:26" x14ac:dyDescent="0.3">
      <c r="A20" s="23" t="s">
        <v>909</v>
      </c>
      <c r="B20" s="23" t="s">
        <v>918</v>
      </c>
      <c r="C20" s="23">
        <v>41.7</v>
      </c>
      <c r="D20" s="23">
        <v>39.880000000000003</v>
      </c>
      <c r="E20" s="23">
        <v>200</v>
      </c>
      <c r="F20" s="23" t="s">
        <v>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40.340000000000003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41.7</v>
      </c>
      <c r="C21" s="5">
        <v>4</v>
      </c>
      <c r="D21" s="5">
        <v>41.7</v>
      </c>
    </row>
    <row r="22" spans="1:26" x14ac:dyDescent="0.3">
      <c r="A22" s="23" t="s">
        <v>909</v>
      </c>
      <c r="B22" s="23" t="s">
        <v>921</v>
      </c>
      <c r="C22" s="23">
        <v>41.57</v>
      </c>
      <c r="D22" s="23">
        <v>39.72</v>
      </c>
      <c r="E22" s="23">
        <v>200</v>
      </c>
      <c r="F22" s="23" t="s">
        <v>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40.19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41.57</v>
      </c>
      <c r="C23" s="5">
        <v>4</v>
      </c>
      <c r="D23" s="5">
        <v>41.57</v>
      </c>
    </row>
    <row r="24" spans="1:26" x14ac:dyDescent="0.3">
      <c r="A24" s="23" t="s">
        <v>909</v>
      </c>
      <c r="B24" s="23" t="s">
        <v>1054</v>
      </c>
      <c r="C24" s="23">
        <v>41.45</v>
      </c>
      <c r="D24" s="23">
        <v>39.549999999999997</v>
      </c>
      <c r="E24" s="23">
        <v>200</v>
      </c>
      <c r="F24" s="23" t="s">
        <v>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40.04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41.45</v>
      </c>
      <c r="C25" s="5">
        <v>4</v>
      </c>
      <c r="D25" s="5">
        <v>41.45</v>
      </c>
    </row>
    <row r="26" spans="1:26" x14ac:dyDescent="0.3">
      <c r="A26" s="23" t="s">
        <v>909</v>
      </c>
      <c r="B26" s="23" t="s">
        <v>1189</v>
      </c>
      <c r="C26" s="23">
        <v>41.32</v>
      </c>
      <c r="D26" s="23">
        <v>39.39</v>
      </c>
      <c r="E26" s="23">
        <v>200</v>
      </c>
      <c r="F26" s="23" t="s">
        <v>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39.89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41.32</v>
      </c>
      <c r="C27" s="5">
        <v>4</v>
      </c>
      <c r="D27" s="5">
        <v>41.32</v>
      </c>
    </row>
    <row r="28" spans="1:26" x14ac:dyDescent="0.3">
      <c r="A28" s="23" t="s">
        <v>909</v>
      </c>
      <c r="B28" s="23" t="s">
        <v>1190</v>
      </c>
      <c r="C28" s="23">
        <v>41.32</v>
      </c>
      <c r="D28" s="23">
        <v>39.39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39.89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41.32</v>
      </c>
      <c r="C29" s="5">
        <v>4</v>
      </c>
      <c r="D29" s="5">
        <v>41.32</v>
      </c>
    </row>
    <row r="30" spans="1:26" x14ac:dyDescent="0.3">
      <c r="A30" s="23" t="s">
        <v>909</v>
      </c>
      <c r="B30" s="23" t="s">
        <v>1191</v>
      </c>
      <c r="C30" s="23">
        <v>41.26</v>
      </c>
      <c r="D30" s="23">
        <v>39.31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39.82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41.26</v>
      </c>
      <c r="C31" s="5">
        <v>4</v>
      </c>
      <c r="D31" s="5">
        <v>41.26</v>
      </c>
    </row>
    <row r="32" spans="1:26" x14ac:dyDescent="0.3">
      <c r="A32" s="23" t="s">
        <v>909</v>
      </c>
      <c r="B32" s="23" t="s">
        <v>1192</v>
      </c>
      <c r="C32" s="23">
        <v>41.26</v>
      </c>
      <c r="D32" s="23">
        <v>38.81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39.82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41.26</v>
      </c>
      <c r="C33" s="5">
        <v>4</v>
      </c>
      <c r="D33" s="5">
        <v>41.26</v>
      </c>
    </row>
    <row r="34" spans="1:26" x14ac:dyDescent="0.3">
      <c r="A34" s="23" t="s">
        <v>909</v>
      </c>
      <c r="B34" s="23" t="s">
        <v>1193</v>
      </c>
      <c r="C34" s="23">
        <v>41.31</v>
      </c>
      <c r="D34" s="23">
        <v>38.78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39.770000000000003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41.31</v>
      </c>
      <c r="C35" s="5">
        <v>4</v>
      </c>
      <c r="D35" s="5">
        <v>41.31</v>
      </c>
    </row>
    <row r="36" spans="1:26" x14ac:dyDescent="0.3">
      <c r="A36" s="23" t="s">
        <v>909</v>
      </c>
      <c r="B36" s="23" t="s">
        <v>925</v>
      </c>
      <c r="C36" s="23">
        <v>41.31</v>
      </c>
      <c r="D36" s="23">
        <v>38.770000000000003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39.75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41.31</v>
      </c>
      <c r="C37" s="5">
        <v>4</v>
      </c>
      <c r="D37" s="5">
        <v>41.31</v>
      </c>
    </row>
    <row r="38" spans="1:26" x14ac:dyDescent="0.3">
      <c r="A38" s="23" t="s">
        <v>909</v>
      </c>
      <c r="B38" s="23" t="s">
        <v>927</v>
      </c>
      <c r="C38" s="23">
        <v>41.34</v>
      </c>
      <c r="D38" s="23">
        <v>38.74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39.6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41.34</v>
      </c>
      <c r="C39" s="5">
        <v>4</v>
      </c>
      <c r="D39" s="5">
        <v>41.34</v>
      </c>
    </row>
    <row r="40" spans="1:26" x14ac:dyDescent="0.3">
      <c r="A40" s="23" t="s">
        <v>909</v>
      </c>
      <c r="B40" s="23" t="s">
        <v>928</v>
      </c>
      <c r="C40" s="23">
        <v>41.37</v>
      </c>
      <c r="D40" s="23">
        <v>38.700000000000003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39.450000000000003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41.37</v>
      </c>
      <c r="C41" s="5">
        <v>4</v>
      </c>
      <c r="D41" s="5">
        <v>41.37</v>
      </c>
    </row>
    <row r="42" spans="1:26" x14ac:dyDescent="0.3">
      <c r="A42" s="23" t="s">
        <v>909</v>
      </c>
      <c r="B42" s="23" t="s">
        <v>1194</v>
      </c>
      <c r="C42" s="23">
        <v>41.37</v>
      </c>
      <c r="D42" s="23">
        <v>38.700000000000003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39.44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41.37</v>
      </c>
      <c r="C43" s="5">
        <v>4</v>
      </c>
      <c r="D43" s="5">
        <v>41.37</v>
      </c>
    </row>
    <row r="44" spans="1:26" x14ac:dyDescent="0.3">
      <c r="A44" s="23" t="s">
        <v>909</v>
      </c>
      <c r="B44" s="23" t="s">
        <v>930</v>
      </c>
      <c r="C44" s="23">
        <v>41.53</v>
      </c>
      <c r="D44" s="23">
        <v>38.67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39.299999999999997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41.53</v>
      </c>
      <c r="C45" s="5">
        <v>4</v>
      </c>
      <c r="D45" s="5">
        <v>41.53</v>
      </c>
    </row>
    <row r="46" spans="1:26" x14ac:dyDescent="0.3">
      <c r="A46" s="23" t="s">
        <v>909</v>
      </c>
      <c r="B46" s="23" t="s">
        <v>931</v>
      </c>
      <c r="C46" s="23">
        <v>41.69</v>
      </c>
      <c r="D46" s="23">
        <v>38.630000000000003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39.15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41.69</v>
      </c>
      <c r="C47" s="5">
        <v>4</v>
      </c>
      <c r="D47" s="5">
        <v>41.69</v>
      </c>
    </row>
    <row r="48" spans="1:26" x14ac:dyDescent="0.3">
      <c r="A48" s="23" t="s">
        <v>909</v>
      </c>
      <c r="B48" s="23" t="s">
        <v>1195</v>
      </c>
      <c r="C48" s="23">
        <v>41.74</v>
      </c>
      <c r="D48" s="23">
        <v>38.619999999999997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39.11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41.74</v>
      </c>
      <c r="C49" s="5">
        <v>4</v>
      </c>
      <c r="D49" s="5">
        <v>41.74</v>
      </c>
    </row>
    <row r="50" spans="1:26" x14ac:dyDescent="0.3">
      <c r="A50" s="23" t="s">
        <v>909</v>
      </c>
      <c r="B50" s="23" t="s">
        <v>932</v>
      </c>
      <c r="C50" s="23">
        <v>41.71</v>
      </c>
      <c r="D50" s="23">
        <v>38.6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39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41.71</v>
      </c>
      <c r="C51" s="5">
        <v>4</v>
      </c>
      <c r="D51" s="5">
        <v>41.71</v>
      </c>
    </row>
    <row r="52" spans="1:26" x14ac:dyDescent="0.3">
      <c r="A52" s="23" t="s">
        <v>909</v>
      </c>
      <c r="B52" s="23" t="s">
        <v>933</v>
      </c>
      <c r="C52" s="23">
        <v>41.66</v>
      </c>
      <c r="D52" s="23">
        <v>38.56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38.86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41.66</v>
      </c>
      <c r="C53" s="5">
        <v>4</v>
      </c>
      <c r="D53" s="5">
        <v>41.66</v>
      </c>
    </row>
    <row r="54" spans="1:26" x14ac:dyDescent="0.3">
      <c r="A54" s="23" t="s">
        <v>909</v>
      </c>
      <c r="B54" s="23" t="s">
        <v>1196</v>
      </c>
      <c r="C54" s="23">
        <v>41.63</v>
      </c>
      <c r="D54" s="23">
        <v>38.54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38.770000000000003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41.63</v>
      </c>
      <c r="C55" s="5">
        <v>4</v>
      </c>
      <c r="D55" s="5">
        <v>41.63</v>
      </c>
    </row>
    <row r="56" spans="1:26" x14ac:dyDescent="0.3">
      <c r="A56" s="23" t="s">
        <v>909</v>
      </c>
      <c r="B56" s="23" t="s">
        <v>935</v>
      </c>
      <c r="C56" s="23">
        <v>41.58</v>
      </c>
      <c r="D56" s="23">
        <v>38.520000000000003</v>
      </c>
      <c r="E56" s="23">
        <v>200</v>
      </c>
      <c r="F56" s="23" t="s">
        <v>60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38.71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41.58</v>
      </c>
      <c r="C57" s="5">
        <v>4</v>
      </c>
      <c r="D57" s="5">
        <v>41.58</v>
      </c>
    </row>
    <row r="58" spans="1:26" x14ac:dyDescent="0.3">
      <c r="A58" s="23" t="s">
        <v>909</v>
      </c>
      <c r="B58" s="23" t="s">
        <v>936</v>
      </c>
      <c r="C58" s="23">
        <v>41.47</v>
      </c>
      <c r="D58" s="23">
        <v>38.479999999999997</v>
      </c>
      <c r="E58" s="23">
        <v>200</v>
      </c>
      <c r="F58" s="23" t="s">
        <v>60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38.56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41.47</v>
      </c>
      <c r="C59" s="5">
        <v>4</v>
      </c>
      <c r="D59" s="5">
        <v>41.47</v>
      </c>
    </row>
    <row r="60" spans="1:26" x14ac:dyDescent="0.3">
      <c r="A60" s="23" t="s">
        <v>909</v>
      </c>
      <c r="B60" s="23" t="s">
        <v>1197</v>
      </c>
      <c r="C60" s="23">
        <v>41.4</v>
      </c>
      <c r="D60" s="23">
        <v>38.46</v>
      </c>
      <c r="E60" s="23">
        <v>200</v>
      </c>
      <c r="F60" s="23" t="s">
        <v>60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38.46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41.4</v>
      </c>
      <c r="C61" s="5">
        <v>4</v>
      </c>
      <c r="D61" s="5">
        <v>41.4</v>
      </c>
    </row>
    <row r="62" spans="1:26" x14ac:dyDescent="0.3">
      <c r="A62" s="23" t="s">
        <v>909</v>
      </c>
      <c r="B62" s="23" t="s">
        <v>937</v>
      </c>
      <c r="C62" s="23">
        <v>41.36</v>
      </c>
      <c r="D62" s="23">
        <v>38.450000000000003</v>
      </c>
      <c r="E62" s="23">
        <v>200</v>
      </c>
      <c r="F62" s="23" t="s">
        <v>60</v>
      </c>
      <c r="G62" s="23">
        <v>0.3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38.409999999999997</v>
      </c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5">
        <v>4</v>
      </c>
      <c r="B63" s="5">
        <v>41.36</v>
      </c>
      <c r="C63" s="5">
        <v>4</v>
      </c>
      <c r="D63" s="5">
        <v>41.36</v>
      </c>
    </row>
    <row r="64" spans="1:26" x14ac:dyDescent="0.3">
      <c r="A64" s="23" t="s">
        <v>909</v>
      </c>
      <c r="B64" s="23" t="s">
        <v>940</v>
      </c>
      <c r="C64" s="23">
        <v>41.24</v>
      </c>
      <c r="D64" s="23">
        <v>38.409999999999997</v>
      </c>
      <c r="E64" s="23">
        <v>200</v>
      </c>
      <c r="F64" s="23" t="s">
        <v>60</v>
      </c>
      <c r="G64" s="23">
        <v>0.3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>
        <v>38.26</v>
      </c>
      <c r="S64" s="23"/>
      <c r="T64" s="23"/>
      <c r="U64" s="23"/>
      <c r="V64" s="23"/>
      <c r="W64" s="23"/>
      <c r="X64" s="23"/>
      <c r="Y64" s="23"/>
      <c r="Z64" s="23"/>
    </row>
    <row r="65" spans="1:26" x14ac:dyDescent="0.3">
      <c r="A65" s="5">
        <v>4</v>
      </c>
      <c r="B65" s="5">
        <v>41.24</v>
      </c>
      <c r="C65" s="5">
        <v>4</v>
      </c>
      <c r="D65" s="5">
        <v>41.24</v>
      </c>
    </row>
    <row r="66" spans="1:26" x14ac:dyDescent="0.3">
      <c r="A66" s="23" t="s">
        <v>909</v>
      </c>
      <c r="B66" s="23" t="s">
        <v>1198</v>
      </c>
      <c r="C66" s="23">
        <v>41.15</v>
      </c>
      <c r="D66" s="23">
        <v>38.380000000000003</v>
      </c>
      <c r="E66" s="23">
        <v>200</v>
      </c>
      <c r="F66" s="23" t="s">
        <v>60</v>
      </c>
      <c r="G66" s="23">
        <v>0.3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38.15</v>
      </c>
      <c r="S66" s="23"/>
      <c r="T66" s="23"/>
      <c r="U66" s="23"/>
      <c r="V66" s="23"/>
      <c r="W66" s="23"/>
      <c r="X66" s="23"/>
      <c r="Y66" s="23"/>
      <c r="Z66" s="23"/>
    </row>
    <row r="67" spans="1:26" x14ac:dyDescent="0.3">
      <c r="A67" s="5">
        <v>4</v>
      </c>
      <c r="B67" s="5">
        <v>41.15</v>
      </c>
      <c r="C67" s="5">
        <v>4</v>
      </c>
      <c r="D67" s="5">
        <v>41.15</v>
      </c>
    </row>
    <row r="68" spans="1:26" x14ac:dyDescent="0.3">
      <c r="A68" s="23" t="s">
        <v>909</v>
      </c>
      <c r="B68" s="23" t="s">
        <v>1045</v>
      </c>
    </row>
  </sheetData>
  <phoneticPr fontId="3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41.97</v>
      </c>
      <c r="D2" s="23">
        <v>40.770000000000003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41.97</v>
      </c>
      <c r="C3" s="5">
        <v>4</v>
      </c>
      <c r="D3" s="5">
        <v>41.97</v>
      </c>
    </row>
    <row r="4" spans="1:26" x14ac:dyDescent="0.3">
      <c r="A4" s="23" t="s">
        <v>909</v>
      </c>
      <c r="B4" s="23" t="s">
        <v>911</v>
      </c>
      <c r="C4" s="23">
        <v>41.95</v>
      </c>
      <c r="D4" s="23">
        <v>40.299999999999997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38.950000000000003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41.95</v>
      </c>
      <c r="C5" s="5">
        <v>4</v>
      </c>
      <c r="D5" s="5">
        <v>41.95</v>
      </c>
    </row>
    <row r="6" spans="1:26" x14ac:dyDescent="0.3">
      <c r="A6" s="23" t="s">
        <v>909</v>
      </c>
      <c r="B6" s="23" t="s">
        <v>1062</v>
      </c>
      <c r="C6" s="23">
        <v>41.93</v>
      </c>
      <c r="D6" s="23">
        <v>39.840000000000003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38.93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41.93</v>
      </c>
      <c r="C7" s="5">
        <v>4</v>
      </c>
      <c r="D7" s="5">
        <v>41.93</v>
      </c>
    </row>
    <row r="8" spans="1:26" x14ac:dyDescent="0.3">
      <c r="A8" s="23" t="s">
        <v>909</v>
      </c>
      <c r="B8" s="23" t="s">
        <v>1063</v>
      </c>
      <c r="C8" s="23">
        <v>41.93</v>
      </c>
      <c r="D8" s="23">
        <v>39.840000000000003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38.93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41.93</v>
      </c>
      <c r="C9" s="5">
        <v>4</v>
      </c>
      <c r="D9" s="5">
        <v>41.93</v>
      </c>
    </row>
    <row r="10" spans="1:26" x14ac:dyDescent="0.3">
      <c r="A10" s="23" t="s">
        <v>909</v>
      </c>
      <c r="B10" s="23" t="s">
        <v>1071</v>
      </c>
      <c r="C10" s="23">
        <v>41.93</v>
      </c>
      <c r="D10" s="23">
        <v>39.72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38.93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41.93</v>
      </c>
      <c r="C11" s="5">
        <v>4</v>
      </c>
      <c r="D11" s="5">
        <v>41.93</v>
      </c>
    </row>
    <row r="12" spans="1:26" x14ac:dyDescent="0.3">
      <c r="A12" s="23" t="s">
        <v>909</v>
      </c>
      <c r="B12" s="23" t="s">
        <v>1164</v>
      </c>
      <c r="C12" s="23">
        <v>41.63</v>
      </c>
      <c r="D12" s="23">
        <v>39.44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38.630000000000003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41.63</v>
      </c>
      <c r="C13" s="5">
        <v>4</v>
      </c>
      <c r="D13" s="5">
        <v>41.63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Z2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41.81</v>
      </c>
      <c r="D2" s="23">
        <v>40.61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40.31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41.81</v>
      </c>
      <c r="C3" s="5">
        <v>4</v>
      </c>
      <c r="D3" s="5">
        <v>41.81</v>
      </c>
    </row>
    <row r="4" spans="1:26" x14ac:dyDescent="0.3">
      <c r="A4" s="23" t="s">
        <v>909</v>
      </c>
      <c r="B4" s="23" t="s">
        <v>911</v>
      </c>
      <c r="C4" s="23">
        <v>41.78</v>
      </c>
      <c r="D4" s="23">
        <v>40.29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40.28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41.78</v>
      </c>
      <c r="C5" s="5">
        <v>4</v>
      </c>
      <c r="D5" s="5">
        <v>41.78</v>
      </c>
    </row>
    <row r="6" spans="1:26" x14ac:dyDescent="0.3">
      <c r="A6" s="23" t="s">
        <v>909</v>
      </c>
      <c r="B6" s="23" t="s">
        <v>912</v>
      </c>
      <c r="C6" s="23">
        <v>41.74</v>
      </c>
      <c r="D6" s="23">
        <v>39.97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40.24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41.74</v>
      </c>
      <c r="C7" s="5">
        <v>4</v>
      </c>
      <c r="D7" s="5">
        <v>41.74</v>
      </c>
    </row>
    <row r="8" spans="1:26" x14ac:dyDescent="0.3">
      <c r="A8" s="23" t="s">
        <v>909</v>
      </c>
      <c r="B8" s="23" t="s">
        <v>1072</v>
      </c>
      <c r="C8" s="23">
        <v>41.71</v>
      </c>
      <c r="D8" s="23">
        <v>39.65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40.21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41.71</v>
      </c>
      <c r="C9" s="5">
        <v>4</v>
      </c>
      <c r="D9" s="5">
        <v>41.71</v>
      </c>
    </row>
    <row r="10" spans="1:26" x14ac:dyDescent="0.3">
      <c r="A10" s="23" t="s">
        <v>909</v>
      </c>
      <c r="B10" s="23" t="s">
        <v>1073</v>
      </c>
      <c r="C10" s="23">
        <v>41.71</v>
      </c>
      <c r="D10" s="23">
        <v>39.65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40.21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41.71</v>
      </c>
      <c r="C11" s="5">
        <v>4</v>
      </c>
      <c r="D11" s="5">
        <v>41.71</v>
      </c>
    </row>
    <row r="12" spans="1:26" x14ac:dyDescent="0.3">
      <c r="A12" s="23" t="s">
        <v>909</v>
      </c>
      <c r="B12" s="23" t="s">
        <v>915</v>
      </c>
      <c r="C12" s="23">
        <v>41.69</v>
      </c>
      <c r="D12" s="23">
        <v>39.5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40.19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41.69</v>
      </c>
      <c r="C13" s="5">
        <v>4</v>
      </c>
      <c r="D13" s="5">
        <v>41.69</v>
      </c>
    </row>
    <row r="14" spans="1:26" x14ac:dyDescent="0.3">
      <c r="A14" s="23" t="s">
        <v>909</v>
      </c>
      <c r="B14" s="23" t="s">
        <v>916</v>
      </c>
      <c r="C14" s="23">
        <v>41.66</v>
      </c>
      <c r="D14" s="23">
        <v>39.35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40.159999999999997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41.66</v>
      </c>
      <c r="C15" s="5">
        <v>4</v>
      </c>
      <c r="D15" s="5">
        <v>41.66</v>
      </c>
    </row>
    <row r="16" spans="1:26" x14ac:dyDescent="0.3">
      <c r="A16" s="23" t="s">
        <v>909</v>
      </c>
      <c r="B16" s="23" t="s">
        <v>917</v>
      </c>
      <c r="C16" s="23">
        <v>41.64</v>
      </c>
      <c r="D16" s="23">
        <v>39.200000000000003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40.14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41.64</v>
      </c>
      <c r="C17" s="5">
        <v>4</v>
      </c>
      <c r="D17" s="5">
        <v>41.64</v>
      </c>
    </row>
    <row r="18" spans="1:26" x14ac:dyDescent="0.3">
      <c r="A18" s="23" t="s">
        <v>909</v>
      </c>
      <c r="B18" s="23" t="s">
        <v>918</v>
      </c>
      <c r="C18" s="23">
        <v>41.53</v>
      </c>
      <c r="D18" s="23">
        <v>39.06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41.53</v>
      </c>
      <c r="C19" s="5">
        <v>4</v>
      </c>
      <c r="D19" s="5">
        <v>41.53</v>
      </c>
    </row>
    <row r="20" spans="1:26" x14ac:dyDescent="0.3">
      <c r="A20" s="23" t="s">
        <v>909</v>
      </c>
      <c r="B20" s="23" t="s">
        <v>921</v>
      </c>
      <c r="C20" s="23">
        <v>41.42</v>
      </c>
      <c r="D20" s="23">
        <v>38.92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39.92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41.42</v>
      </c>
      <c r="C21" s="5">
        <v>4</v>
      </c>
      <c r="D21" s="5">
        <v>41.42</v>
      </c>
    </row>
    <row r="22" spans="1:26" x14ac:dyDescent="0.3">
      <c r="A22" s="23" t="s">
        <v>909</v>
      </c>
      <c r="B22" s="23" t="s">
        <v>922</v>
      </c>
      <c r="C22" s="23">
        <v>41.31</v>
      </c>
      <c r="D22" s="23">
        <v>38.78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39.81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41.31</v>
      </c>
      <c r="C23" s="5">
        <v>4</v>
      </c>
      <c r="D23" s="5">
        <v>41.31</v>
      </c>
    </row>
    <row r="24" spans="1:26" x14ac:dyDescent="0.3">
      <c r="A24" s="23" t="s">
        <v>909</v>
      </c>
      <c r="B24" s="23" t="s">
        <v>1054</v>
      </c>
      <c r="C24" s="23">
        <v>41.31</v>
      </c>
      <c r="D24" s="23">
        <v>38.78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39.81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41.31</v>
      </c>
      <c r="C25" s="5">
        <v>4</v>
      </c>
      <c r="D25" s="5">
        <v>41.31</v>
      </c>
    </row>
    <row r="26" spans="1:26" x14ac:dyDescent="0.3">
      <c r="A26" s="23" t="s">
        <v>909</v>
      </c>
      <c r="B26" s="23" t="s">
        <v>1045</v>
      </c>
    </row>
  </sheetData>
  <phoneticPr fontId="3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Z5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42.61</v>
      </c>
      <c r="D2" s="23">
        <v>41.41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41.11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42.61</v>
      </c>
      <c r="C3" s="5">
        <v>4</v>
      </c>
      <c r="D3" s="5">
        <v>42.61</v>
      </c>
    </row>
    <row r="4" spans="1:26" x14ac:dyDescent="0.3">
      <c r="A4" s="23" t="s">
        <v>909</v>
      </c>
      <c r="B4" s="23" t="s">
        <v>911</v>
      </c>
      <c r="C4" s="23">
        <v>42.49</v>
      </c>
      <c r="D4" s="23">
        <v>41.06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40.99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42.49</v>
      </c>
      <c r="C5" s="5">
        <v>4</v>
      </c>
      <c r="D5" s="5">
        <v>42.49</v>
      </c>
    </row>
    <row r="6" spans="1:26" x14ac:dyDescent="0.3">
      <c r="A6" s="23" t="s">
        <v>909</v>
      </c>
      <c r="B6" s="23" t="s">
        <v>912</v>
      </c>
      <c r="C6" s="23">
        <v>42.36</v>
      </c>
      <c r="D6" s="23">
        <v>40.71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40.86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42.36</v>
      </c>
      <c r="C7" s="5">
        <v>4</v>
      </c>
      <c r="D7" s="5">
        <v>42.36</v>
      </c>
    </row>
    <row r="8" spans="1:26" x14ac:dyDescent="0.3">
      <c r="A8" s="23" t="s">
        <v>909</v>
      </c>
      <c r="B8" s="23" t="s">
        <v>1071</v>
      </c>
      <c r="C8" s="23">
        <v>42.33</v>
      </c>
      <c r="D8" s="23">
        <v>40.619999999999997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40.83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42.33</v>
      </c>
      <c r="C9" s="5">
        <v>4</v>
      </c>
      <c r="D9" s="5">
        <v>42.33</v>
      </c>
    </row>
    <row r="10" spans="1:26" x14ac:dyDescent="0.3">
      <c r="A10" s="23" t="s">
        <v>909</v>
      </c>
      <c r="B10" s="23" t="s">
        <v>1072</v>
      </c>
      <c r="C10" s="23">
        <v>42.26</v>
      </c>
      <c r="D10" s="23">
        <v>40.29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40.76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42.26</v>
      </c>
      <c r="C11" s="5">
        <v>4</v>
      </c>
      <c r="D11" s="5">
        <v>42.26</v>
      </c>
    </row>
    <row r="12" spans="1:26" x14ac:dyDescent="0.3">
      <c r="A12" s="23" t="s">
        <v>909</v>
      </c>
      <c r="B12" s="23" t="s">
        <v>1073</v>
      </c>
      <c r="C12" s="23">
        <v>42.26</v>
      </c>
      <c r="D12" s="23">
        <v>40.29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40.76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42.26</v>
      </c>
      <c r="C13" s="5">
        <v>4</v>
      </c>
      <c r="D13" s="5">
        <v>42.26</v>
      </c>
    </row>
    <row r="14" spans="1:26" x14ac:dyDescent="0.3">
      <c r="A14" s="23" t="s">
        <v>909</v>
      </c>
      <c r="B14" s="23" t="s">
        <v>915</v>
      </c>
      <c r="C14" s="23">
        <v>42.17</v>
      </c>
      <c r="D14" s="23">
        <v>39.85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40.67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42.17</v>
      </c>
      <c r="C15" s="5">
        <v>4</v>
      </c>
      <c r="D15" s="5">
        <v>42.17</v>
      </c>
    </row>
    <row r="16" spans="1:26" x14ac:dyDescent="0.3">
      <c r="A16" s="23" t="s">
        <v>909</v>
      </c>
      <c r="B16" s="23" t="s">
        <v>1074</v>
      </c>
      <c r="C16" s="23">
        <v>42.13</v>
      </c>
      <c r="D16" s="23">
        <v>39.630000000000003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40.630000000000003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42.13</v>
      </c>
      <c r="C17" s="5">
        <v>4</v>
      </c>
      <c r="D17" s="5">
        <v>42.13</v>
      </c>
    </row>
    <row r="18" spans="1:26" x14ac:dyDescent="0.3">
      <c r="A18" s="23" t="s">
        <v>909</v>
      </c>
      <c r="B18" s="23" t="s">
        <v>916</v>
      </c>
      <c r="C18" s="23">
        <v>42.02</v>
      </c>
      <c r="D18" s="23">
        <v>39.590000000000003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40.520000000000003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42.02</v>
      </c>
      <c r="C19" s="5">
        <v>4</v>
      </c>
      <c r="D19" s="5">
        <v>42.02</v>
      </c>
    </row>
    <row r="20" spans="1:26" x14ac:dyDescent="0.3">
      <c r="A20" s="23" t="s">
        <v>909</v>
      </c>
      <c r="B20" s="23" t="s">
        <v>917</v>
      </c>
      <c r="C20" s="23">
        <v>41.81</v>
      </c>
      <c r="D20" s="23">
        <v>39.51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40.31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41.81</v>
      </c>
      <c r="C21" s="5">
        <v>4</v>
      </c>
      <c r="D21" s="5">
        <v>41.81</v>
      </c>
    </row>
    <row r="22" spans="1:26" x14ac:dyDescent="0.3">
      <c r="A22" s="23" t="s">
        <v>909</v>
      </c>
      <c r="B22" s="23" t="s">
        <v>1075</v>
      </c>
      <c r="C22" s="23">
        <v>41.62</v>
      </c>
      <c r="D22" s="23">
        <v>39.43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40.119999999999997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41.62</v>
      </c>
      <c r="C23" s="5">
        <v>4</v>
      </c>
      <c r="D23" s="5">
        <v>41.62</v>
      </c>
    </row>
    <row r="24" spans="1:26" x14ac:dyDescent="0.3">
      <c r="A24" s="23" t="s">
        <v>909</v>
      </c>
      <c r="B24" s="23" t="s">
        <v>918</v>
      </c>
      <c r="C24" s="23">
        <v>41.63</v>
      </c>
      <c r="D24" s="23">
        <v>39.42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40.130000000000003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41.63</v>
      </c>
      <c r="C25" s="5">
        <v>4</v>
      </c>
      <c r="D25" s="5">
        <v>41.63</v>
      </c>
    </row>
    <row r="26" spans="1:26" x14ac:dyDescent="0.3">
      <c r="A26" s="23" t="s">
        <v>909</v>
      </c>
      <c r="B26" s="23" t="s">
        <v>921</v>
      </c>
      <c r="C26" s="23">
        <v>41.71</v>
      </c>
      <c r="D26" s="23">
        <v>39.35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40.21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41.71</v>
      </c>
      <c r="C27" s="5">
        <v>4</v>
      </c>
      <c r="D27" s="5">
        <v>41.71</v>
      </c>
    </row>
    <row r="28" spans="1:26" x14ac:dyDescent="0.3">
      <c r="A28" s="23" t="s">
        <v>909</v>
      </c>
      <c r="B28" s="23" t="s">
        <v>1054</v>
      </c>
      <c r="C28" s="23">
        <v>41.79</v>
      </c>
      <c r="D28" s="23">
        <v>39.28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40.29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41.79</v>
      </c>
      <c r="C29" s="5">
        <v>4</v>
      </c>
      <c r="D29" s="5">
        <v>41.79</v>
      </c>
    </row>
    <row r="30" spans="1:26" x14ac:dyDescent="0.3">
      <c r="A30" s="23" t="s">
        <v>909</v>
      </c>
      <c r="B30" s="23" t="s">
        <v>1076</v>
      </c>
      <c r="C30" s="23">
        <v>41.81</v>
      </c>
      <c r="D30" s="23">
        <v>39.26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40.31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41.81</v>
      </c>
      <c r="C31" s="5">
        <v>4</v>
      </c>
      <c r="D31" s="5">
        <v>41.81</v>
      </c>
    </row>
    <row r="32" spans="1:26" x14ac:dyDescent="0.3">
      <c r="A32" s="23" t="s">
        <v>909</v>
      </c>
      <c r="B32" s="23" t="s">
        <v>924</v>
      </c>
      <c r="C32" s="23">
        <v>41.79</v>
      </c>
      <c r="D32" s="23">
        <v>39.22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40.29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41.79</v>
      </c>
      <c r="C33" s="5">
        <v>4</v>
      </c>
      <c r="D33" s="5">
        <v>41.79</v>
      </c>
    </row>
    <row r="34" spans="1:26" x14ac:dyDescent="0.3">
      <c r="A34" s="23" t="s">
        <v>909</v>
      </c>
      <c r="B34" s="23" t="s">
        <v>925</v>
      </c>
      <c r="C34" s="23">
        <v>41.75</v>
      </c>
      <c r="D34" s="23">
        <v>39.159999999999997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40.25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41.75</v>
      </c>
      <c r="C35" s="5">
        <v>4</v>
      </c>
      <c r="D35" s="5">
        <v>41.75</v>
      </c>
    </row>
    <row r="36" spans="1:26" x14ac:dyDescent="0.3">
      <c r="A36" s="23" t="s">
        <v>909</v>
      </c>
      <c r="B36" s="23" t="s">
        <v>927</v>
      </c>
      <c r="C36" s="23">
        <v>41.71</v>
      </c>
      <c r="D36" s="23">
        <v>39.1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40.21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41.71</v>
      </c>
      <c r="C37" s="5">
        <v>4</v>
      </c>
      <c r="D37" s="5">
        <v>41.71</v>
      </c>
    </row>
    <row r="38" spans="1:26" x14ac:dyDescent="0.3">
      <c r="A38" s="23" t="s">
        <v>909</v>
      </c>
      <c r="B38" s="23" t="s">
        <v>1199</v>
      </c>
      <c r="C38" s="23">
        <v>41.7</v>
      </c>
      <c r="D38" s="23">
        <v>39.08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40.200000000000003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41.7</v>
      </c>
      <c r="C39" s="5">
        <v>4</v>
      </c>
      <c r="D39" s="5">
        <v>41.7</v>
      </c>
    </row>
    <row r="40" spans="1:26" x14ac:dyDescent="0.3">
      <c r="A40" s="23" t="s">
        <v>909</v>
      </c>
      <c r="B40" s="23" t="s">
        <v>928</v>
      </c>
      <c r="C40" s="23">
        <v>41.69</v>
      </c>
      <c r="D40" s="23">
        <v>39.049999999999997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40.19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41.69</v>
      </c>
      <c r="C41" s="5">
        <v>4</v>
      </c>
      <c r="D41" s="5">
        <v>41.69</v>
      </c>
    </row>
    <row r="42" spans="1:26" x14ac:dyDescent="0.3">
      <c r="A42" s="23" t="s">
        <v>909</v>
      </c>
      <c r="B42" s="23" t="s">
        <v>930</v>
      </c>
      <c r="C42" s="23">
        <v>41.68</v>
      </c>
      <c r="D42" s="23">
        <v>39.01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40.18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41.68</v>
      </c>
      <c r="C43" s="5">
        <v>4</v>
      </c>
      <c r="D43" s="5">
        <v>41.68</v>
      </c>
    </row>
    <row r="44" spans="1:26" x14ac:dyDescent="0.3">
      <c r="A44" s="23" t="s">
        <v>909</v>
      </c>
      <c r="B44" s="23" t="s">
        <v>931</v>
      </c>
      <c r="C44" s="23">
        <v>41.67</v>
      </c>
      <c r="D44" s="23">
        <v>38.96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40.17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41.67</v>
      </c>
      <c r="C45" s="5">
        <v>4</v>
      </c>
      <c r="D45" s="5">
        <v>41.67</v>
      </c>
    </row>
    <row r="46" spans="1:26" x14ac:dyDescent="0.3">
      <c r="A46" s="23" t="s">
        <v>909</v>
      </c>
      <c r="B46" s="23" t="s">
        <v>1200</v>
      </c>
      <c r="C46" s="23">
        <v>41.67</v>
      </c>
      <c r="D46" s="23">
        <v>38.94</v>
      </c>
      <c r="E46" s="23">
        <v>200</v>
      </c>
      <c r="F46" s="23" t="s">
        <v>60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40.17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41.67</v>
      </c>
      <c r="C47" s="5">
        <v>4</v>
      </c>
      <c r="D47" s="5">
        <v>41.67</v>
      </c>
    </row>
    <row r="48" spans="1:26" x14ac:dyDescent="0.3">
      <c r="A48" s="23" t="s">
        <v>909</v>
      </c>
      <c r="B48" s="23" t="s">
        <v>932</v>
      </c>
      <c r="C48" s="23">
        <v>41.59</v>
      </c>
      <c r="D48" s="23">
        <v>38.909999999999997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40.090000000000003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41.59</v>
      </c>
      <c r="C49" s="5">
        <v>4</v>
      </c>
      <c r="D49" s="5">
        <v>41.59</v>
      </c>
    </row>
    <row r="50" spans="1:26" x14ac:dyDescent="0.3">
      <c r="A50" s="23" t="s">
        <v>909</v>
      </c>
      <c r="B50" s="23" t="s">
        <v>933</v>
      </c>
      <c r="C50" s="23">
        <v>41.45</v>
      </c>
      <c r="D50" s="23">
        <v>38.869999999999997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39.950000000000003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41.45</v>
      </c>
      <c r="C51" s="5">
        <v>4</v>
      </c>
      <c r="D51" s="5">
        <v>41.45</v>
      </c>
    </row>
    <row r="52" spans="1:26" x14ac:dyDescent="0.3">
      <c r="A52" s="23" t="s">
        <v>909</v>
      </c>
      <c r="B52" s="23" t="s">
        <v>935</v>
      </c>
      <c r="C52" s="23">
        <v>41.31</v>
      </c>
      <c r="D52" s="23">
        <v>38.83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39.81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41.31</v>
      </c>
      <c r="C53" s="5">
        <v>4</v>
      </c>
      <c r="D53" s="5">
        <v>41.31</v>
      </c>
    </row>
    <row r="54" spans="1:26" x14ac:dyDescent="0.3">
      <c r="A54" s="23" t="s">
        <v>909</v>
      </c>
      <c r="B54" s="23" t="s">
        <v>1201</v>
      </c>
      <c r="C54" s="23">
        <v>41.26</v>
      </c>
      <c r="D54" s="23">
        <v>38.81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39.76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41.26</v>
      </c>
      <c r="C55" s="5">
        <v>4</v>
      </c>
      <c r="D55" s="5">
        <v>41.26</v>
      </c>
    </row>
    <row r="56" spans="1:26" x14ac:dyDescent="0.3">
      <c r="A56" s="23" t="s">
        <v>909</v>
      </c>
      <c r="B56" s="23" t="s">
        <v>1045</v>
      </c>
    </row>
  </sheetData>
  <phoneticPr fontId="3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41.87</v>
      </c>
      <c r="D2" s="23">
        <v>40.47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40.369999999999997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41.87</v>
      </c>
      <c r="C3" s="5">
        <v>4</v>
      </c>
      <c r="D3" s="5">
        <v>41.87</v>
      </c>
    </row>
    <row r="4" spans="1:26" x14ac:dyDescent="0.3">
      <c r="A4" s="23" t="s">
        <v>909</v>
      </c>
      <c r="B4" s="23" t="s">
        <v>1059</v>
      </c>
      <c r="C4" s="23">
        <v>41.82</v>
      </c>
      <c r="D4" s="23">
        <v>40.1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40.32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41.82</v>
      </c>
      <c r="C5" s="5">
        <v>4</v>
      </c>
      <c r="D5" s="5">
        <v>41.82</v>
      </c>
    </row>
    <row r="6" spans="1:26" x14ac:dyDescent="0.3">
      <c r="A6" s="23" t="s">
        <v>909</v>
      </c>
      <c r="B6" s="23" t="s">
        <v>1060</v>
      </c>
      <c r="C6" s="23">
        <v>41.82</v>
      </c>
      <c r="D6" s="23">
        <v>40.1</v>
      </c>
      <c r="E6" s="23">
        <v>200</v>
      </c>
      <c r="F6" s="23" t="s">
        <v>60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40.32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41.82</v>
      </c>
      <c r="C7" s="5">
        <v>4</v>
      </c>
      <c r="D7" s="5">
        <v>41.82</v>
      </c>
    </row>
    <row r="8" spans="1:26" x14ac:dyDescent="0.3">
      <c r="A8" s="23" t="s">
        <v>909</v>
      </c>
      <c r="B8" s="23" t="s">
        <v>912</v>
      </c>
      <c r="C8" s="23">
        <v>41.78</v>
      </c>
      <c r="D8" s="23">
        <v>39.729999999999997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40.28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41.78</v>
      </c>
      <c r="C9" s="5">
        <v>4</v>
      </c>
      <c r="D9" s="5">
        <v>41.78</v>
      </c>
    </row>
    <row r="10" spans="1:26" x14ac:dyDescent="0.3">
      <c r="A10" s="23" t="s">
        <v>909</v>
      </c>
      <c r="B10" s="23" t="s">
        <v>913</v>
      </c>
      <c r="C10" s="23">
        <v>41.73</v>
      </c>
      <c r="D10" s="23">
        <v>39.36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40.229999999999997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41.73</v>
      </c>
      <c r="C11" s="5">
        <v>4</v>
      </c>
      <c r="D11" s="5">
        <v>41.73</v>
      </c>
    </row>
    <row r="12" spans="1:26" x14ac:dyDescent="0.3">
      <c r="A12" s="23" t="s">
        <v>909</v>
      </c>
      <c r="B12" s="23" t="s">
        <v>914</v>
      </c>
      <c r="C12" s="23">
        <v>41.7</v>
      </c>
      <c r="D12" s="23">
        <v>39.08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40.200000000000003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41.7</v>
      </c>
      <c r="C13" s="5">
        <v>4</v>
      </c>
      <c r="D13" s="5">
        <v>41.7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42.09</v>
      </c>
      <c r="D2" s="23">
        <v>40.89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40.590000000000003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42.09</v>
      </c>
      <c r="C3" s="5">
        <v>4</v>
      </c>
      <c r="D3" s="5">
        <v>42.09</v>
      </c>
    </row>
    <row r="4" spans="1:26" x14ac:dyDescent="0.3">
      <c r="A4" s="23" t="s">
        <v>909</v>
      </c>
      <c r="B4" s="23" t="s">
        <v>911</v>
      </c>
      <c r="C4" s="23">
        <v>42.02</v>
      </c>
      <c r="D4" s="23">
        <v>40.57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40.520000000000003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42.02</v>
      </c>
      <c r="C5" s="5">
        <v>4</v>
      </c>
      <c r="D5" s="5">
        <v>42.02</v>
      </c>
    </row>
    <row r="6" spans="1:26" x14ac:dyDescent="0.3">
      <c r="A6" s="23" t="s">
        <v>909</v>
      </c>
      <c r="B6" s="23" t="s">
        <v>912</v>
      </c>
      <c r="C6" s="23">
        <v>41.95</v>
      </c>
      <c r="D6" s="23">
        <v>40.25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40.450000000000003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41.95</v>
      </c>
      <c r="C7" s="5">
        <v>4</v>
      </c>
      <c r="D7" s="5">
        <v>41.95</v>
      </c>
    </row>
    <row r="8" spans="1:26" x14ac:dyDescent="0.3">
      <c r="A8" s="23" t="s">
        <v>909</v>
      </c>
      <c r="B8" s="23" t="s">
        <v>1069</v>
      </c>
      <c r="C8" s="23">
        <v>41.91</v>
      </c>
      <c r="D8" s="23">
        <v>40.090000000000003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40.409999999999997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41.91</v>
      </c>
      <c r="C9" s="5">
        <v>4</v>
      </c>
      <c r="D9" s="5">
        <v>41.91</v>
      </c>
    </row>
    <row r="10" spans="1:26" x14ac:dyDescent="0.3">
      <c r="A10" s="23" t="s">
        <v>909</v>
      </c>
      <c r="B10" s="23" t="s">
        <v>1072</v>
      </c>
      <c r="C10" s="23">
        <v>41.95</v>
      </c>
      <c r="D10" s="23">
        <v>40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40.450000000000003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41.95</v>
      </c>
      <c r="C11" s="5">
        <v>4</v>
      </c>
      <c r="D11" s="5">
        <v>41.95</v>
      </c>
    </row>
    <row r="12" spans="1:26" x14ac:dyDescent="0.3">
      <c r="A12" s="23" t="s">
        <v>909</v>
      </c>
      <c r="B12" s="23" t="s">
        <v>1073</v>
      </c>
      <c r="C12" s="23">
        <v>41.95</v>
      </c>
      <c r="D12" s="23">
        <v>40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40.450000000000003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41.95</v>
      </c>
      <c r="C13" s="5">
        <v>4</v>
      </c>
      <c r="D13" s="5">
        <v>41.95</v>
      </c>
    </row>
    <row r="14" spans="1:26" x14ac:dyDescent="0.3">
      <c r="A14" s="23" t="s">
        <v>909</v>
      </c>
      <c r="B14" s="23" t="s">
        <v>915</v>
      </c>
      <c r="C14" s="23">
        <v>42.03</v>
      </c>
      <c r="D14" s="23">
        <v>39.83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40.53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42.03</v>
      </c>
      <c r="C15" s="5">
        <v>4</v>
      </c>
      <c r="D15" s="5">
        <v>42.03</v>
      </c>
    </row>
    <row r="16" spans="1:26" x14ac:dyDescent="0.3">
      <c r="A16" s="23" t="s">
        <v>909</v>
      </c>
      <c r="B16" s="23" t="s">
        <v>916</v>
      </c>
      <c r="C16" s="23">
        <v>42.11</v>
      </c>
      <c r="D16" s="23">
        <v>39.659999999999997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40.61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42.11</v>
      </c>
      <c r="C17" s="5">
        <v>4</v>
      </c>
      <c r="D17" s="5">
        <v>42.11</v>
      </c>
    </row>
    <row r="18" spans="1:26" x14ac:dyDescent="0.3">
      <c r="A18" s="23" t="s">
        <v>909</v>
      </c>
      <c r="B18" s="23" t="s">
        <v>1079</v>
      </c>
      <c r="C18" s="23">
        <v>42.13</v>
      </c>
      <c r="D18" s="23">
        <v>39.630000000000003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40.630000000000003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42.13</v>
      </c>
      <c r="C19" s="5">
        <v>4</v>
      </c>
      <c r="D19" s="5">
        <v>42.13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Z3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41.92</v>
      </c>
      <c r="D2" s="23">
        <v>40.72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40.32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41.92</v>
      </c>
      <c r="C3" s="5">
        <v>4</v>
      </c>
      <c r="D3" s="5">
        <v>41.92</v>
      </c>
    </row>
    <row r="4" spans="1:26" x14ac:dyDescent="0.3">
      <c r="A4" s="23" t="s">
        <v>909</v>
      </c>
      <c r="B4" s="23" t="s">
        <v>911</v>
      </c>
      <c r="C4" s="23">
        <v>42.01</v>
      </c>
      <c r="D4" s="23">
        <v>40.409999999999997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40.159999999999997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42.01</v>
      </c>
      <c r="C5" s="5">
        <v>4</v>
      </c>
      <c r="D5" s="5">
        <v>42.01</v>
      </c>
    </row>
    <row r="6" spans="1:26" x14ac:dyDescent="0.3">
      <c r="A6" s="23" t="s">
        <v>909</v>
      </c>
      <c r="B6" s="23" t="s">
        <v>1062</v>
      </c>
      <c r="C6" s="23">
        <v>42.1</v>
      </c>
      <c r="D6" s="23">
        <v>40.11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42.1</v>
      </c>
      <c r="C7" s="5">
        <v>4</v>
      </c>
      <c r="D7" s="5">
        <v>42.1</v>
      </c>
    </row>
    <row r="8" spans="1:26" x14ac:dyDescent="0.3">
      <c r="A8" s="23" t="s">
        <v>909</v>
      </c>
      <c r="B8" s="23" t="s">
        <v>1063</v>
      </c>
      <c r="C8" s="23">
        <v>42.1</v>
      </c>
      <c r="D8" s="23">
        <v>40.11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42.1</v>
      </c>
      <c r="C9" s="5">
        <v>4</v>
      </c>
      <c r="D9" s="5">
        <v>42.1</v>
      </c>
    </row>
    <row r="10" spans="1:26" x14ac:dyDescent="0.3">
      <c r="A10" s="23" t="s">
        <v>909</v>
      </c>
      <c r="B10" s="23" t="s">
        <v>1164</v>
      </c>
      <c r="C10" s="23">
        <v>42.17</v>
      </c>
      <c r="D10" s="23">
        <v>39.85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39.86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42.17</v>
      </c>
      <c r="C11" s="5">
        <v>4</v>
      </c>
      <c r="D11" s="5">
        <v>42.17</v>
      </c>
    </row>
    <row r="12" spans="1:26" x14ac:dyDescent="0.3">
      <c r="A12" s="23" t="s">
        <v>909</v>
      </c>
      <c r="B12" s="23" t="s">
        <v>913</v>
      </c>
      <c r="C12" s="23">
        <v>42.16</v>
      </c>
      <c r="D12" s="23">
        <v>39.82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39.840000000000003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42.16</v>
      </c>
      <c r="C13" s="5">
        <v>4</v>
      </c>
      <c r="D13" s="5">
        <v>42.16</v>
      </c>
    </row>
    <row r="14" spans="1:26" x14ac:dyDescent="0.3">
      <c r="A14" s="23" t="s">
        <v>909</v>
      </c>
      <c r="B14" s="23" t="s">
        <v>915</v>
      </c>
      <c r="C14" s="23">
        <v>42.09</v>
      </c>
      <c r="D14" s="23">
        <v>39.64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39.68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42.09</v>
      </c>
      <c r="C15" s="5">
        <v>4</v>
      </c>
      <c r="D15" s="5">
        <v>42.09</v>
      </c>
    </row>
    <row r="16" spans="1:26" x14ac:dyDescent="0.3">
      <c r="A16" s="23" t="s">
        <v>909</v>
      </c>
      <c r="B16" s="23" t="s">
        <v>916</v>
      </c>
      <c r="C16" s="23">
        <v>42.02</v>
      </c>
      <c r="D16" s="23">
        <v>39.450000000000003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39.520000000000003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42.02</v>
      </c>
      <c r="C17" s="5">
        <v>4</v>
      </c>
      <c r="D17" s="5">
        <v>42.02</v>
      </c>
    </row>
    <row r="18" spans="1:26" x14ac:dyDescent="0.3">
      <c r="A18" s="23" t="s">
        <v>909</v>
      </c>
      <c r="B18" s="23" t="s">
        <v>1165</v>
      </c>
      <c r="C18" s="23">
        <v>41.97</v>
      </c>
      <c r="D18" s="23">
        <v>39.32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39.4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41.97</v>
      </c>
      <c r="C19" s="5">
        <v>4</v>
      </c>
      <c r="D19" s="5">
        <v>41.97</v>
      </c>
    </row>
    <row r="20" spans="1:26" x14ac:dyDescent="0.3">
      <c r="A20" s="23" t="s">
        <v>909</v>
      </c>
      <c r="B20" s="23" t="s">
        <v>917</v>
      </c>
      <c r="C20" s="23">
        <v>41.97</v>
      </c>
      <c r="D20" s="23">
        <v>39.28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39.35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41.97</v>
      </c>
      <c r="C21" s="5">
        <v>4</v>
      </c>
      <c r="D21" s="5">
        <v>41.97</v>
      </c>
    </row>
    <row r="22" spans="1:26" x14ac:dyDescent="0.3">
      <c r="A22" s="23" t="s">
        <v>909</v>
      </c>
      <c r="B22" s="23" t="s">
        <v>918</v>
      </c>
      <c r="C22" s="23">
        <v>41.97</v>
      </c>
      <c r="D22" s="23">
        <v>39.159999999999997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39.19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41.97</v>
      </c>
      <c r="C23" s="5">
        <v>4</v>
      </c>
      <c r="D23" s="5">
        <v>41.97</v>
      </c>
    </row>
    <row r="24" spans="1:26" x14ac:dyDescent="0.3">
      <c r="A24" s="23" t="s">
        <v>909</v>
      </c>
      <c r="B24" s="23" t="s">
        <v>921</v>
      </c>
      <c r="C24" s="23">
        <v>41.97</v>
      </c>
      <c r="D24" s="23">
        <v>39.04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39.03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41.97</v>
      </c>
      <c r="C25" s="5">
        <v>4</v>
      </c>
      <c r="D25" s="5">
        <v>41.97</v>
      </c>
    </row>
    <row r="26" spans="1:26" x14ac:dyDescent="0.3">
      <c r="A26" s="23" t="s">
        <v>909</v>
      </c>
      <c r="B26" s="23" t="s">
        <v>1105</v>
      </c>
      <c r="C26" s="23">
        <v>41.97</v>
      </c>
      <c r="D26" s="23">
        <v>38.99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38.97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41.97</v>
      </c>
      <c r="C27" s="5">
        <v>4</v>
      </c>
      <c r="D27" s="5">
        <v>41.97</v>
      </c>
    </row>
    <row r="28" spans="1:26" x14ac:dyDescent="0.3">
      <c r="A28" s="23" t="s">
        <v>909</v>
      </c>
      <c r="B28" s="23" t="s">
        <v>1054</v>
      </c>
      <c r="C28" s="23">
        <v>41.87</v>
      </c>
      <c r="D28" s="23">
        <v>38.92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38.869999999999997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41.87</v>
      </c>
      <c r="C29" s="5">
        <v>4</v>
      </c>
      <c r="D29" s="5">
        <v>41.87</v>
      </c>
    </row>
    <row r="30" spans="1:26" x14ac:dyDescent="0.3">
      <c r="A30" s="23" t="s">
        <v>909</v>
      </c>
      <c r="B30" s="23" t="s">
        <v>924</v>
      </c>
      <c r="C30" s="23">
        <v>41.71</v>
      </c>
      <c r="D30" s="23">
        <v>38.799999999999997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38.71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41.71</v>
      </c>
      <c r="C31" s="5">
        <v>4</v>
      </c>
      <c r="D31" s="5">
        <v>41.71</v>
      </c>
    </row>
    <row r="32" spans="1:26" x14ac:dyDescent="0.3">
      <c r="A32" s="23" t="s">
        <v>909</v>
      </c>
      <c r="B32" s="23" t="s">
        <v>925</v>
      </c>
      <c r="C32" s="23">
        <v>41.55</v>
      </c>
      <c r="D32" s="23">
        <v>38.68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38.549999999999997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41.55</v>
      </c>
      <c r="C33" s="5">
        <v>4</v>
      </c>
      <c r="D33" s="5">
        <v>41.55</v>
      </c>
    </row>
    <row r="34" spans="1:26" x14ac:dyDescent="0.3">
      <c r="A34" s="23" t="s">
        <v>909</v>
      </c>
      <c r="B34" s="23" t="s">
        <v>927</v>
      </c>
      <c r="C34" s="23">
        <v>41.39</v>
      </c>
      <c r="D34" s="23">
        <v>38.56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38.39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41.39</v>
      </c>
      <c r="C35" s="5">
        <v>4</v>
      </c>
      <c r="D35" s="5">
        <v>41.39</v>
      </c>
    </row>
    <row r="36" spans="1:26" x14ac:dyDescent="0.3">
      <c r="A36" s="23" t="s">
        <v>909</v>
      </c>
      <c r="B36" s="23" t="s">
        <v>1202</v>
      </c>
      <c r="C36" s="23">
        <v>41.38</v>
      </c>
      <c r="D36" s="23">
        <v>38.549999999999997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38.380000000000003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41.38</v>
      </c>
      <c r="C37" s="5">
        <v>4</v>
      </c>
      <c r="D37" s="5">
        <v>41.38</v>
      </c>
    </row>
    <row r="38" spans="1:26" x14ac:dyDescent="0.3">
      <c r="A38" s="23" t="s">
        <v>909</v>
      </c>
      <c r="B38" s="23" t="s">
        <v>1045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61"/>
  <sheetViews>
    <sheetView workbookViewId="0">
      <selection activeCell="AQ25" sqref="AQ25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187</v>
      </c>
      <c r="H2" s="5" t="s">
        <v>115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41.45</v>
      </c>
      <c r="D4" s="5">
        <v>40.25</v>
      </c>
      <c r="E4" s="5">
        <v>200</v>
      </c>
      <c r="F4" s="5" t="s">
        <v>196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C4-0.2*15</f>
        <v>38.450000000000003</v>
      </c>
      <c r="AO4" s="5" t="str">
        <f t="shared" ref="AO4:AO18" si="0">INT(B4/20)&amp;"+"&amp;FIXED(B4-INT(B4/20)*20,2)</f>
        <v>0+0.00</v>
      </c>
      <c r="AR4" s="5" t="str">
        <f t="shared" ref="AR4" si="1">IF(F4=F5,"",F4)</f>
        <v>m1-OJ-A7-001</v>
      </c>
      <c r="AS4" s="5" t="str">
        <f t="shared" ref="AS4:AS18" si="2">IFERROR(RIGHT(AR4,LEN(AR4)-3),"")</f>
        <v>OJ-A7-001</v>
      </c>
      <c r="AT4" s="5" t="str">
        <f t="shared" ref="AT4:AT18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41.34</v>
      </c>
      <c r="D5" s="6">
        <v>39.840000000000003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8" si="4">C5-0.2*15</f>
        <v>38.340000000000003</v>
      </c>
      <c r="AO5" s="5" t="str">
        <f t="shared" si="0"/>
        <v>1+0.00</v>
      </c>
      <c r="AR5" s="5" t="str">
        <f t="shared" ref="AR5:AR18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8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8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41.23</v>
      </c>
      <c r="D6" s="6">
        <v>39.43</v>
      </c>
      <c r="E6" s="5">
        <v>200</v>
      </c>
      <c r="I6" s="5" t="s">
        <v>0</v>
      </c>
      <c r="J6" s="5">
        <v>0.3</v>
      </c>
      <c r="AD6" s="5">
        <f t="shared" si="4"/>
        <v>38.229999999999997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45</v>
      </c>
      <c r="C7" s="6">
        <v>41.2</v>
      </c>
      <c r="D7" s="6">
        <v>39.33</v>
      </c>
      <c r="E7" s="5">
        <v>200</v>
      </c>
      <c r="F7" s="5" t="s">
        <v>197</v>
      </c>
      <c r="I7" s="5" t="s">
        <v>0</v>
      </c>
      <c r="J7" s="5">
        <v>0.3</v>
      </c>
      <c r="AB7" s="5">
        <v>206888.93426742256</v>
      </c>
      <c r="AC7" s="5">
        <v>609093.64698413445</v>
      </c>
      <c r="AD7" s="5">
        <f t="shared" si="4"/>
        <v>38.200000000000003</v>
      </c>
      <c r="AO7" s="5" t="str">
        <f t="shared" si="0"/>
        <v>2+5.00</v>
      </c>
      <c r="AR7" s="5" t="str">
        <f t="shared" si="5"/>
        <v>m1-OJ-A7-002</v>
      </c>
      <c r="AS7" s="5" t="str">
        <f t="shared" si="2"/>
        <v>OJ-A7-002</v>
      </c>
      <c r="AT7" s="5" t="str">
        <f t="shared" si="3"/>
        <v>PC맨홀(1호)</v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B8" s="5">
        <v>60</v>
      </c>
      <c r="C8" s="6">
        <v>41.1</v>
      </c>
      <c r="D8" s="6">
        <v>39.020000000000003</v>
      </c>
      <c r="E8" s="5">
        <v>200</v>
      </c>
      <c r="I8" s="5" t="s">
        <v>0</v>
      </c>
      <c r="J8" s="5">
        <v>0.3</v>
      </c>
      <c r="AD8" s="5">
        <f t="shared" si="4"/>
        <v>38.1</v>
      </c>
      <c r="AO8" s="5" t="str">
        <f t="shared" si="0"/>
        <v>3+0.00</v>
      </c>
      <c r="AR8" s="5" t="str">
        <f t="shared" si="5"/>
        <v/>
      </c>
      <c r="AS8" s="5" t="str">
        <f t="shared" si="2"/>
        <v/>
      </c>
      <c r="AT8" s="5" t="str">
        <f t="shared" si="3"/>
        <v/>
      </c>
      <c r="AU8" s="5" t="str">
        <f t="shared" si="6"/>
        <v>OPEN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41.1</v>
      </c>
      <c r="D9" s="6">
        <v>39.020000000000003</v>
      </c>
      <c r="E9" s="5">
        <v>200</v>
      </c>
      <c r="I9" s="5" t="s">
        <v>60</v>
      </c>
      <c r="J9" s="5">
        <v>0.3</v>
      </c>
      <c r="AD9" s="5">
        <f t="shared" si="4"/>
        <v>38.1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40.96</v>
      </c>
      <c r="D10" s="6">
        <v>38.61</v>
      </c>
      <c r="E10" s="5">
        <v>200</v>
      </c>
      <c r="I10" s="5" t="s">
        <v>60</v>
      </c>
      <c r="J10" s="5">
        <v>0.3</v>
      </c>
      <c r="AD10" s="5">
        <f t="shared" si="4"/>
        <v>37.96</v>
      </c>
      <c r="AO10" s="5" t="str">
        <f t="shared" si="0"/>
        <v>4+0.00</v>
      </c>
      <c r="AR10" s="5">
        <f t="shared" si="5"/>
        <v>0</v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A11" s="5" t="s">
        <v>55</v>
      </c>
      <c r="B11" s="5">
        <v>90</v>
      </c>
      <c r="C11" s="6">
        <v>40.89</v>
      </c>
      <c r="D11" s="6">
        <v>38.409999999999997</v>
      </c>
      <c r="E11" s="5">
        <v>200</v>
      </c>
      <c r="F11" s="5" t="s">
        <v>193</v>
      </c>
      <c r="I11" s="5" t="s">
        <v>60</v>
      </c>
      <c r="J11" s="5">
        <v>0.3</v>
      </c>
      <c r="AD11" s="5">
        <f t="shared" si="4"/>
        <v>37.89</v>
      </c>
      <c r="AO11" s="5" t="str">
        <f t="shared" si="0"/>
        <v>4+10.00</v>
      </c>
      <c r="AR11" s="5" t="str">
        <f t="shared" si="5"/>
        <v>m1-OJ-A7-003</v>
      </c>
      <c r="AS11" s="5" t="str">
        <f t="shared" si="2"/>
        <v>OJ-A7-003</v>
      </c>
      <c r="AT11" s="5" t="str">
        <f t="shared" si="3"/>
        <v>PC맨홀(1호)</v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B12" s="5">
        <v>100</v>
      </c>
      <c r="C12" s="6">
        <v>40.880000000000003</v>
      </c>
      <c r="D12" s="6">
        <v>38.33</v>
      </c>
      <c r="E12" s="5">
        <v>200</v>
      </c>
      <c r="I12" s="5" t="s">
        <v>60</v>
      </c>
      <c r="J12" s="5">
        <v>0.3</v>
      </c>
      <c r="AD12" s="5">
        <f t="shared" si="4"/>
        <v>37.880000000000003</v>
      </c>
      <c r="AO12" s="5" t="str">
        <f t="shared" si="0"/>
        <v>5+0.00</v>
      </c>
      <c r="AR12" s="5" t="str">
        <f t="shared" si="5"/>
        <v/>
      </c>
      <c r="AS12" s="5" t="str">
        <f t="shared" si="2"/>
        <v/>
      </c>
      <c r="AT12" s="5" t="str">
        <f t="shared" si="3"/>
        <v/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3" spans="1:49" ht="15" customHeight="1" x14ac:dyDescent="0.3">
      <c r="B13" s="5">
        <v>120</v>
      </c>
      <c r="C13" s="6">
        <v>40.869999999999997</v>
      </c>
      <c r="D13" s="6">
        <v>38.18</v>
      </c>
      <c r="E13" s="5">
        <v>200</v>
      </c>
      <c r="I13" s="5" t="s">
        <v>60</v>
      </c>
      <c r="J13" s="5">
        <v>0.3</v>
      </c>
      <c r="AB13" s="5">
        <v>206888.93426742256</v>
      </c>
      <c r="AC13" s="5">
        <v>609093.64698413445</v>
      </c>
      <c r="AD13" s="5">
        <f t="shared" si="4"/>
        <v>37.869999999999997</v>
      </c>
      <c r="AO13" s="5" t="str">
        <f t="shared" si="0"/>
        <v>6+0.00</v>
      </c>
      <c r="AR13" s="5">
        <f t="shared" si="5"/>
        <v>0</v>
      </c>
      <c r="AS13" s="5" t="str">
        <f t="shared" si="2"/>
        <v/>
      </c>
      <c r="AT13" s="5" t="str">
        <f t="shared" si="3"/>
        <v/>
      </c>
      <c r="AU13" s="5" t="str">
        <f t="shared" si="6"/>
        <v>가시설</v>
      </c>
      <c r="AV13" s="27" t="s">
        <v>1237</v>
      </c>
      <c r="AW13" s="5" t="str">
        <f t="shared" si="7"/>
        <v>ASP</v>
      </c>
    </row>
    <row r="14" spans="1:49" ht="15" customHeight="1" x14ac:dyDescent="0.3">
      <c r="A14" s="5" t="s">
        <v>55</v>
      </c>
      <c r="B14" s="5">
        <v>138</v>
      </c>
      <c r="C14" s="6">
        <v>40.86</v>
      </c>
      <c r="D14" s="6">
        <v>38.04</v>
      </c>
      <c r="E14" s="5">
        <v>200</v>
      </c>
      <c r="F14" s="5" t="s">
        <v>198</v>
      </c>
      <c r="I14" s="5" t="s">
        <v>60</v>
      </c>
      <c r="J14" s="5">
        <v>0.3</v>
      </c>
      <c r="AB14" s="5">
        <v>206883.23957253169</v>
      </c>
      <c r="AC14" s="5">
        <v>609112.81911104044</v>
      </c>
      <c r="AD14" s="5">
        <f t="shared" si="4"/>
        <v>37.86</v>
      </c>
      <c r="AO14" s="5" t="str">
        <f t="shared" si="0"/>
        <v>6+18.00</v>
      </c>
      <c r="AR14" s="5" t="str">
        <f t="shared" si="5"/>
        <v>m1-OJ-A7-004</v>
      </c>
      <c r="AS14" s="5" t="str">
        <f t="shared" si="2"/>
        <v>OJ-A7-004</v>
      </c>
      <c r="AT14" s="5" t="str">
        <f t="shared" si="3"/>
        <v>PC맨홀(1호)</v>
      </c>
      <c r="AU14" s="5" t="str">
        <f t="shared" si="6"/>
        <v>가시설</v>
      </c>
      <c r="AV14" s="27" t="s">
        <v>1237</v>
      </c>
      <c r="AW14" s="5" t="str">
        <f t="shared" si="7"/>
        <v>ASP</v>
      </c>
    </row>
    <row r="15" spans="1:49" ht="15" customHeight="1" x14ac:dyDescent="0.3">
      <c r="B15" s="5">
        <v>140</v>
      </c>
      <c r="C15" s="6">
        <v>40.86</v>
      </c>
      <c r="D15" s="6">
        <v>38.03</v>
      </c>
      <c r="E15" s="5">
        <v>200</v>
      </c>
      <c r="I15" s="5" t="s">
        <v>60</v>
      </c>
      <c r="J15" s="5">
        <v>0.3</v>
      </c>
      <c r="AB15" s="5">
        <v>206875.71444408628</v>
      </c>
      <c r="AC15" s="5">
        <v>609131.34942247556</v>
      </c>
      <c r="AD15" s="5">
        <f t="shared" si="4"/>
        <v>37.86</v>
      </c>
      <c r="AO15" s="5" t="str">
        <f t="shared" si="0"/>
        <v>7+0.00</v>
      </c>
      <c r="AR15" s="5" t="str">
        <f t="shared" si="5"/>
        <v/>
      </c>
      <c r="AS15" s="5" t="str">
        <f t="shared" si="2"/>
        <v/>
      </c>
      <c r="AT15" s="5" t="str">
        <f t="shared" si="3"/>
        <v/>
      </c>
      <c r="AU15" s="5" t="str">
        <f t="shared" si="6"/>
        <v>가시설</v>
      </c>
      <c r="AV15" s="27" t="s">
        <v>1237</v>
      </c>
      <c r="AW15" s="5" t="str">
        <f t="shared" si="7"/>
        <v>ASP</v>
      </c>
    </row>
    <row r="16" spans="1:49" ht="15" customHeight="1" x14ac:dyDescent="0.3">
      <c r="B16" s="5">
        <v>160</v>
      </c>
      <c r="C16" s="6">
        <v>40.83</v>
      </c>
      <c r="D16" s="6">
        <v>37.880000000000003</v>
      </c>
      <c r="E16" s="5">
        <v>200</v>
      </c>
      <c r="I16" s="5" t="s">
        <v>60</v>
      </c>
      <c r="J16" s="5">
        <v>0.3</v>
      </c>
      <c r="AB16" s="5">
        <v>206871.95187986357</v>
      </c>
      <c r="AC16" s="5">
        <v>609140.61457819305</v>
      </c>
      <c r="AD16" s="5">
        <f t="shared" si="4"/>
        <v>37.83</v>
      </c>
      <c r="AO16" s="5" t="str">
        <f t="shared" si="0"/>
        <v>8+0.00</v>
      </c>
      <c r="AR16" s="5" t="str">
        <f t="shared" si="5"/>
        <v/>
      </c>
      <c r="AS16" s="5" t="str">
        <f t="shared" si="2"/>
        <v/>
      </c>
      <c r="AT16" s="5" t="str">
        <f t="shared" si="3"/>
        <v/>
      </c>
      <c r="AU16" s="5" t="str">
        <f t="shared" si="6"/>
        <v>가시설</v>
      </c>
      <c r="AV16" s="27" t="s">
        <v>1237</v>
      </c>
      <c r="AW16" s="5" t="str">
        <f t="shared" si="7"/>
        <v>ASP</v>
      </c>
    </row>
    <row r="17" spans="1:49" ht="15" customHeight="1" x14ac:dyDescent="0.3">
      <c r="B17" s="5">
        <v>180</v>
      </c>
      <c r="C17" s="6">
        <v>40.799999999999997</v>
      </c>
      <c r="D17" s="6">
        <v>37.729999999999997</v>
      </c>
      <c r="E17" s="5">
        <v>200</v>
      </c>
      <c r="I17" s="5" t="s">
        <v>60</v>
      </c>
      <c r="J17" s="5">
        <v>0.3</v>
      </c>
      <c r="AD17" s="5">
        <f t="shared" si="4"/>
        <v>37.799999999999997</v>
      </c>
      <c r="AO17" s="5" t="str">
        <f t="shared" si="0"/>
        <v>9+0.00</v>
      </c>
      <c r="AR17" s="5">
        <f t="shared" si="5"/>
        <v>0</v>
      </c>
      <c r="AS17" s="5" t="str">
        <f t="shared" si="2"/>
        <v/>
      </c>
      <c r="AT17" s="5" t="str">
        <f t="shared" si="3"/>
        <v/>
      </c>
      <c r="AU17" s="5" t="str">
        <f t="shared" si="6"/>
        <v>가시설</v>
      </c>
      <c r="AV17" s="27" t="s">
        <v>1237</v>
      </c>
      <c r="AW17" s="5" t="str">
        <f t="shared" si="7"/>
        <v>ASP</v>
      </c>
    </row>
    <row r="18" spans="1:49" ht="15" customHeight="1" x14ac:dyDescent="0.3">
      <c r="A18" s="5" t="s">
        <v>55</v>
      </c>
      <c r="B18" s="5">
        <v>186</v>
      </c>
      <c r="C18" s="6">
        <v>40.79</v>
      </c>
      <c r="D18" s="6">
        <v>37.68</v>
      </c>
      <c r="E18" s="5">
        <v>200</v>
      </c>
      <c r="F18" s="5" t="s">
        <v>879</v>
      </c>
      <c r="G18" s="5" t="s">
        <v>874</v>
      </c>
      <c r="I18" s="5" t="s">
        <v>60</v>
      </c>
      <c r="J18" s="5">
        <v>0.3</v>
      </c>
      <c r="AB18" s="5">
        <v>206868.81614221606</v>
      </c>
      <c r="AC18" s="5">
        <v>609150.11021663423</v>
      </c>
      <c r="AD18" s="5">
        <f t="shared" si="4"/>
        <v>37.79</v>
      </c>
      <c r="AO18" s="5" t="str">
        <f t="shared" si="0"/>
        <v>9+6.00</v>
      </c>
      <c r="AR18" s="5" t="str">
        <f t="shared" si="5"/>
        <v>m2-OJ-A-032</v>
      </c>
      <c r="AS18" s="5" t="str">
        <f t="shared" si="2"/>
        <v>OJ-A-032</v>
      </c>
      <c r="AT18" s="5" t="str">
        <f t="shared" si="3"/>
        <v>PC맨홀(2호)</v>
      </c>
      <c r="AU18" s="5" t="str">
        <f t="shared" si="6"/>
        <v>가시설</v>
      </c>
      <c r="AV18" s="27" t="s">
        <v>1237</v>
      </c>
      <c r="AW18" s="5" t="str">
        <f t="shared" si="7"/>
        <v>ASP</v>
      </c>
    </row>
    <row r="20" spans="1:49" ht="15" customHeight="1" x14ac:dyDescent="0.3">
      <c r="B20" s="2" t="s">
        <v>46</v>
      </c>
      <c r="C20" s="2" t="s">
        <v>21</v>
      </c>
      <c r="D20" s="2" t="s">
        <v>22</v>
      </c>
      <c r="E20" s="2" t="s">
        <v>47</v>
      </c>
      <c r="F20" s="2" t="s">
        <v>48</v>
      </c>
      <c r="G20" s="2" t="s">
        <v>49</v>
      </c>
      <c r="H20" s="2" t="s">
        <v>50</v>
      </c>
      <c r="K20" s="2" t="s">
        <v>46</v>
      </c>
      <c r="L20" s="2" t="s">
        <v>47</v>
      </c>
    </row>
    <row r="21" spans="1:49" s="7" customFormat="1" ht="15" customHeight="1" x14ac:dyDescent="0.3">
      <c r="B21" s="7" t="s">
        <v>460</v>
      </c>
      <c r="C21" s="8">
        <v>39.9</v>
      </c>
      <c r="D21" s="8">
        <v>600</v>
      </c>
      <c r="E21" s="5" t="s">
        <v>491</v>
      </c>
      <c r="I21" s="5"/>
      <c r="J21" s="5"/>
      <c r="AB21" s="7">
        <v>206861.21283914137</v>
      </c>
      <c r="AC21" s="7">
        <v>609168.55241079</v>
      </c>
    </row>
    <row r="22" spans="1:49" s="7" customFormat="1" ht="15" customHeight="1" x14ac:dyDescent="0.3">
      <c r="B22" s="7" t="s">
        <v>461</v>
      </c>
      <c r="C22" s="8">
        <v>39.729999999999997</v>
      </c>
      <c r="D22" s="8">
        <v>160</v>
      </c>
      <c r="E22" s="5" t="s">
        <v>344</v>
      </c>
      <c r="I22" s="5"/>
      <c r="J22" s="5"/>
      <c r="AB22" s="7">
        <v>206856.74527371419</v>
      </c>
      <c r="AC22" s="7">
        <v>609177.49896650447</v>
      </c>
    </row>
    <row r="23" spans="1:49" s="7" customFormat="1" ht="15" customHeight="1" x14ac:dyDescent="0.3">
      <c r="B23" s="7" t="s">
        <v>462</v>
      </c>
      <c r="C23" s="8">
        <v>39.590000000000003</v>
      </c>
      <c r="D23" s="8">
        <v>100</v>
      </c>
      <c r="E23" s="5" t="s">
        <v>355</v>
      </c>
      <c r="F23" s="5"/>
      <c r="I23" s="5"/>
      <c r="J23" s="5"/>
      <c r="AB23" s="7">
        <v>206853.26417969234</v>
      </c>
      <c r="AC23" s="7">
        <v>609186.87350566185</v>
      </c>
    </row>
    <row r="24" spans="1:49" s="7" customFormat="1" ht="15" customHeight="1" x14ac:dyDescent="0.3">
      <c r="B24" s="7" t="s">
        <v>463</v>
      </c>
      <c r="C24" s="7">
        <v>39.590000000000003</v>
      </c>
      <c r="D24" s="7">
        <v>100</v>
      </c>
      <c r="E24" s="5" t="s">
        <v>355</v>
      </c>
      <c r="I24" s="5"/>
      <c r="J24" s="5"/>
      <c r="AB24" s="7">
        <v>206847.34631985531</v>
      </c>
      <c r="AC24" s="7">
        <v>609202.81022222911</v>
      </c>
    </row>
    <row r="25" spans="1:49" s="7" customFormat="1" ht="15" customHeight="1" x14ac:dyDescent="0.3">
      <c r="B25" s="7" t="s">
        <v>464</v>
      </c>
      <c r="C25" s="7">
        <v>39.81</v>
      </c>
      <c r="D25" s="7">
        <v>50</v>
      </c>
      <c r="E25" s="5" t="s">
        <v>344</v>
      </c>
      <c r="I25" s="5"/>
      <c r="J25" s="5"/>
    </row>
    <row r="26" spans="1:49" s="7" customFormat="1" ht="15" customHeight="1" x14ac:dyDescent="0.3">
      <c r="B26" s="7" t="s">
        <v>465</v>
      </c>
      <c r="C26" s="8">
        <v>39.79</v>
      </c>
      <c r="D26" s="8">
        <v>100</v>
      </c>
      <c r="E26" s="5" t="s">
        <v>356</v>
      </c>
      <c r="I26" s="5"/>
      <c r="J26" s="5"/>
      <c r="AB26" s="7">
        <v>206847.34631985531</v>
      </c>
      <c r="AC26" s="7">
        <v>609202.81022222911</v>
      </c>
    </row>
    <row r="27" spans="1:49" s="7" customFormat="1" ht="15" customHeight="1" x14ac:dyDescent="0.3">
      <c r="B27" s="7" t="s">
        <v>466</v>
      </c>
      <c r="C27" s="8">
        <v>39.770000000000003</v>
      </c>
      <c r="D27" s="8">
        <v>100</v>
      </c>
      <c r="E27" s="5" t="s">
        <v>356</v>
      </c>
      <c r="I27" s="5"/>
      <c r="J27" s="5"/>
      <c r="AB27" s="7">
        <v>206845.12555963456</v>
      </c>
      <c r="AC27" s="7">
        <v>609204.82720612653</v>
      </c>
    </row>
    <row r="28" spans="1:49" s="7" customFormat="1" ht="15" customHeight="1" x14ac:dyDescent="0.3">
      <c r="B28" s="7" t="s">
        <v>467</v>
      </c>
      <c r="C28" s="8">
        <v>39.380000000000003</v>
      </c>
      <c r="D28" s="8">
        <v>600</v>
      </c>
      <c r="E28" s="5" t="s">
        <v>491</v>
      </c>
      <c r="I28" s="5"/>
      <c r="J28" s="5"/>
      <c r="AB28" s="7">
        <v>206845.12555963456</v>
      </c>
      <c r="AC28" s="7">
        <v>609204.82720612653</v>
      </c>
    </row>
    <row r="29" spans="1:49" s="7" customFormat="1" ht="15" customHeight="1" x14ac:dyDescent="0.3">
      <c r="B29" s="7" t="s">
        <v>468</v>
      </c>
      <c r="C29" s="4">
        <v>39.57</v>
      </c>
      <c r="D29" s="8">
        <v>100</v>
      </c>
      <c r="E29" s="5" t="s">
        <v>355</v>
      </c>
      <c r="F29" s="5"/>
      <c r="I29" s="5"/>
      <c r="J29" s="5"/>
      <c r="AB29" s="7">
        <v>206830.32049149665</v>
      </c>
      <c r="AC29" s="7">
        <v>609218.27376544231</v>
      </c>
    </row>
    <row r="30" spans="1:49" s="7" customFormat="1" ht="15" customHeight="1" x14ac:dyDescent="0.3">
      <c r="B30" s="7" t="s">
        <v>469</v>
      </c>
      <c r="C30" s="7">
        <v>39.340000000000003</v>
      </c>
      <c r="D30" s="8">
        <v>150</v>
      </c>
      <c r="E30" s="5" t="s">
        <v>355</v>
      </c>
      <c r="I30" s="5"/>
      <c r="J30" s="5"/>
      <c r="AB30" s="7">
        <v>206815.51542335874</v>
      </c>
      <c r="AC30" s="7">
        <v>609231.72032475797</v>
      </c>
    </row>
    <row r="31" spans="1:49" s="7" customFormat="1" ht="15" customHeight="1" x14ac:dyDescent="0.3">
      <c r="B31" s="7" t="s">
        <v>470</v>
      </c>
      <c r="C31" s="8">
        <v>39.14</v>
      </c>
      <c r="D31" s="8">
        <v>150</v>
      </c>
      <c r="E31" s="5" t="s">
        <v>355</v>
      </c>
      <c r="I31" s="5"/>
      <c r="J31" s="5"/>
      <c r="AB31" s="7">
        <v>206815.51542335874</v>
      </c>
      <c r="AC31" s="7">
        <v>609231.72032475797</v>
      </c>
    </row>
    <row r="32" spans="1:49" s="7" customFormat="1" ht="15" customHeight="1" x14ac:dyDescent="0.3">
      <c r="B32" s="7" t="s">
        <v>471</v>
      </c>
      <c r="C32" s="8">
        <v>39.799999999999997</v>
      </c>
      <c r="D32" s="8">
        <v>50</v>
      </c>
      <c r="E32" s="5" t="s">
        <v>344</v>
      </c>
      <c r="I32" s="5"/>
      <c r="J32" s="5"/>
      <c r="AB32" s="7">
        <v>206815.51542335874</v>
      </c>
      <c r="AC32" s="7">
        <v>609231.72032475797</v>
      </c>
    </row>
    <row r="33" spans="2:29" s="7" customFormat="1" ht="15" customHeight="1" x14ac:dyDescent="0.3">
      <c r="B33" s="7" t="s">
        <v>472</v>
      </c>
      <c r="C33" s="8">
        <v>39.770000000000003</v>
      </c>
      <c r="D33" s="8">
        <v>50</v>
      </c>
      <c r="E33" s="5" t="s">
        <v>344</v>
      </c>
      <c r="F33" s="5"/>
      <c r="I33" s="5"/>
      <c r="J33" s="5"/>
      <c r="AB33" s="7">
        <v>206815.51542335874</v>
      </c>
      <c r="AC33" s="7">
        <v>609231.72032475797</v>
      </c>
    </row>
    <row r="34" spans="2:29" s="7" customFormat="1" ht="15" customHeight="1" x14ac:dyDescent="0.3">
      <c r="C34" s="8"/>
      <c r="D34" s="8"/>
      <c r="E34" s="5"/>
      <c r="I34" s="5"/>
      <c r="J34" s="5"/>
      <c r="AB34" s="7">
        <v>206815.51542335874</v>
      </c>
      <c r="AC34" s="7">
        <v>609231.72032475797</v>
      </c>
    </row>
    <row r="35" spans="2:29" s="7" customFormat="1" ht="15" customHeight="1" x14ac:dyDescent="0.3">
      <c r="C35" s="8"/>
      <c r="E35" s="5"/>
      <c r="I35" s="5"/>
      <c r="J35" s="5"/>
      <c r="AB35" s="7">
        <v>206802.93111544158</v>
      </c>
      <c r="AC35" s="7">
        <v>609243.14990017633</v>
      </c>
    </row>
    <row r="36" spans="2:29" s="7" customFormat="1" ht="15" customHeight="1" x14ac:dyDescent="0.3">
      <c r="D36" s="8"/>
      <c r="E36" s="5"/>
      <c r="I36" s="5"/>
      <c r="J36" s="5"/>
      <c r="AB36" s="7">
        <v>206800.77263897803</v>
      </c>
      <c r="AC36" s="7">
        <v>609245.23340188188</v>
      </c>
    </row>
    <row r="37" spans="2:29" ht="15" customHeight="1" x14ac:dyDescent="0.3">
      <c r="D37" s="6"/>
      <c r="AB37" s="5">
        <v>206786.38279588829</v>
      </c>
      <c r="AC37" s="5">
        <v>609259.1234132516</v>
      </c>
    </row>
    <row r="38" spans="2:29" ht="15" customHeight="1" x14ac:dyDescent="0.3">
      <c r="D38" s="6"/>
      <c r="AB38" s="5">
        <v>206786.38279588829</v>
      </c>
      <c r="AC38" s="5">
        <v>609259.1234132516</v>
      </c>
    </row>
    <row r="39" spans="2:29" ht="15" customHeight="1" x14ac:dyDescent="0.3">
      <c r="C39" s="6"/>
      <c r="D39" s="6"/>
      <c r="AB39" s="5">
        <v>206786.38279588829</v>
      </c>
      <c r="AC39" s="5">
        <v>609259.1234132516</v>
      </c>
    </row>
    <row r="40" spans="2:29" ht="15" customHeight="1" x14ac:dyDescent="0.3">
      <c r="C40" s="6"/>
      <c r="D40" s="6"/>
      <c r="AB40" s="5">
        <v>206786.38279588829</v>
      </c>
      <c r="AC40" s="5">
        <v>609259.1234132516</v>
      </c>
    </row>
    <row r="41" spans="2:29" ht="15" customHeight="1" x14ac:dyDescent="0.3">
      <c r="C41" s="6"/>
      <c r="D41" s="6"/>
      <c r="AB41" s="5">
        <v>206771.99295279855</v>
      </c>
      <c r="AC41" s="5">
        <v>609273.01342462143</v>
      </c>
    </row>
    <row r="42" spans="2:29" ht="15" customHeight="1" x14ac:dyDescent="0.3">
      <c r="C42" s="6"/>
      <c r="D42" s="6"/>
      <c r="AB42" s="5">
        <v>206759.76158617233</v>
      </c>
      <c r="AC42" s="5">
        <v>609284.81993428571</v>
      </c>
    </row>
    <row r="43" spans="2:29" ht="15" customHeight="1" x14ac:dyDescent="0.3">
      <c r="C43" s="6"/>
      <c r="D43" s="6"/>
      <c r="AB43" s="5">
        <v>206757.30104341792</v>
      </c>
      <c r="AC43" s="5">
        <v>609286.53624700604</v>
      </c>
    </row>
    <row r="44" spans="2:29" ht="15" customHeight="1" x14ac:dyDescent="0.3">
      <c r="C44" s="6"/>
      <c r="D44" s="6"/>
      <c r="AB44" s="5">
        <v>206743.35796780992</v>
      </c>
      <c r="AC44" s="5">
        <v>609296.26201908791</v>
      </c>
    </row>
    <row r="45" spans="2:29" ht="15" customHeight="1" x14ac:dyDescent="0.3">
      <c r="C45" s="6"/>
      <c r="D45" s="6"/>
      <c r="AB45" s="5">
        <v>206741.19707832983</v>
      </c>
      <c r="AC45" s="5">
        <v>609298.34301804402</v>
      </c>
    </row>
    <row r="46" spans="2:29" ht="15" customHeight="1" x14ac:dyDescent="0.3">
      <c r="C46" s="6"/>
      <c r="D46" s="6"/>
      <c r="AB46" s="5">
        <v>206726.79114846277</v>
      </c>
      <c r="AC46" s="5">
        <v>609312.21634441742</v>
      </c>
    </row>
    <row r="47" spans="2:29" ht="15" customHeight="1" x14ac:dyDescent="0.3">
      <c r="C47" s="6"/>
      <c r="D47" s="6"/>
      <c r="AB47" s="5">
        <v>206726.79114846277</v>
      </c>
      <c r="AC47" s="5">
        <v>609312.21634441742</v>
      </c>
    </row>
    <row r="48" spans="2:29" ht="15" customHeight="1" x14ac:dyDescent="0.3">
      <c r="C48" s="6"/>
      <c r="D48" s="6"/>
      <c r="AB48" s="5">
        <v>206726.79114846277</v>
      </c>
      <c r="AC48" s="5">
        <v>609312.21634441742</v>
      </c>
    </row>
    <row r="49" spans="2:29" ht="15" customHeight="1" x14ac:dyDescent="0.3">
      <c r="C49" s="6"/>
      <c r="D49" s="6"/>
      <c r="AB49" s="5">
        <v>206712.38521859574</v>
      </c>
      <c r="AC49" s="5">
        <v>609326.08967079094</v>
      </c>
    </row>
    <row r="50" spans="2:29" ht="15" customHeight="1" x14ac:dyDescent="0.3">
      <c r="C50" s="6"/>
      <c r="D50" s="6"/>
      <c r="AB50" s="5">
        <v>206712.38521859574</v>
      </c>
      <c r="AC50" s="5">
        <v>609326.08967079094</v>
      </c>
    </row>
    <row r="51" spans="2:29" ht="15" customHeight="1" x14ac:dyDescent="0.3">
      <c r="C51" s="6"/>
      <c r="D51" s="6"/>
      <c r="AB51" s="5">
        <v>206697.97928872867</v>
      </c>
      <c r="AC51" s="5">
        <v>609339.96299716446</v>
      </c>
    </row>
    <row r="52" spans="2:29" ht="15" customHeight="1" x14ac:dyDescent="0.3">
      <c r="C52" s="6"/>
      <c r="D52" s="6"/>
      <c r="AB52" s="5">
        <v>206689.3357308085</v>
      </c>
      <c r="AC52" s="5">
        <v>609348.28699298855</v>
      </c>
    </row>
    <row r="53" spans="2:29" ht="15" customHeight="1" x14ac:dyDescent="0.3">
      <c r="C53" s="6"/>
      <c r="D53" s="6"/>
      <c r="AB53" s="5">
        <v>206683.62351045967</v>
      </c>
      <c r="AC53" s="5">
        <v>609353.88793386368</v>
      </c>
    </row>
    <row r="54" spans="2:29" ht="15" customHeight="1" x14ac:dyDescent="0.3">
      <c r="C54" s="6"/>
      <c r="D54" s="6"/>
      <c r="AB54" s="5">
        <v>206669.34295958767</v>
      </c>
      <c r="AC54" s="5">
        <v>609367.89028605155</v>
      </c>
    </row>
    <row r="55" spans="2:29" ht="15" customHeight="1" x14ac:dyDescent="0.3">
      <c r="C55" s="6"/>
      <c r="D55" s="6"/>
      <c r="AB55" s="5">
        <v>206655.06240871569</v>
      </c>
      <c r="AC55" s="5">
        <v>609381.89263823943</v>
      </c>
    </row>
    <row r="56" spans="2:29" ht="15" customHeight="1" x14ac:dyDescent="0.3">
      <c r="C56" s="6"/>
      <c r="D56" s="6"/>
      <c r="AB56" s="5">
        <v>206640.78185784371</v>
      </c>
      <c r="AC56" s="5">
        <v>609395.8949904273</v>
      </c>
    </row>
    <row r="57" spans="2:29" ht="15" customHeight="1" x14ac:dyDescent="0.3">
      <c r="C57" s="6"/>
      <c r="D57" s="6"/>
      <c r="AB57" s="5">
        <v>206640.78185784371</v>
      </c>
      <c r="AC57" s="5">
        <v>609395.8949904273</v>
      </c>
    </row>
    <row r="58" spans="2:29" ht="15" customHeight="1" x14ac:dyDescent="0.3">
      <c r="C58" s="6"/>
      <c r="D58" s="6"/>
      <c r="AB58" s="5">
        <v>206640.78185784371</v>
      </c>
      <c r="AC58" s="5">
        <v>609395.8949904273</v>
      </c>
    </row>
    <row r="59" spans="2:29" ht="15" customHeight="1" x14ac:dyDescent="0.3">
      <c r="AB59" s="5">
        <v>206635.78366503856</v>
      </c>
      <c r="AC59" s="5">
        <v>609400.79581369297</v>
      </c>
    </row>
    <row r="61" spans="2:29" ht="15" customHeight="1" x14ac:dyDescent="0.3">
      <c r="B61" s="2"/>
      <c r="C61" s="2"/>
      <c r="D61" s="2"/>
      <c r="F61" s="2"/>
      <c r="G61" s="2"/>
      <c r="H61" s="2"/>
      <c r="K61" s="2"/>
      <c r="L61" s="2"/>
    </row>
  </sheetData>
  <autoFilter ref="A1:AX18" xr:uid="{00000000-0009-0000-0000-000007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41.99</v>
      </c>
      <c r="D2" s="23">
        <v>40.590000000000003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40.39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41.99</v>
      </c>
      <c r="C3" s="5">
        <v>4</v>
      </c>
      <c r="D3" s="5">
        <v>41.99</v>
      </c>
    </row>
    <row r="4" spans="1:26" x14ac:dyDescent="0.3">
      <c r="A4" s="23" t="s">
        <v>909</v>
      </c>
      <c r="B4" s="23" t="s">
        <v>911</v>
      </c>
      <c r="C4" s="23">
        <v>41.95</v>
      </c>
      <c r="D4" s="23">
        <v>40.299999999999997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40.15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41.95</v>
      </c>
      <c r="C5" s="5">
        <v>4</v>
      </c>
      <c r="D5" s="5">
        <v>41.95</v>
      </c>
    </row>
    <row r="6" spans="1:26" x14ac:dyDescent="0.3">
      <c r="A6" s="23" t="s">
        <v>909</v>
      </c>
      <c r="B6" s="23" t="s">
        <v>1062</v>
      </c>
      <c r="C6" s="23">
        <v>41.91</v>
      </c>
      <c r="D6" s="23">
        <v>40.01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39.9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41.91</v>
      </c>
      <c r="C7" s="5">
        <v>4</v>
      </c>
      <c r="D7" s="5">
        <v>41.91</v>
      </c>
    </row>
    <row r="8" spans="1:26" x14ac:dyDescent="0.3">
      <c r="A8" s="23" t="s">
        <v>909</v>
      </c>
      <c r="B8" s="23" t="s">
        <v>1063</v>
      </c>
      <c r="C8" s="23">
        <v>41.91</v>
      </c>
      <c r="D8" s="23">
        <v>40.01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39.9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41.91</v>
      </c>
      <c r="C9" s="5">
        <v>4</v>
      </c>
      <c r="D9" s="5">
        <v>41.91</v>
      </c>
    </row>
    <row r="10" spans="1:26" x14ac:dyDescent="0.3">
      <c r="A10" s="23" t="s">
        <v>909</v>
      </c>
      <c r="B10" s="23" t="s">
        <v>1203</v>
      </c>
      <c r="C10" s="23">
        <v>41.88</v>
      </c>
      <c r="D10" s="23">
        <v>39.75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39.68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41.88</v>
      </c>
      <c r="C11" s="5">
        <v>4</v>
      </c>
      <c r="D11" s="5">
        <v>41.88</v>
      </c>
    </row>
    <row r="12" spans="1:26" x14ac:dyDescent="0.3">
      <c r="A12" s="23" t="s">
        <v>909</v>
      </c>
      <c r="B12" s="23" t="s">
        <v>913</v>
      </c>
      <c r="C12" s="23">
        <v>41.88</v>
      </c>
      <c r="D12" s="23">
        <v>39.72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39.659999999999997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41.88</v>
      </c>
      <c r="C13" s="5">
        <v>4</v>
      </c>
      <c r="D13" s="5">
        <v>41.88</v>
      </c>
    </row>
    <row r="14" spans="1:26" x14ac:dyDescent="0.3">
      <c r="A14" s="23" t="s">
        <v>909</v>
      </c>
      <c r="B14" s="23" t="s">
        <v>915</v>
      </c>
      <c r="C14" s="23">
        <v>41.91</v>
      </c>
      <c r="D14" s="23">
        <v>39.46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39.409999999999997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41.91</v>
      </c>
      <c r="C15" s="5">
        <v>4</v>
      </c>
      <c r="D15" s="5">
        <v>41.91</v>
      </c>
    </row>
    <row r="16" spans="1:26" x14ac:dyDescent="0.3">
      <c r="A16" s="23" t="s">
        <v>909</v>
      </c>
      <c r="B16" s="23" t="s">
        <v>916</v>
      </c>
      <c r="C16" s="23">
        <v>41.95</v>
      </c>
      <c r="D16" s="23">
        <v>39.200000000000003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39.17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41.95</v>
      </c>
      <c r="C17" s="5">
        <v>4</v>
      </c>
      <c r="D17" s="5">
        <v>41.95</v>
      </c>
    </row>
    <row r="18" spans="1:26" x14ac:dyDescent="0.3">
      <c r="A18" s="23" t="s">
        <v>909</v>
      </c>
      <c r="B18" s="23" t="s">
        <v>1204</v>
      </c>
      <c r="C18" s="23">
        <v>41.97</v>
      </c>
      <c r="D18" s="23">
        <v>38.99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38.97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41.97</v>
      </c>
      <c r="C19" s="5">
        <v>4</v>
      </c>
      <c r="D19" s="5">
        <v>41.97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Z2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41.72</v>
      </c>
      <c r="D2" s="23">
        <v>40.42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40.119999999999997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41.72</v>
      </c>
      <c r="C3" s="5">
        <v>4</v>
      </c>
      <c r="D3" s="5">
        <v>41.72</v>
      </c>
    </row>
    <row r="4" spans="1:26" x14ac:dyDescent="0.3">
      <c r="A4" s="23" t="s">
        <v>909</v>
      </c>
      <c r="B4" s="23" t="s">
        <v>911</v>
      </c>
      <c r="C4" s="23">
        <v>41.78</v>
      </c>
      <c r="D4" s="23">
        <v>40.04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40.18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41.78</v>
      </c>
      <c r="C5" s="5">
        <v>4</v>
      </c>
      <c r="D5" s="5">
        <v>41.78</v>
      </c>
    </row>
    <row r="6" spans="1:26" x14ac:dyDescent="0.3">
      <c r="A6" s="23" t="s">
        <v>909</v>
      </c>
      <c r="B6" s="23" t="s">
        <v>1062</v>
      </c>
      <c r="C6" s="23">
        <v>41.84</v>
      </c>
      <c r="D6" s="23">
        <v>39.659999999999997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40.24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41.84</v>
      </c>
      <c r="C7" s="5">
        <v>4</v>
      </c>
      <c r="D7" s="5">
        <v>41.84</v>
      </c>
    </row>
    <row r="8" spans="1:26" x14ac:dyDescent="0.3">
      <c r="A8" s="23" t="s">
        <v>909</v>
      </c>
      <c r="B8" s="23" t="s">
        <v>1063</v>
      </c>
      <c r="C8" s="23">
        <v>41.84</v>
      </c>
      <c r="D8" s="23">
        <v>39.659999999999997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40.24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41.84</v>
      </c>
      <c r="C9" s="5">
        <v>4</v>
      </c>
      <c r="D9" s="5">
        <v>41.84</v>
      </c>
    </row>
    <row r="10" spans="1:26" x14ac:dyDescent="0.3">
      <c r="A10" s="23" t="s">
        <v>909</v>
      </c>
      <c r="B10" s="23" t="s">
        <v>1071</v>
      </c>
      <c r="C10" s="23">
        <v>41.86</v>
      </c>
      <c r="D10" s="23">
        <v>39.56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40.26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41.86</v>
      </c>
      <c r="C11" s="5">
        <v>4</v>
      </c>
      <c r="D11" s="5">
        <v>41.86</v>
      </c>
    </row>
    <row r="12" spans="1:26" x14ac:dyDescent="0.3">
      <c r="A12" s="23" t="s">
        <v>909</v>
      </c>
      <c r="B12" s="23" t="s">
        <v>913</v>
      </c>
      <c r="C12" s="23">
        <v>41.9</v>
      </c>
      <c r="D12" s="23">
        <v>39.44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40.299999999999997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41.9</v>
      </c>
      <c r="C13" s="5">
        <v>4</v>
      </c>
      <c r="D13" s="5">
        <v>41.9</v>
      </c>
    </row>
    <row r="14" spans="1:26" x14ac:dyDescent="0.3">
      <c r="A14" s="23" t="s">
        <v>909</v>
      </c>
      <c r="B14" s="23" t="s">
        <v>915</v>
      </c>
      <c r="C14" s="23">
        <v>41.94</v>
      </c>
      <c r="D14" s="23">
        <v>39.28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40.340000000000003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41.94</v>
      </c>
      <c r="C15" s="5">
        <v>4</v>
      </c>
      <c r="D15" s="5">
        <v>41.94</v>
      </c>
    </row>
    <row r="16" spans="1:26" x14ac:dyDescent="0.3">
      <c r="A16" s="23" t="s">
        <v>909</v>
      </c>
      <c r="B16" s="23" t="s">
        <v>916</v>
      </c>
      <c r="C16" s="23">
        <v>41.99</v>
      </c>
      <c r="D16" s="23">
        <v>39.119999999999997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40.39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41.99</v>
      </c>
      <c r="C17" s="5">
        <v>4</v>
      </c>
      <c r="D17" s="5">
        <v>41.99</v>
      </c>
    </row>
    <row r="18" spans="1:26" x14ac:dyDescent="0.3">
      <c r="A18" s="23" t="s">
        <v>909</v>
      </c>
      <c r="B18" s="23" t="s">
        <v>1205</v>
      </c>
      <c r="C18" s="23">
        <v>42.01</v>
      </c>
      <c r="D18" s="23">
        <v>39.06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40.409999999999997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42.01</v>
      </c>
      <c r="C19" s="5">
        <v>4</v>
      </c>
      <c r="D19" s="5">
        <v>42.01</v>
      </c>
    </row>
    <row r="20" spans="1:26" x14ac:dyDescent="0.3">
      <c r="A20" s="23" t="s">
        <v>909</v>
      </c>
      <c r="B20" s="23" t="s">
        <v>917</v>
      </c>
      <c r="C20" s="23">
        <v>41.93</v>
      </c>
      <c r="D20" s="23">
        <v>38.96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40.33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41.93</v>
      </c>
      <c r="C21" s="5">
        <v>4</v>
      </c>
      <c r="D21" s="5">
        <v>41.93</v>
      </c>
    </row>
    <row r="22" spans="1:26" x14ac:dyDescent="0.3">
      <c r="A22" s="23" t="s">
        <v>909</v>
      </c>
      <c r="B22" s="23" t="s">
        <v>918</v>
      </c>
      <c r="C22" s="23">
        <v>41.79</v>
      </c>
      <c r="D22" s="23">
        <v>38.79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40.19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41.79</v>
      </c>
      <c r="C23" s="5">
        <v>4</v>
      </c>
      <c r="D23" s="5">
        <v>41.79</v>
      </c>
    </row>
    <row r="24" spans="1:26" x14ac:dyDescent="0.3">
      <c r="A24" s="23" t="s">
        <v>909</v>
      </c>
      <c r="B24" s="23" t="s">
        <v>921</v>
      </c>
      <c r="C24" s="23">
        <v>41.66</v>
      </c>
      <c r="D24" s="23">
        <v>38.619999999999997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40.06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41.66</v>
      </c>
      <c r="C25" s="5">
        <v>4</v>
      </c>
      <c r="D25" s="5">
        <v>41.66</v>
      </c>
    </row>
    <row r="26" spans="1:26" x14ac:dyDescent="0.3">
      <c r="A26" s="23" t="s">
        <v>909</v>
      </c>
      <c r="B26" s="23" t="s">
        <v>1206</v>
      </c>
      <c r="C26" s="23">
        <v>41.53</v>
      </c>
      <c r="D26" s="23">
        <v>38.46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39.93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41.53</v>
      </c>
      <c r="C27" s="5">
        <v>4</v>
      </c>
      <c r="D27" s="5">
        <v>41.53</v>
      </c>
    </row>
    <row r="28" spans="1:26" x14ac:dyDescent="0.3">
      <c r="A28" s="23" t="s">
        <v>909</v>
      </c>
      <c r="B28" s="23" t="s">
        <v>1045</v>
      </c>
    </row>
  </sheetData>
  <phoneticPr fontId="3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42.18</v>
      </c>
      <c r="D2" s="23">
        <v>40.98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40.58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42.18</v>
      </c>
      <c r="C3" s="5">
        <v>4</v>
      </c>
      <c r="D3" s="5">
        <v>42.18</v>
      </c>
    </row>
    <row r="4" spans="1:26" x14ac:dyDescent="0.3">
      <c r="A4" s="23" t="s">
        <v>909</v>
      </c>
      <c r="B4" s="23" t="s">
        <v>911</v>
      </c>
      <c r="C4" s="23">
        <v>42.13</v>
      </c>
      <c r="D4" s="23">
        <v>40.42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40.53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42.13</v>
      </c>
      <c r="C5" s="5">
        <v>4</v>
      </c>
      <c r="D5" s="5">
        <v>42.13</v>
      </c>
    </row>
    <row r="6" spans="1:26" x14ac:dyDescent="0.3">
      <c r="A6" s="23" t="s">
        <v>909</v>
      </c>
      <c r="B6" s="23" t="s">
        <v>1062</v>
      </c>
      <c r="C6" s="23">
        <v>42.08</v>
      </c>
      <c r="D6" s="23">
        <v>39.85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40.479999999999997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42.08</v>
      </c>
      <c r="C7" s="5">
        <v>4</v>
      </c>
      <c r="D7" s="5">
        <v>42.08</v>
      </c>
    </row>
    <row r="8" spans="1:26" x14ac:dyDescent="0.3">
      <c r="A8" s="23" t="s">
        <v>909</v>
      </c>
      <c r="B8" s="23" t="s">
        <v>1063</v>
      </c>
      <c r="C8" s="23">
        <v>42.08</v>
      </c>
      <c r="D8" s="23">
        <v>39.85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40.479999999999997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42.08</v>
      </c>
      <c r="C9" s="5">
        <v>4</v>
      </c>
      <c r="D9" s="5">
        <v>42.08</v>
      </c>
    </row>
    <row r="10" spans="1:26" x14ac:dyDescent="0.3">
      <c r="A10" s="23" t="s">
        <v>909</v>
      </c>
      <c r="B10" s="23" t="s">
        <v>913</v>
      </c>
      <c r="C10" s="23">
        <v>42.03</v>
      </c>
      <c r="D10" s="23">
        <v>39.29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40.43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42.03</v>
      </c>
      <c r="C11" s="5">
        <v>4</v>
      </c>
      <c r="D11" s="5">
        <v>42.03</v>
      </c>
    </row>
    <row r="12" spans="1:26" x14ac:dyDescent="0.3">
      <c r="A12" s="23" t="s">
        <v>909</v>
      </c>
      <c r="B12" s="23" t="s">
        <v>1207</v>
      </c>
      <c r="C12" s="23">
        <v>42.01</v>
      </c>
      <c r="D12" s="23">
        <v>39.06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40.409999999999997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42.01</v>
      </c>
      <c r="C13" s="5">
        <v>4</v>
      </c>
      <c r="D13" s="5">
        <v>42.01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Z2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40.36</v>
      </c>
      <c r="D2" s="23">
        <v>39.159999999999997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37.76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40.36</v>
      </c>
      <c r="C3" s="5">
        <v>4</v>
      </c>
      <c r="D3" s="5">
        <v>40.36</v>
      </c>
    </row>
    <row r="4" spans="1:26" x14ac:dyDescent="0.3">
      <c r="A4" s="23" t="s">
        <v>909</v>
      </c>
      <c r="B4" s="23" t="s">
        <v>911</v>
      </c>
      <c r="C4" s="23">
        <v>40.46</v>
      </c>
      <c r="D4" s="23">
        <v>38.770000000000003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37.86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40.46</v>
      </c>
      <c r="C5" s="5">
        <v>4</v>
      </c>
      <c r="D5" s="5">
        <v>40.46</v>
      </c>
    </row>
    <row r="6" spans="1:26" x14ac:dyDescent="0.3">
      <c r="A6" s="23" t="s">
        <v>909</v>
      </c>
      <c r="B6" s="23" t="s">
        <v>1062</v>
      </c>
      <c r="C6" s="23">
        <v>40.56</v>
      </c>
      <c r="D6" s="23">
        <v>38.369999999999997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37.96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40.56</v>
      </c>
      <c r="C7" s="5">
        <v>4</v>
      </c>
      <c r="D7" s="5">
        <v>40.56</v>
      </c>
    </row>
    <row r="8" spans="1:26" x14ac:dyDescent="0.3">
      <c r="A8" s="23" t="s">
        <v>909</v>
      </c>
      <c r="B8" s="23" t="s">
        <v>1063</v>
      </c>
      <c r="C8" s="23">
        <v>40.56</v>
      </c>
      <c r="D8" s="23">
        <v>38.369999999999997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37.96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40.56</v>
      </c>
      <c r="C9" s="5">
        <v>4</v>
      </c>
      <c r="D9" s="5">
        <v>40.56</v>
      </c>
    </row>
    <row r="10" spans="1:26" x14ac:dyDescent="0.3">
      <c r="A10" s="23" t="s">
        <v>909</v>
      </c>
      <c r="B10" s="23" t="s">
        <v>1158</v>
      </c>
      <c r="C10" s="23">
        <v>40.64</v>
      </c>
      <c r="D10" s="23">
        <v>38.08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38.04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40.64</v>
      </c>
      <c r="C11" s="5">
        <v>4</v>
      </c>
      <c r="D11" s="5">
        <v>40.64</v>
      </c>
    </row>
    <row r="12" spans="1:26" x14ac:dyDescent="0.3">
      <c r="A12" s="23" t="s">
        <v>909</v>
      </c>
      <c r="B12" s="23" t="s">
        <v>913</v>
      </c>
      <c r="C12" s="23">
        <v>40.729999999999997</v>
      </c>
      <c r="D12" s="23">
        <v>37.979999999999997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38.130000000000003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40.729999999999997</v>
      </c>
      <c r="C13" s="5">
        <v>4</v>
      </c>
      <c r="D13" s="5">
        <v>40.729999999999997</v>
      </c>
    </row>
    <row r="14" spans="1:26" x14ac:dyDescent="0.3">
      <c r="A14" s="23" t="s">
        <v>909</v>
      </c>
      <c r="B14" s="23" t="s">
        <v>1212</v>
      </c>
      <c r="C14" s="23">
        <v>40.76</v>
      </c>
      <c r="D14" s="23">
        <v>37.94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38.159999999999997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40.76</v>
      </c>
      <c r="C15" s="5">
        <v>4</v>
      </c>
      <c r="D15" s="5">
        <v>40.76</v>
      </c>
    </row>
    <row r="16" spans="1:26" x14ac:dyDescent="0.3">
      <c r="A16" s="23" t="s">
        <v>909</v>
      </c>
      <c r="B16" s="23" t="s">
        <v>1213</v>
      </c>
      <c r="C16" s="23">
        <v>40.729999999999997</v>
      </c>
      <c r="D16" s="23">
        <v>37.880000000000003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38.130000000000003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40.729999999999997</v>
      </c>
      <c r="C17" s="5">
        <v>4</v>
      </c>
      <c r="D17" s="5">
        <v>40.729999999999997</v>
      </c>
    </row>
    <row r="18" spans="1:26" x14ac:dyDescent="0.3">
      <c r="A18" s="23" t="s">
        <v>909</v>
      </c>
      <c r="B18" s="23" t="s">
        <v>915</v>
      </c>
      <c r="C18" s="23">
        <v>40.68</v>
      </c>
      <c r="D18" s="23">
        <v>37.85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38.08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40.68</v>
      </c>
      <c r="C19" s="5">
        <v>4</v>
      </c>
      <c r="D19" s="5">
        <v>40.68</v>
      </c>
    </row>
    <row r="20" spans="1:26" x14ac:dyDescent="0.3">
      <c r="A20" s="23" t="s">
        <v>909</v>
      </c>
      <c r="B20" s="23" t="s">
        <v>916</v>
      </c>
      <c r="C20" s="23">
        <v>40.520000000000003</v>
      </c>
      <c r="D20" s="23">
        <v>37.76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37.92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40.520000000000003</v>
      </c>
      <c r="C21" s="5">
        <v>4</v>
      </c>
      <c r="D21" s="5">
        <v>40.520000000000003</v>
      </c>
    </row>
    <row r="22" spans="1:26" x14ac:dyDescent="0.3">
      <c r="A22" s="23" t="s">
        <v>909</v>
      </c>
      <c r="B22" s="23" t="s">
        <v>917</v>
      </c>
      <c r="C22" s="23">
        <v>40.36</v>
      </c>
      <c r="D22" s="23">
        <v>37.67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37.76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40.36</v>
      </c>
      <c r="C23" s="5">
        <v>4</v>
      </c>
      <c r="D23" s="5">
        <v>40.36</v>
      </c>
    </row>
    <row r="24" spans="1:26" x14ac:dyDescent="0.3">
      <c r="A24" s="23" t="s">
        <v>909</v>
      </c>
      <c r="B24" s="23" t="s">
        <v>1214</v>
      </c>
      <c r="C24" s="23">
        <v>40.29</v>
      </c>
      <c r="D24" s="23">
        <v>37.630000000000003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37.69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40.29</v>
      </c>
      <c r="C25" s="5">
        <v>4</v>
      </c>
      <c r="D25" s="5">
        <v>40.29</v>
      </c>
    </row>
    <row r="26" spans="1:26" x14ac:dyDescent="0.3">
      <c r="A26" s="23" t="s">
        <v>909</v>
      </c>
      <c r="B26" s="23" t="s">
        <v>1215</v>
      </c>
      <c r="C26" s="23">
        <v>40.28</v>
      </c>
      <c r="D26" s="23">
        <v>37.590000000000003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37.68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40.28</v>
      </c>
      <c r="C27" s="5">
        <v>4</v>
      </c>
      <c r="D27" s="5">
        <v>40.28</v>
      </c>
    </row>
    <row r="28" spans="1:26" x14ac:dyDescent="0.3">
      <c r="A28" s="23" t="s">
        <v>909</v>
      </c>
      <c r="B28" s="23" t="s">
        <v>1045</v>
      </c>
    </row>
  </sheetData>
  <phoneticPr fontId="3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Z4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41.54</v>
      </c>
      <c r="D2" s="23">
        <v>40.340000000000003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38.54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41.54</v>
      </c>
      <c r="C3" s="5">
        <v>4</v>
      </c>
      <c r="D3" s="5">
        <v>41.54</v>
      </c>
    </row>
    <row r="4" spans="1:26" x14ac:dyDescent="0.3">
      <c r="A4" s="23" t="s">
        <v>909</v>
      </c>
      <c r="B4" s="23" t="s">
        <v>911</v>
      </c>
      <c r="C4" s="23">
        <v>41.52</v>
      </c>
      <c r="D4" s="23">
        <v>40.06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38.49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41.52</v>
      </c>
      <c r="C5" s="5">
        <v>4</v>
      </c>
      <c r="D5" s="5">
        <v>41.52</v>
      </c>
    </row>
    <row r="6" spans="1:26" x14ac:dyDescent="0.3">
      <c r="A6" s="23" t="s">
        <v>909</v>
      </c>
      <c r="B6" s="23" t="s">
        <v>912</v>
      </c>
      <c r="C6" s="23">
        <v>41.49</v>
      </c>
      <c r="D6" s="23">
        <v>39.770000000000003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38.44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41.49</v>
      </c>
      <c r="C7" s="5">
        <v>4</v>
      </c>
      <c r="D7" s="5">
        <v>41.49</v>
      </c>
    </row>
    <row r="8" spans="1:26" x14ac:dyDescent="0.3">
      <c r="A8" s="23" t="s">
        <v>909</v>
      </c>
      <c r="B8" s="23" t="s">
        <v>1072</v>
      </c>
      <c r="C8" s="23">
        <v>41.47</v>
      </c>
      <c r="D8" s="23">
        <v>39.49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38.380000000000003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41.47</v>
      </c>
      <c r="C9" s="5">
        <v>4</v>
      </c>
      <c r="D9" s="5">
        <v>41.47</v>
      </c>
    </row>
    <row r="10" spans="1:26" x14ac:dyDescent="0.3">
      <c r="A10" s="23" t="s">
        <v>909</v>
      </c>
      <c r="B10" s="23" t="s">
        <v>1073</v>
      </c>
      <c r="C10" s="23">
        <v>41.47</v>
      </c>
      <c r="D10" s="23">
        <v>39.49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38.380000000000003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41.47</v>
      </c>
      <c r="C11" s="5">
        <v>4</v>
      </c>
      <c r="D11" s="5">
        <v>41.47</v>
      </c>
    </row>
    <row r="12" spans="1:26" x14ac:dyDescent="0.3">
      <c r="A12" s="23" t="s">
        <v>909</v>
      </c>
      <c r="B12" s="23" t="s">
        <v>915</v>
      </c>
      <c r="C12" s="23">
        <v>41.38</v>
      </c>
      <c r="D12" s="23">
        <v>39.22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38.33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41.38</v>
      </c>
      <c r="C13" s="5">
        <v>4</v>
      </c>
      <c r="D13" s="5">
        <v>41.38</v>
      </c>
    </row>
    <row r="14" spans="1:26" x14ac:dyDescent="0.3">
      <c r="A14" s="23" t="s">
        <v>909</v>
      </c>
      <c r="B14" s="23" t="s">
        <v>916</v>
      </c>
      <c r="C14" s="23">
        <v>41.3</v>
      </c>
      <c r="D14" s="23">
        <v>38.950000000000003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38.28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41.3</v>
      </c>
      <c r="C15" s="5">
        <v>4</v>
      </c>
      <c r="D15" s="5">
        <v>41.3</v>
      </c>
    </row>
    <row r="16" spans="1:26" x14ac:dyDescent="0.3">
      <c r="A16" s="23" t="s">
        <v>909</v>
      </c>
      <c r="B16" s="23" t="s">
        <v>917</v>
      </c>
      <c r="C16" s="23">
        <v>41.21</v>
      </c>
      <c r="D16" s="23">
        <v>38.68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38.229999999999997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41.21</v>
      </c>
      <c r="C17" s="5">
        <v>4</v>
      </c>
      <c r="D17" s="5">
        <v>41.21</v>
      </c>
    </row>
    <row r="18" spans="1:26" x14ac:dyDescent="0.3">
      <c r="A18" s="23" t="s">
        <v>909</v>
      </c>
      <c r="B18" s="23" t="s">
        <v>918</v>
      </c>
      <c r="C18" s="23">
        <v>41.22</v>
      </c>
      <c r="D18" s="23">
        <v>38.61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38.17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41.22</v>
      </c>
      <c r="C19" s="5">
        <v>4</v>
      </c>
      <c r="D19" s="5">
        <v>41.22</v>
      </c>
    </row>
    <row r="20" spans="1:26" x14ac:dyDescent="0.3">
      <c r="A20" s="23" t="s">
        <v>909</v>
      </c>
      <c r="B20" s="23" t="s">
        <v>921</v>
      </c>
      <c r="C20" s="23">
        <v>41.24</v>
      </c>
      <c r="D20" s="23">
        <v>38.53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38.119999999999997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41.24</v>
      </c>
      <c r="C21" s="5">
        <v>4</v>
      </c>
      <c r="D21" s="5">
        <v>41.24</v>
      </c>
    </row>
    <row r="22" spans="1:26" x14ac:dyDescent="0.3">
      <c r="A22" s="23" t="s">
        <v>909</v>
      </c>
      <c r="B22" s="23" t="s">
        <v>1216</v>
      </c>
      <c r="C22" s="23">
        <v>41.24</v>
      </c>
      <c r="D22" s="23">
        <v>38.51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38.11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41.24</v>
      </c>
      <c r="C23" s="5">
        <v>4</v>
      </c>
      <c r="D23" s="5">
        <v>41.24</v>
      </c>
    </row>
    <row r="24" spans="1:26" x14ac:dyDescent="0.3">
      <c r="A24" s="23" t="s">
        <v>909</v>
      </c>
      <c r="B24" s="23" t="s">
        <v>1054</v>
      </c>
      <c r="C24" s="23">
        <v>41.08</v>
      </c>
      <c r="D24" s="23">
        <v>38.47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38.07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41.08</v>
      </c>
      <c r="C25" s="5">
        <v>4</v>
      </c>
      <c r="D25" s="5">
        <v>41.08</v>
      </c>
    </row>
    <row r="26" spans="1:26" x14ac:dyDescent="0.3">
      <c r="A26" s="23" t="s">
        <v>909</v>
      </c>
      <c r="B26" s="23" t="s">
        <v>924</v>
      </c>
      <c r="C26" s="23">
        <v>40.840000000000003</v>
      </c>
      <c r="D26" s="23">
        <v>38.4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38.020000000000003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40.840000000000003</v>
      </c>
      <c r="C27" s="5">
        <v>4</v>
      </c>
      <c r="D27" s="5">
        <v>40.840000000000003</v>
      </c>
    </row>
    <row r="28" spans="1:26" x14ac:dyDescent="0.3">
      <c r="A28" s="23" t="s">
        <v>909</v>
      </c>
      <c r="B28" s="23" t="s">
        <v>1217</v>
      </c>
      <c r="C28" s="23">
        <v>40.659999999999997</v>
      </c>
      <c r="D28" s="23">
        <v>38.35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37.979999999999997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40.659999999999997</v>
      </c>
      <c r="C29" s="5">
        <v>4</v>
      </c>
      <c r="D29" s="5">
        <v>40.659999999999997</v>
      </c>
    </row>
    <row r="30" spans="1:26" x14ac:dyDescent="0.3">
      <c r="A30" s="23" t="s">
        <v>909</v>
      </c>
      <c r="B30" s="23" t="s">
        <v>925</v>
      </c>
      <c r="C30" s="23">
        <v>40.630000000000003</v>
      </c>
      <c r="D30" s="23">
        <v>38.33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37.97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40.630000000000003</v>
      </c>
      <c r="C31" s="5">
        <v>4</v>
      </c>
      <c r="D31" s="5">
        <v>40.630000000000003</v>
      </c>
    </row>
    <row r="32" spans="1:26" x14ac:dyDescent="0.3">
      <c r="A32" s="23" t="s">
        <v>909</v>
      </c>
      <c r="B32" s="23" t="s">
        <v>927</v>
      </c>
      <c r="C32" s="23">
        <v>40.53</v>
      </c>
      <c r="D32" s="23">
        <v>38.270000000000003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37.909999999999997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40.53</v>
      </c>
      <c r="C33" s="5">
        <v>4</v>
      </c>
      <c r="D33" s="5">
        <v>40.53</v>
      </c>
    </row>
    <row r="34" spans="1:26" x14ac:dyDescent="0.3">
      <c r="A34" s="23" t="s">
        <v>909</v>
      </c>
      <c r="B34" s="23" t="s">
        <v>928</v>
      </c>
      <c r="C34" s="23">
        <v>40.42</v>
      </c>
      <c r="D34" s="23">
        <v>38.200000000000003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37.86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40.42</v>
      </c>
      <c r="C35" s="5">
        <v>4</v>
      </c>
      <c r="D35" s="5">
        <v>40.42</v>
      </c>
    </row>
    <row r="36" spans="1:26" x14ac:dyDescent="0.3">
      <c r="A36" s="23" t="s">
        <v>909</v>
      </c>
      <c r="B36" s="23" t="s">
        <v>1218</v>
      </c>
      <c r="C36" s="23">
        <v>40.369999999999997</v>
      </c>
      <c r="D36" s="23">
        <v>38.17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37.83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40.369999999999997</v>
      </c>
      <c r="C37" s="5">
        <v>4</v>
      </c>
      <c r="D37" s="5">
        <v>40.369999999999997</v>
      </c>
    </row>
    <row r="38" spans="1:26" x14ac:dyDescent="0.3">
      <c r="A38" s="23" t="s">
        <v>909</v>
      </c>
      <c r="B38" s="23" t="s">
        <v>930</v>
      </c>
      <c r="C38" s="23">
        <v>40.36</v>
      </c>
      <c r="D38" s="23">
        <v>38.14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37.81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40.36</v>
      </c>
      <c r="C39" s="5">
        <v>4</v>
      </c>
      <c r="D39" s="5">
        <v>40.36</v>
      </c>
    </row>
    <row r="40" spans="1:26" x14ac:dyDescent="0.3">
      <c r="A40" s="23" t="s">
        <v>909</v>
      </c>
      <c r="B40" s="23" t="s">
        <v>931</v>
      </c>
      <c r="C40" s="23">
        <v>40.32</v>
      </c>
      <c r="D40" s="23">
        <v>38.08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37.76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40.32</v>
      </c>
      <c r="C41" s="5">
        <v>4</v>
      </c>
      <c r="D41" s="5">
        <v>40.32</v>
      </c>
    </row>
    <row r="42" spans="1:26" x14ac:dyDescent="0.3">
      <c r="A42" s="23" t="s">
        <v>909</v>
      </c>
      <c r="B42" s="23" t="s">
        <v>932</v>
      </c>
      <c r="C42" s="23">
        <v>40.29</v>
      </c>
      <c r="D42" s="23">
        <v>38.020000000000003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37.700000000000003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40.29</v>
      </c>
      <c r="C43" s="5">
        <v>4</v>
      </c>
      <c r="D43" s="5">
        <v>40.29</v>
      </c>
    </row>
    <row r="44" spans="1:26" x14ac:dyDescent="0.3">
      <c r="A44" s="23" t="s">
        <v>909</v>
      </c>
      <c r="B44" s="23" t="s">
        <v>1219</v>
      </c>
      <c r="C44" s="23">
        <v>40.28</v>
      </c>
      <c r="D44" s="23">
        <v>37.99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37.68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40.28</v>
      </c>
      <c r="C45" s="5">
        <v>4</v>
      </c>
      <c r="D45" s="5">
        <v>40.28</v>
      </c>
    </row>
    <row r="46" spans="1:26" x14ac:dyDescent="0.3">
      <c r="A46" s="23" t="s">
        <v>909</v>
      </c>
      <c r="B46" s="23" t="s">
        <v>1045</v>
      </c>
    </row>
  </sheetData>
  <phoneticPr fontId="3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40.67</v>
      </c>
      <c r="D2" s="23">
        <v>39.47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37.67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40.67</v>
      </c>
      <c r="C3" s="5">
        <v>4</v>
      </c>
      <c r="D3" s="5">
        <v>40.67</v>
      </c>
    </row>
    <row r="4" spans="1:26" x14ac:dyDescent="0.3">
      <c r="A4" s="23" t="s">
        <v>909</v>
      </c>
      <c r="B4" s="23" t="s">
        <v>911</v>
      </c>
      <c r="C4" s="23">
        <v>40.67</v>
      </c>
      <c r="D4" s="23">
        <v>39.130000000000003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37.67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40.67</v>
      </c>
      <c r="C5" s="5">
        <v>4</v>
      </c>
      <c r="D5" s="5">
        <v>40.67</v>
      </c>
    </row>
    <row r="6" spans="1:26" x14ac:dyDescent="0.3">
      <c r="A6" s="23" t="s">
        <v>909</v>
      </c>
      <c r="B6" s="23" t="s">
        <v>1062</v>
      </c>
      <c r="C6" s="23">
        <v>40.659999999999997</v>
      </c>
      <c r="D6" s="23">
        <v>38.78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37.659999999999997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40.659999999999997</v>
      </c>
      <c r="C7" s="5">
        <v>4</v>
      </c>
      <c r="D7" s="5">
        <v>40.659999999999997</v>
      </c>
    </row>
    <row r="8" spans="1:26" x14ac:dyDescent="0.3">
      <c r="A8" s="23" t="s">
        <v>909</v>
      </c>
      <c r="B8" s="23" t="s">
        <v>1063</v>
      </c>
      <c r="C8" s="23">
        <v>40.659999999999997</v>
      </c>
      <c r="D8" s="23">
        <v>38.78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37.659999999999997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40.659999999999997</v>
      </c>
      <c r="C9" s="5">
        <v>4</v>
      </c>
      <c r="D9" s="5">
        <v>40.659999999999997</v>
      </c>
    </row>
    <row r="10" spans="1:26" x14ac:dyDescent="0.3">
      <c r="A10" s="23" t="s">
        <v>909</v>
      </c>
      <c r="B10" s="23" t="s">
        <v>913</v>
      </c>
      <c r="C10" s="23">
        <v>40.659999999999997</v>
      </c>
      <c r="D10" s="23">
        <v>38.44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37.659999999999997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40.659999999999997</v>
      </c>
      <c r="C11" s="5">
        <v>4</v>
      </c>
      <c r="D11" s="5">
        <v>40.659999999999997</v>
      </c>
    </row>
    <row r="12" spans="1:26" x14ac:dyDescent="0.3">
      <c r="A12" s="23" t="s">
        <v>909</v>
      </c>
      <c r="B12" s="23" t="s">
        <v>1077</v>
      </c>
      <c r="C12" s="23">
        <v>40.659999999999997</v>
      </c>
      <c r="D12" s="23">
        <v>38.35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37.659999999999997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40.659999999999997</v>
      </c>
      <c r="C13" s="5">
        <v>4</v>
      </c>
      <c r="D13" s="5">
        <v>40.659999999999997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Z1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40.96</v>
      </c>
      <c r="D2" s="23">
        <v>39.76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37.96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40.96</v>
      </c>
      <c r="C3" s="5">
        <v>4</v>
      </c>
      <c r="D3" s="5">
        <v>40.96</v>
      </c>
    </row>
    <row r="4" spans="1:26" x14ac:dyDescent="0.3">
      <c r="A4" s="23" t="s">
        <v>909</v>
      </c>
      <c r="B4" s="23" t="s">
        <v>911</v>
      </c>
      <c r="C4" s="23">
        <v>40.83</v>
      </c>
      <c r="D4" s="23">
        <v>39.130000000000003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37.83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40.83</v>
      </c>
      <c r="C5" s="5">
        <v>4</v>
      </c>
      <c r="D5" s="5">
        <v>40.83</v>
      </c>
    </row>
    <row r="6" spans="1:26" x14ac:dyDescent="0.3">
      <c r="A6" s="23" t="s">
        <v>909</v>
      </c>
      <c r="B6" s="23" t="s">
        <v>1062</v>
      </c>
      <c r="C6" s="23">
        <v>40.69</v>
      </c>
      <c r="D6" s="23">
        <v>38.51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37.69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40.69</v>
      </c>
      <c r="C7" s="5">
        <v>4</v>
      </c>
      <c r="D7" s="5">
        <v>40.69</v>
      </c>
    </row>
    <row r="8" spans="1:26" x14ac:dyDescent="0.3">
      <c r="A8" s="23" t="s">
        <v>909</v>
      </c>
      <c r="B8" s="23" t="s">
        <v>1063</v>
      </c>
      <c r="C8" s="23">
        <v>40.69</v>
      </c>
      <c r="D8" s="23">
        <v>38.51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37.69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40.69</v>
      </c>
      <c r="C9" s="5">
        <v>4</v>
      </c>
      <c r="D9" s="5">
        <v>40.69</v>
      </c>
    </row>
    <row r="10" spans="1:26" x14ac:dyDescent="0.3">
      <c r="A10" s="23" t="s">
        <v>909</v>
      </c>
      <c r="B10" s="23" t="s">
        <v>1071</v>
      </c>
      <c r="C10" s="23">
        <v>40.659999999999997</v>
      </c>
      <c r="D10" s="23">
        <v>38.35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37.659999999999997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40.659999999999997</v>
      </c>
      <c r="C11" s="5">
        <v>4</v>
      </c>
      <c r="D11" s="5">
        <v>40.659999999999997</v>
      </c>
    </row>
    <row r="12" spans="1:26" x14ac:dyDescent="0.3">
      <c r="A12" s="23" t="s">
        <v>909</v>
      </c>
      <c r="B12" s="23" t="s">
        <v>1045</v>
      </c>
    </row>
  </sheetData>
  <phoneticPr fontId="3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40.89</v>
      </c>
      <c r="D2" s="23">
        <v>39.69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37.89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40.89</v>
      </c>
      <c r="C3" s="5">
        <v>4</v>
      </c>
      <c r="D3" s="5">
        <v>40.89</v>
      </c>
    </row>
    <row r="4" spans="1:26" x14ac:dyDescent="0.3">
      <c r="A4" s="23" t="s">
        <v>909</v>
      </c>
      <c r="B4" s="23" t="s">
        <v>911</v>
      </c>
      <c r="C4" s="23">
        <v>41.02</v>
      </c>
      <c r="D4" s="23">
        <v>39.24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38.020000000000003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41.02</v>
      </c>
      <c r="C5" s="5">
        <v>4</v>
      </c>
      <c r="D5" s="5">
        <v>41.02</v>
      </c>
    </row>
    <row r="6" spans="1:26" x14ac:dyDescent="0.3">
      <c r="A6" s="23" t="s">
        <v>909</v>
      </c>
      <c r="B6" s="23" t="s">
        <v>1220</v>
      </c>
      <c r="C6" s="23">
        <v>41.11</v>
      </c>
      <c r="D6" s="23">
        <v>38.93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38.11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41.11</v>
      </c>
      <c r="C7" s="5">
        <v>4</v>
      </c>
      <c r="D7" s="5">
        <v>41.11</v>
      </c>
    </row>
    <row r="8" spans="1:26" x14ac:dyDescent="0.3">
      <c r="A8" s="23" t="s">
        <v>909</v>
      </c>
      <c r="B8" s="23" t="s">
        <v>1221</v>
      </c>
      <c r="C8" s="23">
        <v>41.11</v>
      </c>
      <c r="D8" s="23">
        <v>38.93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38.11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41.11</v>
      </c>
      <c r="C9" s="5">
        <v>4</v>
      </c>
      <c r="D9" s="5">
        <v>41.11</v>
      </c>
    </row>
    <row r="10" spans="1:26" x14ac:dyDescent="0.3">
      <c r="A10" s="23" t="s">
        <v>909</v>
      </c>
      <c r="B10" s="23" t="s">
        <v>912</v>
      </c>
      <c r="C10" s="23">
        <v>41.15</v>
      </c>
      <c r="D10" s="23">
        <v>38.83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38.15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41.15</v>
      </c>
      <c r="C11" s="5">
        <v>4</v>
      </c>
      <c r="D11" s="5">
        <v>41.15</v>
      </c>
    </row>
    <row r="12" spans="1:26" x14ac:dyDescent="0.3">
      <c r="A12" s="23" t="s">
        <v>909</v>
      </c>
      <c r="B12" s="23" t="s">
        <v>1222</v>
      </c>
      <c r="C12" s="23">
        <v>41.21</v>
      </c>
      <c r="D12" s="23">
        <v>38.68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38.21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41.21</v>
      </c>
      <c r="C13" s="5">
        <v>4</v>
      </c>
      <c r="D13" s="5">
        <v>41.21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Z4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41.13</v>
      </c>
      <c r="D2" s="23">
        <v>39.729999999999997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38.130000000000003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41.13</v>
      </c>
      <c r="C3" s="5">
        <v>4</v>
      </c>
      <c r="D3" s="5">
        <v>41.13</v>
      </c>
    </row>
    <row r="4" spans="1:26" x14ac:dyDescent="0.3">
      <c r="A4" s="23" t="s">
        <v>909</v>
      </c>
      <c r="B4" s="23" t="s">
        <v>911</v>
      </c>
      <c r="C4" s="23">
        <v>41.1</v>
      </c>
      <c r="D4" s="23">
        <v>39.450000000000003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38.1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41.1</v>
      </c>
      <c r="C5" s="5">
        <v>4</v>
      </c>
      <c r="D5" s="5">
        <v>41.1</v>
      </c>
    </row>
    <row r="6" spans="1:26" x14ac:dyDescent="0.3">
      <c r="A6" s="23" t="s">
        <v>909</v>
      </c>
      <c r="B6" s="23" t="s">
        <v>912</v>
      </c>
      <c r="C6" s="23">
        <v>41.06</v>
      </c>
      <c r="D6" s="23">
        <v>39.17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38.08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41.06</v>
      </c>
      <c r="C7" s="5">
        <v>4</v>
      </c>
      <c r="D7" s="5">
        <v>41.06</v>
      </c>
    </row>
    <row r="8" spans="1:26" x14ac:dyDescent="0.3">
      <c r="A8" s="23" t="s">
        <v>909</v>
      </c>
      <c r="B8" s="23" t="s">
        <v>913</v>
      </c>
      <c r="C8" s="23">
        <v>41.03</v>
      </c>
      <c r="D8" s="23">
        <v>38.89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38.049999999999997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41.03</v>
      </c>
      <c r="C9" s="5">
        <v>4</v>
      </c>
      <c r="D9" s="5">
        <v>41.03</v>
      </c>
    </row>
    <row r="10" spans="1:26" x14ac:dyDescent="0.3">
      <c r="A10" s="23" t="s">
        <v>909</v>
      </c>
      <c r="B10" s="23" t="s">
        <v>1049</v>
      </c>
      <c r="C10" s="23">
        <v>41.06</v>
      </c>
      <c r="D10" s="23">
        <v>38.74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41.06</v>
      </c>
      <c r="C11" s="5">
        <v>4</v>
      </c>
      <c r="D11" s="5">
        <v>41.06</v>
      </c>
    </row>
    <row r="12" spans="1:26" x14ac:dyDescent="0.3">
      <c r="A12" s="23" t="s">
        <v>909</v>
      </c>
      <c r="B12" s="23" t="s">
        <v>1050</v>
      </c>
      <c r="C12" s="23">
        <v>41.06</v>
      </c>
      <c r="D12" s="23">
        <v>38.74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38.03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41.06</v>
      </c>
      <c r="C13" s="5">
        <v>4</v>
      </c>
      <c r="D13" s="5">
        <v>41.06</v>
      </c>
    </row>
    <row r="14" spans="1:26" x14ac:dyDescent="0.3">
      <c r="A14" s="23" t="s">
        <v>909</v>
      </c>
      <c r="B14" s="23" t="s">
        <v>916</v>
      </c>
      <c r="C14" s="23">
        <v>41.09</v>
      </c>
      <c r="D14" s="23">
        <v>38.58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41.09</v>
      </c>
      <c r="C15" s="5">
        <v>4</v>
      </c>
      <c r="D15" s="5">
        <v>41.09</v>
      </c>
    </row>
    <row r="16" spans="1:26" x14ac:dyDescent="0.3">
      <c r="A16" s="23" t="s">
        <v>909</v>
      </c>
      <c r="B16" s="23" t="s">
        <v>917</v>
      </c>
      <c r="C16" s="23">
        <v>41.12</v>
      </c>
      <c r="D16" s="23">
        <v>38.43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37.97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41.12</v>
      </c>
      <c r="C17" s="5">
        <v>4</v>
      </c>
      <c r="D17" s="5">
        <v>41.12</v>
      </c>
    </row>
    <row r="18" spans="1:26" x14ac:dyDescent="0.3">
      <c r="A18" s="23" t="s">
        <v>909</v>
      </c>
      <c r="B18" s="23" t="s">
        <v>918</v>
      </c>
      <c r="C18" s="23">
        <v>41.05</v>
      </c>
      <c r="D18" s="23">
        <v>38.340000000000003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37.950000000000003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41.05</v>
      </c>
      <c r="C19" s="5">
        <v>4</v>
      </c>
      <c r="D19" s="5">
        <v>41.05</v>
      </c>
    </row>
    <row r="20" spans="1:26" x14ac:dyDescent="0.3">
      <c r="A20" s="23" t="s">
        <v>909</v>
      </c>
      <c r="B20" s="23" t="s">
        <v>921</v>
      </c>
      <c r="C20" s="23">
        <v>40.99</v>
      </c>
      <c r="D20" s="23">
        <v>38.26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37.92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40.99</v>
      </c>
      <c r="C21" s="5">
        <v>4</v>
      </c>
      <c r="D21" s="5">
        <v>40.99</v>
      </c>
    </row>
    <row r="22" spans="1:26" x14ac:dyDescent="0.3">
      <c r="A22" s="23" t="s">
        <v>909</v>
      </c>
      <c r="B22" s="23" t="s">
        <v>1223</v>
      </c>
      <c r="C22" s="23">
        <v>40.96</v>
      </c>
      <c r="D22" s="23">
        <v>38.22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37.909999999999997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40.96</v>
      </c>
      <c r="C23" s="5">
        <v>4</v>
      </c>
      <c r="D23" s="5">
        <v>40.96</v>
      </c>
    </row>
    <row r="24" spans="1:26" x14ac:dyDescent="0.3">
      <c r="A24" s="23" t="s">
        <v>909</v>
      </c>
      <c r="B24" s="23" t="s">
        <v>1054</v>
      </c>
      <c r="C24" s="23">
        <v>40.93</v>
      </c>
      <c r="D24" s="23">
        <v>38.18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37.89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40.93</v>
      </c>
      <c r="C25" s="5">
        <v>4</v>
      </c>
      <c r="D25" s="5">
        <v>40.93</v>
      </c>
    </row>
    <row r="26" spans="1:26" x14ac:dyDescent="0.3">
      <c r="A26" s="23" t="s">
        <v>909</v>
      </c>
      <c r="B26" s="23" t="s">
        <v>924</v>
      </c>
      <c r="C26" s="23">
        <v>40.869999999999997</v>
      </c>
      <c r="D26" s="23">
        <v>38.11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37.869999999999997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40.869999999999997</v>
      </c>
      <c r="C27" s="5">
        <v>4</v>
      </c>
      <c r="D27" s="5">
        <v>40.869999999999997</v>
      </c>
    </row>
    <row r="28" spans="1:26" x14ac:dyDescent="0.3">
      <c r="A28" s="23" t="s">
        <v>909</v>
      </c>
      <c r="B28" s="23" t="s">
        <v>1224</v>
      </c>
      <c r="C28" s="23">
        <v>40.82</v>
      </c>
      <c r="D28" s="23">
        <v>38.04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37.85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40.82</v>
      </c>
      <c r="C29" s="5">
        <v>4</v>
      </c>
      <c r="D29" s="5">
        <v>40.82</v>
      </c>
    </row>
    <row r="30" spans="1:26" x14ac:dyDescent="0.3">
      <c r="A30" s="23" t="s">
        <v>909</v>
      </c>
      <c r="B30" s="23" t="s">
        <v>925</v>
      </c>
      <c r="C30" s="23">
        <v>40.81</v>
      </c>
      <c r="D30" s="23">
        <v>38.03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37.840000000000003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40.81</v>
      </c>
      <c r="C31" s="5">
        <v>4</v>
      </c>
      <c r="D31" s="5">
        <v>40.81</v>
      </c>
    </row>
    <row r="32" spans="1:26" x14ac:dyDescent="0.3">
      <c r="A32" s="23" t="s">
        <v>909</v>
      </c>
      <c r="B32" s="23" t="s">
        <v>927</v>
      </c>
      <c r="C32" s="23">
        <v>40.72</v>
      </c>
      <c r="D32" s="23">
        <v>37.97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37.82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40.72</v>
      </c>
      <c r="C33" s="5">
        <v>4</v>
      </c>
      <c r="D33" s="5">
        <v>40.72</v>
      </c>
    </row>
    <row r="34" spans="1:26" x14ac:dyDescent="0.3">
      <c r="A34" s="23" t="s">
        <v>909</v>
      </c>
      <c r="B34" s="23" t="s">
        <v>928</v>
      </c>
      <c r="C34" s="23">
        <v>40.619999999999997</v>
      </c>
      <c r="D34" s="23">
        <v>37.909999999999997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37.79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40.619999999999997</v>
      </c>
      <c r="C35" s="5">
        <v>4</v>
      </c>
      <c r="D35" s="5">
        <v>40.619999999999997</v>
      </c>
    </row>
    <row r="36" spans="1:26" x14ac:dyDescent="0.3">
      <c r="A36" s="23" t="s">
        <v>909</v>
      </c>
      <c r="B36" s="23" t="s">
        <v>1225</v>
      </c>
      <c r="C36" s="23">
        <v>40.57</v>
      </c>
      <c r="D36" s="23">
        <v>37.869999999999997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37.78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40.57</v>
      </c>
      <c r="C37" s="5">
        <v>4</v>
      </c>
      <c r="D37" s="5">
        <v>40.57</v>
      </c>
    </row>
    <row r="38" spans="1:26" x14ac:dyDescent="0.3">
      <c r="A38" s="23" t="s">
        <v>909</v>
      </c>
      <c r="B38" s="23" t="s">
        <v>930</v>
      </c>
      <c r="C38" s="23">
        <v>40.53</v>
      </c>
      <c r="D38" s="23">
        <v>37.840000000000003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37.76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40.53</v>
      </c>
      <c r="C39" s="5">
        <v>4</v>
      </c>
      <c r="D39" s="5">
        <v>40.53</v>
      </c>
    </row>
    <row r="40" spans="1:26" x14ac:dyDescent="0.3">
      <c r="A40" s="23" t="s">
        <v>909</v>
      </c>
      <c r="B40" s="23" t="s">
        <v>931</v>
      </c>
      <c r="C40" s="23">
        <v>40.44</v>
      </c>
      <c r="D40" s="23">
        <v>37.78</v>
      </c>
      <c r="E40" s="23">
        <v>200</v>
      </c>
      <c r="F40" s="23" t="s">
        <v>60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37.74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40.44</v>
      </c>
      <c r="C41" s="5">
        <v>4</v>
      </c>
      <c r="D41" s="5">
        <v>40.44</v>
      </c>
    </row>
    <row r="42" spans="1:26" x14ac:dyDescent="0.3">
      <c r="A42" s="23" t="s">
        <v>909</v>
      </c>
      <c r="B42" s="23" t="s">
        <v>932</v>
      </c>
      <c r="C42" s="23">
        <v>40.340000000000003</v>
      </c>
      <c r="D42" s="23">
        <v>37.72</v>
      </c>
      <c r="E42" s="23">
        <v>200</v>
      </c>
      <c r="F42" s="23" t="s">
        <v>60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37.71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40.340000000000003</v>
      </c>
      <c r="C43" s="5">
        <v>4</v>
      </c>
      <c r="D43" s="5">
        <v>40.340000000000003</v>
      </c>
    </row>
    <row r="44" spans="1:26" x14ac:dyDescent="0.3">
      <c r="A44" s="23" t="s">
        <v>909</v>
      </c>
      <c r="B44" s="23" t="s">
        <v>1226</v>
      </c>
      <c r="C44" s="23">
        <v>40.299999999999997</v>
      </c>
      <c r="D44" s="23">
        <v>37.69</v>
      </c>
      <c r="E44" s="23">
        <v>200</v>
      </c>
      <c r="F44" s="23" t="s">
        <v>60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37.700000000000003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40.299999999999997</v>
      </c>
      <c r="C45" s="5">
        <v>4</v>
      </c>
      <c r="D45" s="5">
        <v>40.299999999999997</v>
      </c>
    </row>
    <row r="46" spans="1:26" x14ac:dyDescent="0.3">
      <c r="A46" s="23" t="s">
        <v>909</v>
      </c>
      <c r="B46" s="23" t="s">
        <v>1045</v>
      </c>
    </row>
  </sheetData>
  <phoneticPr fontId="3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Z1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40.56</v>
      </c>
      <c r="D2" s="23">
        <v>39.36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38.46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40.56</v>
      </c>
      <c r="C3" s="5">
        <v>4</v>
      </c>
      <c r="D3" s="5">
        <v>40.56</v>
      </c>
    </row>
    <row r="4" spans="1:26" x14ac:dyDescent="0.3">
      <c r="A4" s="23" t="s">
        <v>909</v>
      </c>
      <c r="B4" s="23" t="s">
        <v>911</v>
      </c>
      <c r="C4" s="23">
        <v>40.65</v>
      </c>
      <c r="D4" s="23">
        <v>38.880000000000003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38.549999999999997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40.65</v>
      </c>
      <c r="C5" s="5">
        <v>4</v>
      </c>
      <c r="D5" s="5">
        <v>40.65</v>
      </c>
    </row>
    <row r="6" spans="1:26" x14ac:dyDescent="0.3">
      <c r="A6" s="23" t="s">
        <v>909</v>
      </c>
      <c r="B6" s="23" t="s">
        <v>1062</v>
      </c>
      <c r="C6" s="23">
        <v>40.75</v>
      </c>
      <c r="D6" s="23">
        <v>38.4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38.65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40.75</v>
      </c>
      <c r="C7" s="5">
        <v>4</v>
      </c>
      <c r="D7" s="5">
        <v>40.75</v>
      </c>
    </row>
    <row r="8" spans="1:26" x14ac:dyDescent="0.3">
      <c r="A8" s="23" t="s">
        <v>909</v>
      </c>
      <c r="B8" s="23" t="s">
        <v>1063</v>
      </c>
      <c r="C8" s="23">
        <v>40.75</v>
      </c>
      <c r="D8" s="23">
        <v>38.4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38.65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40.75</v>
      </c>
      <c r="C9" s="5">
        <v>4</v>
      </c>
      <c r="D9" s="5">
        <v>40.75</v>
      </c>
    </row>
    <row r="10" spans="1:26" x14ac:dyDescent="0.3">
      <c r="A10" s="23" t="s">
        <v>909</v>
      </c>
      <c r="B10" s="23" t="s">
        <v>1158</v>
      </c>
      <c r="C10" s="23">
        <v>40.82</v>
      </c>
      <c r="D10" s="23">
        <v>38.04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38.72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40.82</v>
      </c>
      <c r="C11" s="5">
        <v>4</v>
      </c>
      <c r="D11" s="5">
        <v>40.82</v>
      </c>
    </row>
    <row r="12" spans="1:26" x14ac:dyDescent="0.3">
      <c r="A12" s="23" t="s">
        <v>909</v>
      </c>
      <c r="B12" s="23" t="s">
        <v>1045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62"/>
  <sheetViews>
    <sheetView workbookViewId="0">
      <selection activeCell="AT4" sqref="AT4:AW8"/>
    </sheetView>
  </sheetViews>
  <sheetFormatPr defaultRowHeight="15" customHeight="1" outlineLevelCol="1" x14ac:dyDescent="0.3"/>
  <cols>
    <col min="1" max="3" width="9" style="5"/>
    <col min="4" max="5" width="6.625" style="5" customWidth="1"/>
    <col min="6" max="6" width="9.75" style="5" bestFit="1" customWidth="1"/>
    <col min="7" max="13" width="6.625" style="5" customWidth="1"/>
    <col min="14" max="27" width="6.625" style="5" hidden="1" customWidth="1" outlineLevel="1"/>
    <col min="28" max="28" width="6.625" style="5" hidden="1" customWidth="1" outlineLevel="1" collapsed="1"/>
    <col min="29" max="29" width="6.625" style="5" hidden="1" customWidth="1" outlineLevel="1"/>
    <col min="30" max="30" width="6.625" style="5" customWidth="1" collapsed="1"/>
    <col min="31" max="39" width="6.625" style="5" hidden="1" customWidth="1" outlineLevel="1"/>
    <col min="40" max="40" width="6.625" style="5" customWidth="1" collapsed="1"/>
    <col min="41" max="41" width="10.5" style="5" bestFit="1" customWidth="1"/>
    <col min="42" max="43" width="9" style="5"/>
    <col min="44" max="44" width="11.875" style="5" bestFit="1" customWidth="1"/>
    <col min="45" max="45" width="8.875" style="5" bestFit="1" customWidth="1"/>
    <col min="46" max="46" width="9.75" style="5" bestFit="1" customWidth="1"/>
    <col min="47" max="47" width="9" style="5"/>
    <col min="48" max="48" width="9.75" style="5" bestFit="1" customWidth="1"/>
    <col min="49" max="16384" width="9" style="5"/>
  </cols>
  <sheetData>
    <row r="1" spans="1:49" s="1" customFormat="1" ht="15" customHeight="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49" ht="15" customHeight="1" x14ac:dyDescent="0.3">
      <c r="B2" s="5">
        <v>1000</v>
      </c>
      <c r="C2" s="5">
        <v>100</v>
      </c>
      <c r="D2" s="5">
        <v>20</v>
      </c>
      <c r="E2" s="5">
        <v>30</v>
      </c>
      <c r="F2" s="5" t="s">
        <v>11</v>
      </c>
      <c r="G2" s="5">
        <v>111</v>
      </c>
      <c r="H2" s="5" t="s">
        <v>116</v>
      </c>
      <c r="I2" s="5" t="s">
        <v>57</v>
      </c>
      <c r="J2" s="5">
        <v>0</v>
      </c>
    </row>
    <row r="3" spans="1:49" s="1" customFormat="1" ht="15" customHeight="1" x14ac:dyDescent="0.3"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44</v>
      </c>
      <c r="AA3" s="3" t="s">
        <v>45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2" t="s">
        <v>51</v>
      </c>
      <c r="AL3" s="2" t="s">
        <v>52</v>
      </c>
      <c r="AM3" s="2" t="s">
        <v>53</v>
      </c>
      <c r="AN3" s="2" t="s">
        <v>54</v>
      </c>
      <c r="AS3" s="1" t="s">
        <v>1243</v>
      </c>
      <c r="AT3" s="1" t="s">
        <v>1244</v>
      </c>
      <c r="AU3" s="1" t="s">
        <v>1240</v>
      </c>
      <c r="AW3" s="1" t="s">
        <v>1241</v>
      </c>
    </row>
    <row r="4" spans="1:49" ht="15" customHeight="1" x14ac:dyDescent="0.3">
      <c r="A4" s="5" t="s">
        <v>55</v>
      </c>
      <c r="B4" s="5">
        <v>0</v>
      </c>
      <c r="C4" s="5">
        <v>40.92</v>
      </c>
      <c r="D4" s="5">
        <v>39.72</v>
      </c>
      <c r="E4" s="5">
        <v>200</v>
      </c>
      <c r="F4" s="5" t="s">
        <v>194</v>
      </c>
      <c r="I4" s="5" t="s">
        <v>0</v>
      </c>
      <c r="J4" s="5">
        <v>0.3</v>
      </c>
      <c r="AB4" s="5">
        <v>206894.62896231347</v>
      </c>
      <c r="AC4" s="5">
        <v>609074.47485722846</v>
      </c>
      <c r="AD4" s="5">
        <f>C4-0.2*18.5</f>
        <v>37.22</v>
      </c>
      <c r="AO4" s="5" t="str">
        <f t="shared" ref="AO4:AO12" si="0">INT(B4/20)&amp;"+"&amp;FIXED(B4-INT(B4/20)*20,2)</f>
        <v>0+0.00</v>
      </c>
      <c r="AR4" s="5" t="str">
        <f t="shared" ref="AR4" si="1">IF(F4=F5,"",F4)</f>
        <v>m1-OJ-A8-001</v>
      </c>
      <c r="AS4" s="5" t="str">
        <f t="shared" ref="AS4:AS12" si="2">IFERROR(RIGHT(AR4,LEN(AR4)-3),"")</f>
        <v>OJ-A8-001</v>
      </c>
      <c r="AT4" s="5" t="str">
        <f t="shared" ref="AT4:AT12" si="3">IF(COUNTIF($AR4,"m1*")&gt;0,"PC맨홀(1호)",IF(COUNTIF($AR4,"m2*")&gt;0,"PC맨홀(2호)",IF(COUNTIF($AR4,"m3*")&gt;0,"PC맨홀(3호)","")))</f>
        <v>PC맨홀(1호)</v>
      </c>
      <c r="AU4" s="5" t="str">
        <f>IF(COUNTIF($I4,"OP*")&gt;0,"OPEN",IF(COUNTIF($I4,"GA*")&gt;0,"가시설",IF(COUNTIF($I4,"SC*")&gt;0,"추진","")))</f>
        <v>OPEN</v>
      </c>
      <c r="AV4" s="27" t="s">
        <v>1237</v>
      </c>
      <c r="AW4" s="5" t="str">
        <f>IF(COUNTIF($I4,"SC*")&gt;0,"",IF(RIGHT($I4,1)="1","토사",IF(RIGHT($I4,1)="2","ASP",IF(RIGHT($I4,1)="3","CONC",IF(RIGHT($I4,1)="4","보도블럭",IF(RIGHT($I4,1)="5","ASP+CON",""))))))</f>
        <v>ASP</v>
      </c>
    </row>
    <row r="5" spans="1:49" ht="15" customHeight="1" x14ac:dyDescent="0.3">
      <c r="B5" s="5">
        <v>20</v>
      </c>
      <c r="C5" s="6">
        <v>40.950000000000003</v>
      </c>
      <c r="D5" s="6">
        <v>39.409999999999997</v>
      </c>
      <c r="E5" s="5">
        <v>200</v>
      </c>
      <c r="I5" s="5" t="s">
        <v>0</v>
      </c>
      <c r="J5" s="5">
        <v>0.3</v>
      </c>
      <c r="AB5" s="5">
        <v>206888.93426742256</v>
      </c>
      <c r="AC5" s="5">
        <v>609093.64698413445</v>
      </c>
      <c r="AD5" s="5">
        <f t="shared" ref="AD5:AD12" si="4">C5-0.2*18.5</f>
        <v>37.25</v>
      </c>
      <c r="AO5" s="5" t="str">
        <f t="shared" si="0"/>
        <v>1+0.00</v>
      </c>
      <c r="AR5" s="5" t="str">
        <f t="shared" ref="AR5:AR12" si="5">IF(F5=F6,"",F5)</f>
        <v/>
      </c>
      <c r="AS5" s="5" t="str">
        <f t="shared" si="2"/>
        <v/>
      </c>
      <c r="AT5" s="5" t="str">
        <f t="shared" si="3"/>
        <v/>
      </c>
      <c r="AU5" s="5" t="str">
        <f t="shared" ref="AU5:AU12" si="6">IF(COUNTIF($I5,"OP*")&gt;0,"OPEN",IF(COUNTIF($I5,"GA*")&gt;0,"가시설",IF(COUNTIF($I5,"SC*")&gt;0,"추진","")))</f>
        <v>OPEN</v>
      </c>
      <c r="AV5" s="27" t="s">
        <v>1237</v>
      </c>
      <c r="AW5" s="5" t="str">
        <f t="shared" ref="AW5:AW12" si="7">IF(COUNTIF($I5,"SC*")&gt;0,"",IF(RIGHT($I5,1)="1","토사",IF(RIGHT($I5,1)="2","ASP",IF(RIGHT($I5,1)="3","CONC",IF(RIGHT($I5,1)="4","보도블럭",IF(RIGHT($I5,1)="5","ASP+CON",""))))))</f>
        <v>ASP</v>
      </c>
    </row>
    <row r="6" spans="1:49" ht="15" customHeight="1" x14ac:dyDescent="0.3">
      <c r="B6" s="5">
        <v>40</v>
      </c>
      <c r="C6" s="6">
        <v>40.99</v>
      </c>
      <c r="D6" s="6">
        <v>39.090000000000003</v>
      </c>
      <c r="E6" s="5">
        <v>200</v>
      </c>
      <c r="I6" s="5" t="s">
        <v>0</v>
      </c>
      <c r="J6" s="5">
        <v>0.3</v>
      </c>
      <c r="AD6" s="5">
        <f t="shared" si="4"/>
        <v>37.29</v>
      </c>
      <c r="AO6" s="5" t="str">
        <f t="shared" si="0"/>
        <v>2+0.00</v>
      </c>
      <c r="AR6" s="5">
        <f t="shared" si="5"/>
        <v>0</v>
      </c>
      <c r="AS6" s="5" t="str">
        <f t="shared" si="2"/>
        <v/>
      </c>
      <c r="AT6" s="5" t="str">
        <f t="shared" si="3"/>
        <v/>
      </c>
      <c r="AU6" s="5" t="str">
        <f t="shared" si="6"/>
        <v>OPEN</v>
      </c>
      <c r="AV6" s="27" t="s">
        <v>1237</v>
      </c>
      <c r="AW6" s="5" t="str">
        <f t="shared" si="7"/>
        <v>ASP</v>
      </c>
    </row>
    <row r="7" spans="1:49" ht="15" customHeight="1" x14ac:dyDescent="0.3">
      <c r="A7" s="5" t="s">
        <v>55</v>
      </c>
      <c r="B7" s="5">
        <v>55</v>
      </c>
      <c r="C7" s="6">
        <v>41.01</v>
      </c>
      <c r="D7" s="6">
        <v>38.86</v>
      </c>
      <c r="E7" s="5">
        <v>200</v>
      </c>
      <c r="F7" s="5" t="s">
        <v>195</v>
      </c>
      <c r="I7" s="5" t="s">
        <v>0</v>
      </c>
      <c r="J7" s="5">
        <v>0.3</v>
      </c>
      <c r="AB7" s="5">
        <v>206888.93426742256</v>
      </c>
      <c r="AC7" s="5">
        <v>609093.64698413445</v>
      </c>
      <c r="AD7" s="5">
        <f t="shared" si="4"/>
        <v>37.309999999999995</v>
      </c>
      <c r="AO7" s="5" t="str">
        <f t="shared" si="0"/>
        <v>2+15.00</v>
      </c>
      <c r="AR7" s="5" t="str">
        <f t="shared" si="5"/>
        <v/>
      </c>
      <c r="AS7" s="5" t="str">
        <f t="shared" si="2"/>
        <v/>
      </c>
      <c r="AT7" s="5" t="str">
        <f t="shared" si="3"/>
        <v/>
      </c>
      <c r="AU7" s="5" t="str">
        <f t="shared" si="6"/>
        <v>OPEN</v>
      </c>
      <c r="AV7" s="27" t="s">
        <v>1237</v>
      </c>
      <c r="AW7" s="5" t="str">
        <f t="shared" si="7"/>
        <v>ASP</v>
      </c>
    </row>
    <row r="8" spans="1:49" ht="15" customHeight="1" x14ac:dyDescent="0.3">
      <c r="A8" s="5" t="s">
        <v>55</v>
      </c>
      <c r="B8" s="5">
        <v>55</v>
      </c>
      <c r="C8" s="6">
        <v>41.01</v>
      </c>
      <c r="D8" s="6">
        <v>38.86</v>
      </c>
      <c r="E8" s="5">
        <v>200</v>
      </c>
      <c r="F8" s="5" t="s">
        <v>195</v>
      </c>
      <c r="I8" s="5" t="s">
        <v>60</v>
      </c>
      <c r="J8" s="5">
        <v>0.3</v>
      </c>
      <c r="AD8" s="5">
        <f t="shared" si="4"/>
        <v>37.309999999999995</v>
      </c>
      <c r="AO8" s="5" t="str">
        <f t="shared" si="0"/>
        <v>2+15.00</v>
      </c>
      <c r="AR8" s="5" t="str">
        <f t="shared" si="5"/>
        <v>m1-OJ-A8-002</v>
      </c>
      <c r="AS8" s="5" t="str">
        <f t="shared" si="2"/>
        <v>OJ-A8-002</v>
      </c>
      <c r="AT8" s="5" t="str">
        <f t="shared" si="3"/>
        <v>PC맨홀(1호)</v>
      </c>
      <c r="AU8" s="5" t="str">
        <f t="shared" si="6"/>
        <v>가시설</v>
      </c>
      <c r="AV8" s="27" t="s">
        <v>1237</v>
      </c>
      <c r="AW8" s="5" t="str">
        <f t="shared" si="7"/>
        <v>ASP</v>
      </c>
    </row>
    <row r="9" spans="1:49" ht="15" customHeight="1" x14ac:dyDescent="0.3">
      <c r="B9" s="5">
        <v>60</v>
      </c>
      <c r="C9" s="6">
        <v>41</v>
      </c>
      <c r="D9" s="6">
        <v>38.82</v>
      </c>
      <c r="E9" s="5">
        <v>200</v>
      </c>
      <c r="I9" s="5" t="s">
        <v>60</v>
      </c>
      <c r="J9" s="5">
        <v>0.3</v>
      </c>
      <c r="AD9" s="5">
        <f t="shared" si="4"/>
        <v>37.299999999999997</v>
      </c>
      <c r="AO9" s="5" t="str">
        <f t="shared" si="0"/>
        <v>3+0.00</v>
      </c>
      <c r="AR9" s="5" t="str">
        <f t="shared" si="5"/>
        <v/>
      </c>
      <c r="AS9" s="5" t="str">
        <f t="shared" si="2"/>
        <v/>
      </c>
      <c r="AT9" s="5" t="str">
        <f t="shared" si="3"/>
        <v/>
      </c>
      <c r="AU9" s="5" t="str">
        <f t="shared" si="6"/>
        <v>가시설</v>
      </c>
      <c r="AV9" s="27" t="s">
        <v>1237</v>
      </c>
      <c r="AW9" s="5" t="str">
        <f t="shared" si="7"/>
        <v>ASP</v>
      </c>
    </row>
    <row r="10" spans="1:49" ht="15" customHeight="1" x14ac:dyDescent="0.3">
      <c r="B10" s="5">
        <v>80</v>
      </c>
      <c r="C10" s="6">
        <v>40.96</v>
      </c>
      <c r="D10" s="6">
        <v>38.659999999999997</v>
      </c>
      <c r="E10" s="5">
        <v>200</v>
      </c>
      <c r="I10" s="5" t="s">
        <v>60</v>
      </c>
      <c r="J10" s="5">
        <v>0.3</v>
      </c>
      <c r="AD10" s="5">
        <f t="shared" si="4"/>
        <v>37.26</v>
      </c>
      <c r="AO10" s="5" t="str">
        <f t="shared" si="0"/>
        <v>4+0.00</v>
      </c>
      <c r="AR10" s="5" t="str">
        <f t="shared" si="5"/>
        <v/>
      </c>
      <c r="AS10" s="5" t="str">
        <f t="shared" si="2"/>
        <v/>
      </c>
      <c r="AT10" s="5" t="str">
        <f t="shared" si="3"/>
        <v/>
      </c>
      <c r="AU10" s="5" t="str">
        <f t="shared" si="6"/>
        <v>가시설</v>
      </c>
      <c r="AV10" s="27" t="s">
        <v>1237</v>
      </c>
      <c r="AW10" s="5" t="str">
        <f t="shared" si="7"/>
        <v>ASP</v>
      </c>
    </row>
    <row r="11" spans="1:49" ht="15" customHeight="1" x14ac:dyDescent="0.3">
      <c r="B11" s="5">
        <v>100</v>
      </c>
      <c r="C11" s="6">
        <v>40.909999999999997</v>
      </c>
      <c r="D11" s="6">
        <v>38.49</v>
      </c>
      <c r="E11" s="5">
        <v>200</v>
      </c>
      <c r="I11" s="5" t="s">
        <v>60</v>
      </c>
      <c r="J11" s="5">
        <v>0.3</v>
      </c>
      <c r="AD11" s="5">
        <f t="shared" si="4"/>
        <v>37.209999999999994</v>
      </c>
      <c r="AO11" s="5" t="str">
        <f t="shared" si="0"/>
        <v>5+0.00</v>
      </c>
      <c r="AR11" s="5">
        <f t="shared" si="5"/>
        <v>0</v>
      </c>
      <c r="AS11" s="5" t="str">
        <f t="shared" si="2"/>
        <v/>
      </c>
      <c r="AT11" s="5" t="str">
        <f t="shared" si="3"/>
        <v/>
      </c>
      <c r="AU11" s="5" t="str">
        <f t="shared" si="6"/>
        <v>가시설</v>
      </c>
      <c r="AV11" s="27" t="s">
        <v>1237</v>
      </c>
      <c r="AW11" s="5" t="str">
        <f t="shared" si="7"/>
        <v>ASP</v>
      </c>
    </row>
    <row r="12" spans="1:49" ht="15" customHeight="1" x14ac:dyDescent="0.3">
      <c r="A12" s="5" t="s">
        <v>55</v>
      </c>
      <c r="B12" s="5">
        <v>110</v>
      </c>
      <c r="C12" s="6">
        <v>40.89</v>
      </c>
      <c r="D12" s="6">
        <v>38.409999999999997</v>
      </c>
      <c r="E12" s="5">
        <v>200</v>
      </c>
      <c r="F12" s="5" t="s">
        <v>193</v>
      </c>
      <c r="I12" s="5" t="s">
        <v>60</v>
      </c>
      <c r="J12" s="5">
        <v>0.3</v>
      </c>
      <c r="AD12" s="5">
        <f t="shared" si="4"/>
        <v>37.19</v>
      </c>
      <c r="AO12" s="5" t="str">
        <f t="shared" si="0"/>
        <v>5+10.00</v>
      </c>
      <c r="AR12" s="5" t="str">
        <f t="shared" si="5"/>
        <v>m1-OJ-A7-003</v>
      </c>
      <c r="AS12" s="5" t="str">
        <f t="shared" si="2"/>
        <v>OJ-A7-003</v>
      </c>
      <c r="AT12" s="5" t="str">
        <f t="shared" si="3"/>
        <v>PC맨홀(1호)</v>
      </c>
      <c r="AU12" s="5" t="str">
        <f t="shared" si="6"/>
        <v>가시설</v>
      </c>
      <c r="AV12" s="27" t="s">
        <v>1237</v>
      </c>
      <c r="AW12" s="5" t="str">
        <f t="shared" si="7"/>
        <v>ASP</v>
      </c>
    </row>
    <row r="14" spans="1:49" ht="15" customHeight="1" x14ac:dyDescent="0.3">
      <c r="B14" s="2" t="s">
        <v>46</v>
      </c>
      <c r="C14" s="2" t="s">
        <v>21</v>
      </c>
      <c r="D14" s="2" t="s">
        <v>22</v>
      </c>
      <c r="E14" s="2" t="s">
        <v>47</v>
      </c>
      <c r="F14" s="2" t="s">
        <v>48</v>
      </c>
      <c r="G14" s="2" t="s">
        <v>49</v>
      </c>
      <c r="H14" s="2" t="s">
        <v>50</v>
      </c>
      <c r="K14" s="2" t="s">
        <v>46</v>
      </c>
      <c r="L14" s="2" t="s">
        <v>47</v>
      </c>
    </row>
    <row r="15" spans="1:49" ht="15" customHeight="1" x14ac:dyDescent="0.3">
      <c r="B15" s="5" t="s">
        <v>473</v>
      </c>
      <c r="C15" s="6">
        <v>39.79</v>
      </c>
      <c r="D15" s="6">
        <v>100</v>
      </c>
      <c r="E15" s="14" t="s">
        <v>356</v>
      </c>
      <c r="AB15" s="5">
        <v>206883.23957253169</v>
      </c>
      <c r="AC15" s="5">
        <v>609112.81911104044</v>
      </c>
    </row>
    <row r="16" spans="1:49" ht="15" customHeight="1" x14ac:dyDescent="0.3">
      <c r="C16" s="6"/>
      <c r="D16" s="6"/>
      <c r="AB16" s="5">
        <v>206875.71444408628</v>
      </c>
      <c r="AC16" s="5">
        <v>609131.34942247556</v>
      </c>
    </row>
    <row r="17" spans="3:29" ht="15" customHeight="1" x14ac:dyDescent="0.3">
      <c r="C17" s="6"/>
      <c r="D17" s="6"/>
      <c r="AB17" s="5">
        <v>206871.95187986357</v>
      </c>
      <c r="AC17" s="5">
        <v>609140.61457819305</v>
      </c>
    </row>
    <row r="18" spans="3:29" ht="15" customHeight="1" x14ac:dyDescent="0.3">
      <c r="C18" s="6"/>
      <c r="D18" s="6"/>
    </row>
    <row r="19" spans="3:29" ht="15" customHeight="1" x14ac:dyDescent="0.3">
      <c r="C19" s="6"/>
      <c r="D19" s="6"/>
      <c r="AB19" s="5">
        <v>206868.81614221606</v>
      </c>
      <c r="AC19" s="5">
        <v>609150.11021663423</v>
      </c>
    </row>
    <row r="20" spans="3:29" ht="15" customHeight="1" x14ac:dyDescent="0.3">
      <c r="C20" s="6"/>
      <c r="D20" s="6"/>
    </row>
    <row r="21" spans="3:29" ht="15" customHeight="1" x14ac:dyDescent="0.3">
      <c r="C21" s="6"/>
      <c r="D21" s="6"/>
      <c r="AB21" s="5">
        <v>206865.68040456859</v>
      </c>
      <c r="AC21" s="5">
        <v>609159.60585507541</v>
      </c>
    </row>
    <row r="22" spans="3:29" s="7" customFormat="1" ht="15" customHeight="1" x14ac:dyDescent="0.3">
      <c r="C22" s="8"/>
      <c r="D22" s="8"/>
      <c r="E22" s="5"/>
      <c r="I22" s="5"/>
      <c r="J22" s="5"/>
      <c r="AB22" s="7">
        <v>206861.21283914137</v>
      </c>
      <c r="AC22" s="7">
        <v>609168.55241079</v>
      </c>
    </row>
    <row r="23" spans="3:29" s="7" customFormat="1" ht="15" customHeight="1" x14ac:dyDescent="0.3">
      <c r="C23" s="8"/>
      <c r="D23" s="8"/>
      <c r="E23" s="5"/>
      <c r="I23" s="5"/>
      <c r="J23" s="5"/>
      <c r="AB23" s="7">
        <v>206856.74527371419</v>
      </c>
      <c r="AC23" s="7">
        <v>609177.49896650447</v>
      </c>
    </row>
    <row r="24" spans="3:29" s="7" customFormat="1" ht="15" customHeight="1" x14ac:dyDescent="0.3">
      <c r="C24" s="8"/>
      <c r="D24" s="8"/>
      <c r="E24" s="5"/>
      <c r="F24" s="5"/>
      <c r="I24" s="5"/>
      <c r="J24" s="5"/>
      <c r="AB24" s="7">
        <v>206853.26417969234</v>
      </c>
      <c r="AC24" s="7">
        <v>609186.87350566185</v>
      </c>
    </row>
    <row r="25" spans="3:29" s="7" customFormat="1" ht="15" customHeight="1" x14ac:dyDescent="0.3">
      <c r="E25" s="5"/>
      <c r="I25" s="5"/>
      <c r="J25" s="5"/>
      <c r="AB25" s="7">
        <v>206847.34631985531</v>
      </c>
      <c r="AC25" s="7">
        <v>609202.81022222911</v>
      </c>
    </row>
    <row r="26" spans="3:29" s="7" customFormat="1" ht="15" customHeight="1" x14ac:dyDescent="0.3">
      <c r="E26" s="5"/>
      <c r="I26" s="5"/>
      <c r="J26" s="5"/>
    </row>
    <row r="27" spans="3:29" s="7" customFormat="1" ht="15" customHeight="1" x14ac:dyDescent="0.3">
      <c r="C27" s="8"/>
      <c r="D27" s="8"/>
      <c r="E27" s="5"/>
      <c r="I27" s="5"/>
      <c r="J27" s="5"/>
      <c r="AB27" s="7">
        <v>206847.34631985531</v>
      </c>
      <c r="AC27" s="7">
        <v>609202.81022222911</v>
      </c>
    </row>
    <row r="28" spans="3:29" s="7" customFormat="1" ht="15" customHeight="1" x14ac:dyDescent="0.3">
      <c r="C28" s="8"/>
      <c r="D28" s="8"/>
      <c r="E28" s="5"/>
      <c r="I28" s="5"/>
      <c r="J28" s="5"/>
      <c r="AB28" s="7">
        <v>206845.12555963456</v>
      </c>
      <c r="AC28" s="7">
        <v>609204.82720612653</v>
      </c>
    </row>
    <row r="29" spans="3:29" s="7" customFormat="1" ht="15" customHeight="1" x14ac:dyDescent="0.3">
      <c r="C29" s="8"/>
      <c r="D29" s="8"/>
      <c r="E29" s="5"/>
      <c r="I29" s="5"/>
      <c r="J29" s="5"/>
      <c r="AB29" s="7">
        <v>206845.12555963456</v>
      </c>
      <c r="AC29" s="7">
        <v>609204.82720612653</v>
      </c>
    </row>
    <row r="30" spans="3:29" s="7" customFormat="1" ht="15" customHeight="1" x14ac:dyDescent="0.3">
      <c r="C30" s="4"/>
      <c r="D30" s="8"/>
      <c r="E30" s="5"/>
      <c r="F30" s="5"/>
      <c r="I30" s="5"/>
      <c r="J30" s="5"/>
      <c r="AB30" s="7">
        <v>206830.32049149665</v>
      </c>
      <c r="AC30" s="7">
        <v>609218.27376544231</v>
      </c>
    </row>
    <row r="31" spans="3:29" s="7" customFormat="1" ht="15" customHeight="1" x14ac:dyDescent="0.3">
      <c r="D31" s="8"/>
      <c r="E31" s="5"/>
      <c r="I31" s="5"/>
      <c r="J31" s="5"/>
      <c r="AB31" s="7">
        <v>206815.51542335874</v>
      </c>
      <c r="AC31" s="7">
        <v>609231.72032475797</v>
      </c>
    </row>
    <row r="32" spans="3:29" s="7" customFormat="1" ht="15" customHeight="1" x14ac:dyDescent="0.3">
      <c r="C32" s="8"/>
      <c r="D32" s="8"/>
      <c r="E32" s="5"/>
      <c r="I32" s="5"/>
      <c r="J32" s="5"/>
      <c r="AB32" s="7">
        <v>206815.51542335874</v>
      </c>
      <c r="AC32" s="7">
        <v>609231.72032475797</v>
      </c>
    </row>
    <row r="33" spans="3:29" s="7" customFormat="1" ht="15" customHeight="1" x14ac:dyDescent="0.3">
      <c r="C33" s="8"/>
      <c r="D33" s="8"/>
      <c r="E33" s="5"/>
      <c r="I33" s="5"/>
      <c r="J33" s="5"/>
      <c r="AB33" s="7">
        <v>206815.51542335874</v>
      </c>
      <c r="AC33" s="7">
        <v>609231.72032475797</v>
      </c>
    </row>
    <row r="34" spans="3:29" s="7" customFormat="1" ht="15" customHeight="1" x14ac:dyDescent="0.3">
      <c r="C34" s="8"/>
      <c r="D34" s="8"/>
      <c r="E34" s="5"/>
      <c r="F34" s="5"/>
      <c r="I34" s="5"/>
      <c r="J34" s="5"/>
      <c r="AB34" s="7">
        <v>206815.51542335874</v>
      </c>
      <c r="AC34" s="7">
        <v>609231.72032475797</v>
      </c>
    </row>
    <row r="35" spans="3:29" s="7" customFormat="1" ht="15" customHeight="1" x14ac:dyDescent="0.3">
      <c r="C35" s="8"/>
      <c r="D35" s="8"/>
      <c r="E35" s="5"/>
      <c r="I35" s="5"/>
      <c r="J35" s="5"/>
      <c r="AB35" s="7">
        <v>206815.51542335874</v>
      </c>
      <c r="AC35" s="7">
        <v>609231.72032475797</v>
      </c>
    </row>
    <row r="36" spans="3:29" s="7" customFormat="1" ht="15" customHeight="1" x14ac:dyDescent="0.3">
      <c r="C36" s="8"/>
      <c r="E36" s="5"/>
      <c r="I36" s="5"/>
      <c r="J36" s="5"/>
      <c r="AB36" s="7">
        <v>206802.93111544158</v>
      </c>
      <c r="AC36" s="7">
        <v>609243.14990017633</v>
      </c>
    </row>
    <row r="37" spans="3:29" s="7" customFormat="1" ht="15" customHeight="1" x14ac:dyDescent="0.3">
      <c r="D37" s="8"/>
      <c r="E37" s="5"/>
      <c r="I37" s="5"/>
      <c r="J37" s="5"/>
      <c r="AB37" s="7">
        <v>206800.77263897803</v>
      </c>
      <c r="AC37" s="7">
        <v>609245.23340188188</v>
      </c>
    </row>
    <row r="38" spans="3:29" ht="15" customHeight="1" x14ac:dyDescent="0.3">
      <c r="D38" s="6"/>
      <c r="AB38" s="5">
        <v>206786.38279588829</v>
      </c>
      <c r="AC38" s="5">
        <v>609259.1234132516</v>
      </c>
    </row>
    <row r="39" spans="3:29" ht="15" customHeight="1" x14ac:dyDescent="0.3">
      <c r="D39" s="6"/>
      <c r="AB39" s="5">
        <v>206786.38279588829</v>
      </c>
      <c r="AC39" s="5">
        <v>609259.1234132516</v>
      </c>
    </row>
    <row r="40" spans="3:29" ht="15" customHeight="1" x14ac:dyDescent="0.3">
      <c r="C40" s="6"/>
      <c r="D40" s="6"/>
      <c r="AB40" s="5">
        <v>206786.38279588829</v>
      </c>
      <c r="AC40" s="5">
        <v>609259.1234132516</v>
      </c>
    </row>
    <row r="41" spans="3:29" ht="15" customHeight="1" x14ac:dyDescent="0.3">
      <c r="C41" s="6"/>
      <c r="D41" s="6"/>
      <c r="AB41" s="5">
        <v>206786.38279588829</v>
      </c>
      <c r="AC41" s="5">
        <v>609259.1234132516</v>
      </c>
    </row>
    <row r="42" spans="3:29" ht="15" customHeight="1" x14ac:dyDescent="0.3">
      <c r="C42" s="6"/>
      <c r="D42" s="6"/>
      <c r="AB42" s="5">
        <v>206771.99295279855</v>
      </c>
      <c r="AC42" s="5">
        <v>609273.01342462143</v>
      </c>
    </row>
    <row r="43" spans="3:29" ht="15" customHeight="1" x14ac:dyDescent="0.3">
      <c r="C43" s="6"/>
      <c r="D43" s="6"/>
      <c r="AB43" s="5">
        <v>206759.76158617233</v>
      </c>
      <c r="AC43" s="5">
        <v>609284.81993428571</v>
      </c>
    </row>
    <row r="44" spans="3:29" ht="15" customHeight="1" x14ac:dyDescent="0.3">
      <c r="C44" s="6"/>
      <c r="D44" s="6"/>
      <c r="AB44" s="5">
        <v>206757.30104341792</v>
      </c>
      <c r="AC44" s="5">
        <v>609286.53624700604</v>
      </c>
    </row>
    <row r="45" spans="3:29" ht="15" customHeight="1" x14ac:dyDescent="0.3">
      <c r="C45" s="6"/>
      <c r="D45" s="6"/>
      <c r="AB45" s="5">
        <v>206743.35796780992</v>
      </c>
      <c r="AC45" s="5">
        <v>609296.26201908791</v>
      </c>
    </row>
    <row r="46" spans="3:29" ht="15" customHeight="1" x14ac:dyDescent="0.3">
      <c r="C46" s="6"/>
      <c r="D46" s="6"/>
      <c r="AB46" s="5">
        <v>206741.19707832983</v>
      </c>
      <c r="AC46" s="5">
        <v>609298.34301804402</v>
      </c>
    </row>
    <row r="47" spans="3:29" ht="15" customHeight="1" x14ac:dyDescent="0.3">
      <c r="C47" s="6"/>
      <c r="D47" s="6"/>
      <c r="AB47" s="5">
        <v>206726.79114846277</v>
      </c>
      <c r="AC47" s="5">
        <v>609312.21634441742</v>
      </c>
    </row>
    <row r="48" spans="3:29" ht="15" customHeight="1" x14ac:dyDescent="0.3">
      <c r="C48" s="6"/>
      <c r="D48" s="6"/>
      <c r="AB48" s="5">
        <v>206726.79114846277</v>
      </c>
      <c r="AC48" s="5">
        <v>609312.21634441742</v>
      </c>
    </row>
    <row r="49" spans="2:29" ht="15" customHeight="1" x14ac:dyDescent="0.3">
      <c r="C49" s="6"/>
      <c r="D49" s="6"/>
      <c r="AB49" s="5">
        <v>206726.79114846277</v>
      </c>
      <c r="AC49" s="5">
        <v>609312.21634441742</v>
      </c>
    </row>
    <row r="50" spans="2:29" ht="15" customHeight="1" x14ac:dyDescent="0.3">
      <c r="C50" s="6"/>
      <c r="D50" s="6"/>
      <c r="AB50" s="5">
        <v>206712.38521859574</v>
      </c>
      <c r="AC50" s="5">
        <v>609326.08967079094</v>
      </c>
    </row>
    <row r="51" spans="2:29" ht="15" customHeight="1" x14ac:dyDescent="0.3">
      <c r="C51" s="6"/>
      <c r="D51" s="6"/>
      <c r="AB51" s="5">
        <v>206712.38521859574</v>
      </c>
      <c r="AC51" s="5">
        <v>609326.08967079094</v>
      </c>
    </row>
    <row r="52" spans="2:29" ht="15" customHeight="1" x14ac:dyDescent="0.3">
      <c r="C52" s="6"/>
      <c r="D52" s="6"/>
      <c r="AB52" s="5">
        <v>206697.97928872867</v>
      </c>
      <c r="AC52" s="5">
        <v>609339.96299716446</v>
      </c>
    </row>
    <row r="53" spans="2:29" ht="15" customHeight="1" x14ac:dyDescent="0.3">
      <c r="C53" s="6"/>
      <c r="D53" s="6"/>
      <c r="AB53" s="5">
        <v>206689.3357308085</v>
      </c>
      <c r="AC53" s="5">
        <v>609348.28699298855</v>
      </c>
    </row>
    <row r="54" spans="2:29" ht="15" customHeight="1" x14ac:dyDescent="0.3">
      <c r="C54" s="6"/>
      <c r="D54" s="6"/>
      <c r="AB54" s="5">
        <v>206683.62351045967</v>
      </c>
      <c r="AC54" s="5">
        <v>609353.88793386368</v>
      </c>
    </row>
    <row r="55" spans="2:29" ht="15" customHeight="1" x14ac:dyDescent="0.3">
      <c r="C55" s="6"/>
      <c r="D55" s="6"/>
      <c r="AB55" s="5">
        <v>206669.34295958767</v>
      </c>
      <c r="AC55" s="5">
        <v>609367.89028605155</v>
      </c>
    </row>
    <row r="56" spans="2:29" ht="15" customHeight="1" x14ac:dyDescent="0.3">
      <c r="C56" s="6"/>
      <c r="D56" s="6"/>
      <c r="AB56" s="5">
        <v>206655.06240871569</v>
      </c>
      <c r="AC56" s="5">
        <v>609381.89263823943</v>
      </c>
    </row>
    <row r="57" spans="2:29" ht="15" customHeight="1" x14ac:dyDescent="0.3">
      <c r="C57" s="6"/>
      <c r="D57" s="6"/>
      <c r="AB57" s="5">
        <v>206640.78185784371</v>
      </c>
      <c r="AC57" s="5">
        <v>609395.8949904273</v>
      </c>
    </row>
    <row r="58" spans="2:29" ht="15" customHeight="1" x14ac:dyDescent="0.3">
      <c r="C58" s="6"/>
      <c r="D58" s="6"/>
      <c r="AB58" s="5">
        <v>206640.78185784371</v>
      </c>
      <c r="AC58" s="5">
        <v>609395.8949904273</v>
      </c>
    </row>
    <row r="59" spans="2:29" ht="15" customHeight="1" x14ac:dyDescent="0.3">
      <c r="C59" s="6"/>
      <c r="D59" s="6"/>
      <c r="AB59" s="5">
        <v>206640.78185784371</v>
      </c>
      <c r="AC59" s="5">
        <v>609395.8949904273</v>
      </c>
    </row>
    <row r="60" spans="2:29" ht="15" customHeight="1" x14ac:dyDescent="0.3">
      <c r="AB60" s="5">
        <v>206635.78366503856</v>
      </c>
      <c r="AC60" s="5">
        <v>609400.79581369297</v>
      </c>
    </row>
    <row r="62" spans="2:29" ht="15" customHeight="1" x14ac:dyDescent="0.3">
      <c r="B62" s="2"/>
      <c r="C62" s="2"/>
      <c r="D62" s="2"/>
      <c r="F62" s="2"/>
      <c r="G62" s="2"/>
      <c r="H62" s="2"/>
      <c r="K62" s="2"/>
      <c r="L62" s="2"/>
    </row>
  </sheetData>
  <autoFilter ref="A1:AX12" xr:uid="{00000000-0009-0000-0000-000008000000}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Z1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40.64</v>
      </c>
      <c r="D2" s="23">
        <v>39.44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37.64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40.64</v>
      </c>
      <c r="C3" s="5">
        <v>4</v>
      </c>
      <c r="D3" s="5">
        <v>40.64</v>
      </c>
    </row>
    <row r="4" spans="1:26" x14ac:dyDescent="0.3">
      <c r="A4" s="23" t="s">
        <v>909</v>
      </c>
      <c r="B4" s="23" t="s">
        <v>911</v>
      </c>
      <c r="C4" s="23">
        <v>40.81</v>
      </c>
      <c r="D4" s="23">
        <v>39.07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37.81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40.81</v>
      </c>
      <c r="C5" s="5">
        <v>4</v>
      </c>
      <c r="D5" s="5">
        <v>40.81</v>
      </c>
    </row>
    <row r="6" spans="1:26" x14ac:dyDescent="0.3">
      <c r="A6" s="23" t="s">
        <v>909</v>
      </c>
      <c r="B6" s="23" t="s">
        <v>1062</v>
      </c>
      <c r="C6" s="23">
        <v>40.99</v>
      </c>
      <c r="D6" s="23">
        <v>38.71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37.99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40.99</v>
      </c>
      <c r="C7" s="5">
        <v>4</v>
      </c>
      <c r="D7" s="5">
        <v>40.99</v>
      </c>
    </row>
    <row r="8" spans="1:26" x14ac:dyDescent="0.3">
      <c r="A8" s="23" t="s">
        <v>909</v>
      </c>
      <c r="B8" s="23" t="s">
        <v>1063</v>
      </c>
      <c r="C8" s="23">
        <v>40.99</v>
      </c>
      <c r="D8" s="23">
        <v>38.71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37.99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40.99</v>
      </c>
      <c r="C9" s="5">
        <v>4</v>
      </c>
      <c r="D9" s="5">
        <v>40.99</v>
      </c>
    </row>
    <row r="10" spans="1:26" x14ac:dyDescent="0.3">
      <c r="A10" s="23" t="s">
        <v>909</v>
      </c>
      <c r="B10" s="23" t="s">
        <v>1158</v>
      </c>
      <c r="C10" s="23">
        <v>41.12</v>
      </c>
      <c r="D10" s="23">
        <v>38.43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38.119999999999997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41.12</v>
      </c>
      <c r="C11" s="5">
        <v>4</v>
      </c>
      <c r="D11" s="5">
        <v>41.12</v>
      </c>
    </row>
    <row r="12" spans="1:26" x14ac:dyDescent="0.3">
      <c r="A12" s="23" t="s">
        <v>909</v>
      </c>
      <c r="B12" s="23" t="s">
        <v>1045</v>
      </c>
    </row>
  </sheetData>
  <phoneticPr fontId="3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Z5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40.68</v>
      </c>
      <c r="D2" s="23">
        <v>39.28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37.68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40.68</v>
      </c>
      <c r="C3" s="5">
        <v>4</v>
      </c>
      <c r="D3" s="5">
        <v>40.68</v>
      </c>
    </row>
    <row r="4" spans="1:26" x14ac:dyDescent="0.3">
      <c r="A4" s="23" t="s">
        <v>909</v>
      </c>
      <c r="B4" s="23" t="s">
        <v>911</v>
      </c>
      <c r="C4" s="23">
        <v>40.78</v>
      </c>
      <c r="D4" s="23">
        <v>39.18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37.65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40.78</v>
      </c>
      <c r="C5" s="5">
        <v>4</v>
      </c>
      <c r="D5" s="5">
        <v>40.78</v>
      </c>
    </row>
    <row r="6" spans="1:26" x14ac:dyDescent="0.3">
      <c r="A6" s="23" t="s">
        <v>909</v>
      </c>
      <c r="B6" s="23" t="s">
        <v>912</v>
      </c>
      <c r="C6" s="23">
        <v>40.869999999999997</v>
      </c>
      <c r="D6" s="23">
        <v>39.08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37.61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40.869999999999997</v>
      </c>
      <c r="C7" s="5">
        <v>4</v>
      </c>
      <c r="D7" s="5">
        <v>40.869999999999997</v>
      </c>
    </row>
    <row r="8" spans="1:26" x14ac:dyDescent="0.3">
      <c r="A8" s="23" t="s">
        <v>909</v>
      </c>
      <c r="B8" s="23" t="s">
        <v>1046</v>
      </c>
      <c r="C8" s="23">
        <v>40.94</v>
      </c>
      <c r="D8" s="23">
        <v>39.01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37.590000000000003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40.94</v>
      </c>
      <c r="C9" s="5">
        <v>4</v>
      </c>
      <c r="D9" s="5">
        <v>40.94</v>
      </c>
    </row>
    <row r="10" spans="1:26" x14ac:dyDescent="0.3">
      <c r="A10" s="23" t="s">
        <v>909</v>
      </c>
      <c r="B10" s="23" t="s">
        <v>1047</v>
      </c>
      <c r="C10" s="23">
        <v>40.94</v>
      </c>
      <c r="D10" s="23">
        <v>39.01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37.590000000000003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40.94</v>
      </c>
      <c r="C11" s="5">
        <v>4</v>
      </c>
      <c r="D11" s="5">
        <v>40.94</v>
      </c>
    </row>
    <row r="12" spans="1:26" x14ac:dyDescent="0.3">
      <c r="A12" s="23" t="s">
        <v>909</v>
      </c>
      <c r="B12" s="23" t="s">
        <v>913</v>
      </c>
      <c r="C12" s="23">
        <v>40.92</v>
      </c>
      <c r="D12" s="23">
        <v>38.979999999999997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37.58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40.92</v>
      </c>
      <c r="C13" s="5">
        <v>4</v>
      </c>
      <c r="D13" s="5">
        <v>40.92</v>
      </c>
    </row>
    <row r="14" spans="1:26" x14ac:dyDescent="0.3">
      <c r="A14" s="23" t="s">
        <v>909</v>
      </c>
      <c r="B14" s="23" t="s">
        <v>915</v>
      </c>
      <c r="C14" s="23">
        <v>40.85</v>
      </c>
      <c r="D14" s="23">
        <v>38.880000000000003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37.549999999999997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40.85</v>
      </c>
      <c r="C15" s="5">
        <v>4</v>
      </c>
      <c r="D15" s="5">
        <v>40.85</v>
      </c>
    </row>
    <row r="16" spans="1:26" x14ac:dyDescent="0.3">
      <c r="A16" s="23" t="s">
        <v>909</v>
      </c>
      <c r="B16" s="23" t="s">
        <v>916</v>
      </c>
      <c r="C16" s="23">
        <v>40.78</v>
      </c>
      <c r="D16" s="23">
        <v>38.78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37.51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40.78</v>
      </c>
      <c r="C17" s="5">
        <v>4</v>
      </c>
      <c r="D17" s="5">
        <v>40.78</v>
      </c>
    </row>
    <row r="18" spans="1:26" x14ac:dyDescent="0.3">
      <c r="A18" s="23" t="s">
        <v>909</v>
      </c>
      <c r="B18" s="23" t="s">
        <v>1175</v>
      </c>
      <c r="C18" s="23">
        <v>40.75</v>
      </c>
      <c r="D18" s="23">
        <v>38.729999999999997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37.5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40.75</v>
      </c>
      <c r="C19" s="5">
        <v>4</v>
      </c>
      <c r="D19" s="5">
        <v>40.75</v>
      </c>
    </row>
    <row r="20" spans="1:26" x14ac:dyDescent="0.3">
      <c r="A20" s="23" t="s">
        <v>909</v>
      </c>
      <c r="B20" s="23" t="s">
        <v>917</v>
      </c>
      <c r="C20" s="23">
        <v>40.71</v>
      </c>
      <c r="D20" s="23">
        <v>38.68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37.479999999999997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40.71</v>
      </c>
      <c r="C21" s="5">
        <v>4</v>
      </c>
      <c r="D21" s="5">
        <v>40.71</v>
      </c>
    </row>
    <row r="22" spans="1:26" x14ac:dyDescent="0.3">
      <c r="A22" s="23" t="s">
        <v>909</v>
      </c>
      <c r="B22" s="23" t="s">
        <v>918</v>
      </c>
      <c r="C22" s="23">
        <v>40.630000000000003</v>
      </c>
      <c r="D22" s="23">
        <v>38.6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37.44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40.630000000000003</v>
      </c>
      <c r="C23" s="5">
        <v>4</v>
      </c>
      <c r="D23" s="5">
        <v>40.630000000000003</v>
      </c>
    </row>
    <row r="24" spans="1:26" x14ac:dyDescent="0.3">
      <c r="A24" s="23" t="s">
        <v>909</v>
      </c>
      <c r="B24" s="23" t="s">
        <v>1176</v>
      </c>
      <c r="C24" s="23">
        <v>40.56</v>
      </c>
      <c r="D24" s="23">
        <v>38.520000000000003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37.409999999999997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40.56</v>
      </c>
      <c r="C25" s="5">
        <v>4</v>
      </c>
      <c r="D25" s="5">
        <v>40.56</v>
      </c>
    </row>
    <row r="26" spans="1:26" x14ac:dyDescent="0.3">
      <c r="A26" s="23" t="s">
        <v>909</v>
      </c>
      <c r="B26" s="23" t="s">
        <v>921</v>
      </c>
      <c r="C26" s="23">
        <v>40.56</v>
      </c>
      <c r="D26" s="23">
        <v>38.520000000000003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37.409999999999997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40.56</v>
      </c>
      <c r="C27" s="5">
        <v>4</v>
      </c>
      <c r="D27" s="5">
        <v>40.56</v>
      </c>
    </row>
    <row r="28" spans="1:26" x14ac:dyDescent="0.3">
      <c r="A28" s="23" t="s">
        <v>909</v>
      </c>
      <c r="B28" s="23" t="s">
        <v>1054</v>
      </c>
      <c r="C28" s="23">
        <v>40.520000000000003</v>
      </c>
      <c r="D28" s="23">
        <v>38.43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37.380000000000003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40.520000000000003</v>
      </c>
      <c r="C29" s="5">
        <v>4</v>
      </c>
      <c r="D29" s="5">
        <v>40.520000000000003</v>
      </c>
    </row>
    <row r="30" spans="1:26" x14ac:dyDescent="0.3">
      <c r="A30" s="23" t="s">
        <v>909</v>
      </c>
      <c r="B30" s="23" t="s">
        <v>924</v>
      </c>
      <c r="C30" s="23">
        <v>40.49</v>
      </c>
      <c r="D30" s="23">
        <v>38.35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37.340000000000003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40.49</v>
      </c>
      <c r="C31" s="5">
        <v>4</v>
      </c>
      <c r="D31" s="5">
        <v>40.49</v>
      </c>
    </row>
    <row r="32" spans="1:26" x14ac:dyDescent="0.3">
      <c r="A32" s="23" t="s">
        <v>909</v>
      </c>
      <c r="B32" s="23" t="s">
        <v>925</v>
      </c>
      <c r="C32" s="23">
        <v>40.450000000000003</v>
      </c>
      <c r="D32" s="23">
        <v>38.26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37.31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40.450000000000003</v>
      </c>
      <c r="C33" s="5">
        <v>4</v>
      </c>
      <c r="D33" s="5">
        <v>40.450000000000003</v>
      </c>
    </row>
    <row r="34" spans="1:26" x14ac:dyDescent="0.3">
      <c r="A34" s="23" t="s">
        <v>909</v>
      </c>
      <c r="B34" s="23" t="s">
        <v>927</v>
      </c>
      <c r="C34" s="23">
        <v>40.520000000000003</v>
      </c>
      <c r="D34" s="23">
        <v>38.18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37.28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40.520000000000003</v>
      </c>
      <c r="C35" s="5">
        <v>4</v>
      </c>
      <c r="D35" s="5">
        <v>40.520000000000003</v>
      </c>
    </row>
    <row r="36" spans="1:26" x14ac:dyDescent="0.3">
      <c r="A36" s="23" t="s">
        <v>909</v>
      </c>
      <c r="B36" s="23" t="s">
        <v>1177</v>
      </c>
      <c r="C36" s="23">
        <v>40.57</v>
      </c>
      <c r="D36" s="23">
        <v>38.119999999999997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37.25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40.57</v>
      </c>
      <c r="C37" s="5">
        <v>4</v>
      </c>
      <c r="D37" s="5">
        <v>40.57</v>
      </c>
    </row>
    <row r="38" spans="1:26" x14ac:dyDescent="0.3">
      <c r="A38" s="23" t="s">
        <v>909</v>
      </c>
      <c r="B38" s="23" t="s">
        <v>1178</v>
      </c>
      <c r="C38" s="23">
        <v>40.57</v>
      </c>
      <c r="D38" s="23">
        <v>38.119999999999997</v>
      </c>
      <c r="E38" s="23">
        <v>200</v>
      </c>
      <c r="F38" s="23" t="s">
        <v>74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37.25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40.57</v>
      </c>
      <c r="C39" s="5">
        <v>4</v>
      </c>
      <c r="D39" s="5">
        <v>40.57</v>
      </c>
    </row>
    <row r="40" spans="1:26" x14ac:dyDescent="0.3">
      <c r="A40" s="23" t="s">
        <v>909</v>
      </c>
      <c r="B40" s="23" t="s">
        <v>928</v>
      </c>
      <c r="C40" s="23">
        <v>40.6</v>
      </c>
      <c r="D40" s="23">
        <v>38.1</v>
      </c>
      <c r="E40" s="23">
        <v>200</v>
      </c>
      <c r="F40" s="23" t="s">
        <v>74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37.24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40.6</v>
      </c>
      <c r="C41" s="5">
        <v>4</v>
      </c>
      <c r="D41" s="5">
        <v>40.6</v>
      </c>
    </row>
    <row r="42" spans="1:26" x14ac:dyDescent="0.3">
      <c r="A42" s="23" t="s">
        <v>909</v>
      </c>
      <c r="B42" s="23" t="s">
        <v>1179</v>
      </c>
      <c r="C42" s="23">
        <v>40.65</v>
      </c>
      <c r="D42" s="23">
        <v>38.04</v>
      </c>
      <c r="E42" s="23">
        <v>200</v>
      </c>
      <c r="F42" s="23" t="s">
        <v>74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37.22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40.65</v>
      </c>
      <c r="C43" s="5">
        <v>4</v>
      </c>
      <c r="D43" s="5">
        <v>40.65</v>
      </c>
    </row>
    <row r="44" spans="1:26" x14ac:dyDescent="0.3">
      <c r="A44" s="23" t="s">
        <v>909</v>
      </c>
      <c r="B44" s="23" t="s">
        <v>930</v>
      </c>
      <c r="C44" s="23">
        <v>40.6</v>
      </c>
      <c r="D44" s="23">
        <v>38.01</v>
      </c>
      <c r="E44" s="23">
        <v>200</v>
      </c>
      <c r="F44" s="23" t="s">
        <v>74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37.21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40.6</v>
      </c>
      <c r="C45" s="5">
        <v>4</v>
      </c>
      <c r="D45" s="5">
        <v>40.6</v>
      </c>
    </row>
    <row r="46" spans="1:26" x14ac:dyDescent="0.3">
      <c r="A46" s="23" t="s">
        <v>909</v>
      </c>
      <c r="B46" s="23" t="s">
        <v>1180</v>
      </c>
      <c r="C46" s="23">
        <v>40.57</v>
      </c>
      <c r="D46" s="23">
        <v>37.99</v>
      </c>
      <c r="E46" s="23">
        <v>200</v>
      </c>
      <c r="F46" s="23" t="s">
        <v>74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37.200000000000003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40.57</v>
      </c>
      <c r="C47" s="5">
        <v>4</v>
      </c>
      <c r="D47" s="5">
        <v>40.57</v>
      </c>
    </row>
    <row r="48" spans="1:26" x14ac:dyDescent="0.3">
      <c r="A48" s="23" t="s">
        <v>909</v>
      </c>
      <c r="B48" s="23" t="s">
        <v>1181</v>
      </c>
      <c r="C48" s="23">
        <v>40.57</v>
      </c>
      <c r="D48" s="23">
        <v>37.99</v>
      </c>
      <c r="E48" s="23">
        <v>200</v>
      </c>
      <c r="F48" s="23" t="s">
        <v>60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37.200000000000003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40.57</v>
      </c>
      <c r="C49" s="5">
        <v>4</v>
      </c>
      <c r="D49" s="5">
        <v>40.57</v>
      </c>
    </row>
    <row r="50" spans="1:26" x14ac:dyDescent="0.3">
      <c r="A50" s="23" t="s">
        <v>909</v>
      </c>
      <c r="B50" s="23" t="s">
        <v>931</v>
      </c>
      <c r="C50" s="23">
        <v>40.450000000000003</v>
      </c>
      <c r="D50" s="23">
        <v>37.93</v>
      </c>
      <c r="E50" s="23">
        <v>200</v>
      </c>
      <c r="F50" s="23" t="s">
        <v>60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37.17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40.450000000000003</v>
      </c>
      <c r="C51" s="5">
        <v>4</v>
      </c>
      <c r="D51" s="5">
        <v>40.450000000000003</v>
      </c>
    </row>
    <row r="52" spans="1:26" x14ac:dyDescent="0.3">
      <c r="A52" s="23" t="s">
        <v>909</v>
      </c>
      <c r="B52" s="23" t="s">
        <v>932</v>
      </c>
      <c r="C52" s="23">
        <v>40.31</v>
      </c>
      <c r="D52" s="23">
        <v>37.840000000000003</v>
      </c>
      <c r="E52" s="23">
        <v>200</v>
      </c>
      <c r="F52" s="23" t="s">
        <v>60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37.14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40.31</v>
      </c>
      <c r="C53" s="5">
        <v>4</v>
      </c>
      <c r="D53" s="5">
        <v>40.31</v>
      </c>
    </row>
    <row r="54" spans="1:26" x14ac:dyDescent="0.3">
      <c r="A54" s="23" t="s">
        <v>909</v>
      </c>
      <c r="B54" s="23" t="s">
        <v>1182</v>
      </c>
      <c r="C54" s="23">
        <v>40.22</v>
      </c>
      <c r="D54" s="23">
        <v>37.79</v>
      </c>
      <c r="E54" s="23">
        <v>200</v>
      </c>
      <c r="F54" s="23" t="s">
        <v>60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37.119999999999997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40.22</v>
      </c>
      <c r="C55" s="5">
        <v>4</v>
      </c>
      <c r="D55" s="5">
        <v>40.22</v>
      </c>
    </row>
    <row r="56" spans="1:26" x14ac:dyDescent="0.3">
      <c r="A56" s="23" t="s">
        <v>909</v>
      </c>
      <c r="B56" s="23" t="s">
        <v>1045</v>
      </c>
    </row>
  </sheetData>
  <phoneticPr fontId="3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Z46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42.65</v>
      </c>
      <c r="D2" s="23">
        <v>41.45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41.15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42.65</v>
      </c>
      <c r="C3" s="5">
        <v>4</v>
      </c>
      <c r="D3" s="5">
        <v>42.65</v>
      </c>
    </row>
    <row r="4" spans="1:26" x14ac:dyDescent="0.3">
      <c r="A4" s="23" t="s">
        <v>909</v>
      </c>
      <c r="B4" s="23" t="s">
        <v>911</v>
      </c>
      <c r="C4" s="23">
        <v>42.51</v>
      </c>
      <c r="D4" s="23">
        <v>41.14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40.94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42.51</v>
      </c>
      <c r="C5" s="5">
        <v>4</v>
      </c>
      <c r="D5" s="5">
        <v>42.51</v>
      </c>
    </row>
    <row r="6" spans="1:26" x14ac:dyDescent="0.3">
      <c r="A6" s="23" t="s">
        <v>909</v>
      </c>
      <c r="B6" s="23" t="s">
        <v>912</v>
      </c>
      <c r="C6" s="23">
        <v>42.37</v>
      </c>
      <c r="D6" s="23">
        <v>40.840000000000003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40.72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42.37</v>
      </c>
      <c r="C7" s="5">
        <v>4</v>
      </c>
      <c r="D7" s="5">
        <v>42.37</v>
      </c>
    </row>
    <row r="8" spans="1:26" x14ac:dyDescent="0.3">
      <c r="A8" s="23" t="s">
        <v>909</v>
      </c>
      <c r="B8" s="23" t="s">
        <v>1158</v>
      </c>
      <c r="C8" s="23">
        <v>42.26</v>
      </c>
      <c r="D8" s="23">
        <v>40.61</v>
      </c>
      <c r="E8" s="23">
        <v>200</v>
      </c>
      <c r="F8" s="23" t="s">
        <v>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40.56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42.26</v>
      </c>
      <c r="C9" s="5">
        <v>4</v>
      </c>
      <c r="D9" s="5">
        <v>42.26</v>
      </c>
    </row>
    <row r="10" spans="1:26" x14ac:dyDescent="0.3">
      <c r="A10" s="23" t="s">
        <v>909</v>
      </c>
      <c r="B10" s="23" t="s">
        <v>913</v>
      </c>
      <c r="C10" s="23">
        <v>42.22</v>
      </c>
      <c r="D10" s="23">
        <v>40.58</v>
      </c>
      <c r="E10" s="23">
        <v>200</v>
      </c>
      <c r="F10" s="23" t="s">
        <v>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40.51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42.22</v>
      </c>
      <c r="C11" s="5">
        <v>4</v>
      </c>
      <c r="D11" s="5">
        <v>42.22</v>
      </c>
    </row>
    <row r="12" spans="1:26" x14ac:dyDescent="0.3">
      <c r="A12" s="23" t="s">
        <v>909</v>
      </c>
      <c r="B12" s="23" t="s">
        <v>915</v>
      </c>
      <c r="C12" s="23">
        <v>42.07</v>
      </c>
      <c r="D12" s="23">
        <v>40.44</v>
      </c>
      <c r="E12" s="23">
        <v>200</v>
      </c>
      <c r="F12" s="23" t="s">
        <v>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40.29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42.07</v>
      </c>
      <c r="C13" s="5">
        <v>4</v>
      </c>
      <c r="D13" s="5">
        <v>42.07</v>
      </c>
    </row>
    <row r="14" spans="1:26" x14ac:dyDescent="0.3">
      <c r="A14" s="23" t="s">
        <v>909</v>
      </c>
      <c r="B14" s="23" t="s">
        <v>916</v>
      </c>
      <c r="C14" s="23">
        <v>41.92</v>
      </c>
      <c r="D14" s="23">
        <v>40.299999999999997</v>
      </c>
      <c r="E14" s="23">
        <v>200</v>
      </c>
      <c r="F14" s="23" t="s">
        <v>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40.08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41.92</v>
      </c>
      <c r="C15" s="5">
        <v>4</v>
      </c>
      <c r="D15" s="5">
        <v>41.92</v>
      </c>
    </row>
    <row r="16" spans="1:26" x14ac:dyDescent="0.3">
      <c r="A16" s="23" t="s">
        <v>909</v>
      </c>
      <c r="B16" s="23" t="s">
        <v>917</v>
      </c>
      <c r="C16" s="23">
        <v>41.77</v>
      </c>
      <c r="D16" s="23">
        <v>40.17</v>
      </c>
      <c r="E16" s="23">
        <v>200</v>
      </c>
      <c r="F16" s="23" t="s">
        <v>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39.86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41.77</v>
      </c>
      <c r="C17" s="5">
        <v>4</v>
      </c>
      <c r="D17" s="5">
        <v>41.77</v>
      </c>
    </row>
    <row r="18" spans="1:26" x14ac:dyDescent="0.3">
      <c r="A18" s="23" t="s">
        <v>909</v>
      </c>
      <c r="B18" s="23" t="s">
        <v>1159</v>
      </c>
      <c r="C18" s="23">
        <v>41.7</v>
      </c>
      <c r="D18" s="23">
        <v>40.1</v>
      </c>
      <c r="E18" s="23">
        <v>200</v>
      </c>
      <c r="F18" s="23" t="s">
        <v>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39.76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41.7</v>
      </c>
      <c r="C19" s="5">
        <v>4</v>
      </c>
      <c r="D19" s="5">
        <v>41.7</v>
      </c>
    </row>
    <row r="20" spans="1:26" x14ac:dyDescent="0.3">
      <c r="A20" s="23" t="s">
        <v>909</v>
      </c>
      <c r="B20" s="23" t="s">
        <v>918</v>
      </c>
      <c r="C20" s="23">
        <v>41.63</v>
      </c>
      <c r="D20" s="23">
        <v>40.04</v>
      </c>
      <c r="E20" s="23">
        <v>200</v>
      </c>
      <c r="F20" s="23" t="s">
        <v>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39.65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41.63</v>
      </c>
      <c r="C21" s="5">
        <v>4</v>
      </c>
      <c r="D21" s="5">
        <v>41.63</v>
      </c>
    </row>
    <row r="22" spans="1:26" x14ac:dyDescent="0.3">
      <c r="A22" s="23" t="s">
        <v>909</v>
      </c>
      <c r="B22" s="23" t="s">
        <v>921</v>
      </c>
      <c r="C22" s="23">
        <v>41.49</v>
      </c>
      <c r="D22" s="23">
        <v>39.93</v>
      </c>
      <c r="E22" s="23">
        <v>200</v>
      </c>
      <c r="F22" s="23" t="s">
        <v>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39.44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41.49</v>
      </c>
      <c r="C23" s="5">
        <v>4</v>
      </c>
      <c r="D23" s="5">
        <v>41.49</v>
      </c>
    </row>
    <row r="24" spans="1:26" x14ac:dyDescent="0.3">
      <c r="A24" s="23" t="s">
        <v>909</v>
      </c>
      <c r="B24" s="23" t="s">
        <v>1054</v>
      </c>
      <c r="C24" s="23">
        <v>41.35</v>
      </c>
      <c r="D24" s="23">
        <v>39.81</v>
      </c>
      <c r="E24" s="23">
        <v>200</v>
      </c>
      <c r="F24" s="23" t="s">
        <v>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39.22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41.35</v>
      </c>
      <c r="C25" s="5">
        <v>4</v>
      </c>
      <c r="D25" s="5">
        <v>41.35</v>
      </c>
    </row>
    <row r="26" spans="1:26" x14ac:dyDescent="0.3">
      <c r="A26" s="23" t="s">
        <v>909</v>
      </c>
      <c r="B26" s="23" t="s">
        <v>924</v>
      </c>
      <c r="C26" s="23">
        <v>41.21</v>
      </c>
      <c r="D26" s="23">
        <v>39.700000000000003</v>
      </c>
      <c r="E26" s="23">
        <v>200</v>
      </c>
      <c r="F26" s="23" t="s">
        <v>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39.01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41.21</v>
      </c>
      <c r="C27" s="5">
        <v>4</v>
      </c>
      <c r="D27" s="5">
        <v>41.21</v>
      </c>
    </row>
    <row r="28" spans="1:26" x14ac:dyDescent="0.3">
      <c r="A28" s="23" t="s">
        <v>909</v>
      </c>
      <c r="B28" s="23" t="s">
        <v>1160</v>
      </c>
      <c r="C28" s="23">
        <v>41.17</v>
      </c>
      <c r="D28" s="23">
        <v>39.67</v>
      </c>
      <c r="E28" s="23">
        <v>200</v>
      </c>
      <c r="F28" s="23" t="s">
        <v>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38.950000000000003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41.17</v>
      </c>
      <c r="C29" s="5">
        <v>4</v>
      </c>
      <c r="D29" s="5">
        <v>41.17</v>
      </c>
    </row>
    <row r="30" spans="1:26" x14ac:dyDescent="0.3">
      <c r="A30" s="23" t="s">
        <v>909</v>
      </c>
      <c r="B30" s="23" t="s">
        <v>925</v>
      </c>
      <c r="C30" s="23">
        <v>41.11</v>
      </c>
      <c r="D30" s="23">
        <v>39.58</v>
      </c>
      <c r="E30" s="23">
        <v>200</v>
      </c>
      <c r="F30" s="23" t="s">
        <v>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38.79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41.11</v>
      </c>
      <c r="C31" s="5">
        <v>4</v>
      </c>
      <c r="D31" s="5">
        <v>41.11</v>
      </c>
    </row>
    <row r="32" spans="1:26" x14ac:dyDescent="0.3">
      <c r="A32" s="23" t="s">
        <v>909</v>
      </c>
      <c r="B32" s="23" t="s">
        <v>927</v>
      </c>
      <c r="C32" s="23">
        <v>41.03</v>
      </c>
      <c r="D32" s="23">
        <v>39.47</v>
      </c>
      <c r="E32" s="23">
        <v>200</v>
      </c>
      <c r="F32" s="23" t="s">
        <v>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38.58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41.03</v>
      </c>
      <c r="C33" s="5">
        <v>4</v>
      </c>
      <c r="D33" s="5">
        <v>41.03</v>
      </c>
    </row>
    <row r="34" spans="1:26" x14ac:dyDescent="0.3">
      <c r="A34" s="23" t="s">
        <v>909</v>
      </c>
      <c r="B34" s="23" t="s">
        <v>1150</v>
      </c>
      <c r="C34" s="23">
        <v>40.99</v>
      </c>
      <c r="D34" s="23">
        <v>39.409999999999997</v>
      </c>
      <c r="E34" s="23">
        <v>200</v>
      </c>
      <c r="F34" s="23" t="s">
        <v>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38.47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40.99</v>
      </c>
      <c r="C35" s="5">
        <v>4</v>
      </c>
      <c r="D35" s="5">
        <v>40.99</v>
      </c>
    </row>
    <row r="36" spans="1:26" x14ac:dyDescent="0.3">
      <c r="A36" s="23" t="s">
        <v>909</v>
      </c>
      <c r="B36" s="23" t="s">
        <v>928</v>
      </c>
      <c r="C36" s="23">
        <v>40.950000000000003</v>
      </c>
      <c r="D36" s="23">
        <v>39.35</v>
      </c>
      <c r="E36" s="23">
        <v>200</v>
      </c>
      <c r="F36" s="23" t="s">
        <v>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38.36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40.950000000000003</v>
      </c>
      <c r="C37" s="5">
        <v>4</v>
      </c>
      <c r="D37" s="5">
        <v>40.950000000000003</v>
      </c>
    </row>
    <row r="38" spans="1:26" x14ac:dyDescent="0.3">
      <c r="A38" s="23" t="s">
        <v>909</v>
      </c>
      <c r="B38" s="23" t="s">
        <v>930</v>
      </c>
      <c r="C38" s="23">
        <v>40.880000000000003</v>
      </c>
      <c r="D38" s="23">
        <v>39.24</v>
      </c>
      <c r="E38" s="23">
        <v>200</v>
      </c>
      <c r="F38" s="23" t="s">
        <v>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38.15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40.880000000000003</v>
      </c>
      <c r="C39" s="5">
        <v>4</v>
      </c>
      <c r="D39" s="5">
        <v>40.880000000000003</v>
      </c>
    </row>
    <row r="40" spans="1:26" x14ac:dyDescent="0.3">
      <c r="A40" s="23" t="s">
        <v>909</v>
      </c>
      <c r="B40" s="23" t="s">
        <v>1161</v>
      </c>
      <c r="C40" s="23">
        <v>40.82</v>
      </c>
      <c r="D40" s="23">
        <v>39.159999999999997</v>
      </c>
      <c r="E40" s="23">
        <v>200</v>
      </c>
      <c r="F40" s="23" t="s">
        <v>0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37.99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40.82</v>
      </c>
      <c r="C41" s="5">
        <v>4</v>
      </c>
      <c r="D41" s="5">
        <v>40.82</v>
      </c>
    </row>
    <row r="42" spans="1:26" x14ac:dyDescent="0.3">
      <c r="A42" s="23" t="s">
        <v>909</v>
      </c>
      <c r="B42" s="23" t="s">
        <v>931</v>
      </c>
      <c r="C42" s="23">
        <v>40.799999999999997</v>
      </c>
      <c r="D42" s="23">
        <v>39.130000000000003</v>
      </c>
      <c r="E42" s="23">
        <v>200</v>
      </c>
      <c r="F42" s="23" t="s">
        <v>0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37.93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40.799999999999997</v>
      </c>
      <c r="C43" s="5">
        <v>4</v>
      </c>
      <c r="D43" s="5">
        <v>40.799999999999997</v>
      </c>
    </row>
    <row r="44" spans="1:26" x14ac:dyDescent="0.3">
      <c r="A44" s="23" t="s">
        <v>909</v>
      </c>
      <c r="B44" s="23" t="s">
        <v>932</v>
      </c>
      <c r="C44" s="23">
        <v>40.72</v>
      </c>
      <c r="D44" s="23">
        <v>39.020000000000003</v>
      </c>
      <c r="E44" s="23">
        <v>200</v>
      </c>
      <c r="F44" s="23" t="s">
        <v>0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37.72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40.72</v>
      </c>
      <c r="C45" s="5">
        <v>4</v>
      </c>
      <c r="D45" s="5">
        <v>40.72</v>
      </c>
    </row>
    <row r="46" spans="1:26" x14ac:dyDescent="0.3">
      <c r="A46" s="23" t="s">
        <v>909</v>
      </c>
      <c r="B46" s="23" t="s">
        <v>1045</v>
      </c>
    </row>
  </sheetData>
  <phoneticPr fontId="3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Z1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41.09</v>
      </c>
      <c r="D2" s="23">
        <v>39.79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38.090000000000003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41.09</v>
      </c>
      <c r="C3" s="5">
        <v>4</v>
      </c>
      <c r="D3" s="5">
        <v>41.09</v>
      </c>
    </row>
    <row r="4" spans="1:26" x14ac:dyDescent="0.3">
      <c r="A4" s="23" t="s">
        <v>909</v>
      </c>
      <c r="B4" s="23" t="s">
        <v>911</v>
      </c>
      <c r="C4" s="23">
        <v>41.14</v>
      </c>
      <c r="D4" s="23">
        <v>39.44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38.14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41.14</v>
      </c>
      <c r="C5" s="5">
        <v>4</v>
      </c>
      <c r="D5" s="5">
        <v>41.14</v>
      </c>
    </row>
    <row r="6" spans="1:26" x14ac:dyDescent="0.3">
      <c r="A6" s="23" t="s">
        <v>909</v>
      </c>
      <c r="B6" s="23" t="s">
        <v>1062</v>
      </c>
      <c r="C6" s="23">
        <v>41.19</v>
      </c>
      <c r="D6" s="23">
        <v>39.090000000000003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38.19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41.19</v>
      </c>
      <c r="C7" s="5">
        <v>4</v>
      </c>
      <c r="D7" s="5">
        <v>41.19</v>
      </c>
    </row>
    <row r="8" spans="1:26" x14ac:dyDescent="0.3">
      <c r="A8" s="23" t="s">
        <v>909</v>
      </c>
      <c r="B8" s="23" t="s">
        <v>1063</v>
      </c>
      <c r="C8" s="23">
        <v>41.19</v>
      </c>
      <c r="D8" s="23">
        <v>39.090000000000003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38.19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41.19</v>
      </c>
      <c r="C9" s="5">
        <v>4</v>
      </c>
      <c r="D9" s="5">
        <v>41.19</v>
      </c>
    </row>
    <row r="10" spans="1:26" x14ac:dyDescent="0.3">
      <c r="A10" s="23" t="s">
        <v>909</v>
      </c>
      <c r="B10" s="23" t="s">
        <v>1071</v>
      </c>
      <c r="C10" s="23">
        <v>41.2</v>
      </c>
      <c r="D10" s="23">
        <v>39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38.200000000000003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41.2</v>
      </c>
      <c r="C11" s="5">
        <v>4</v>
      </c>
      <c r="D11" s="5">
        <v>41.2</v>
      </c>
    </row>
    <row r="12" spans="1:26" x14ac:dyDescent="0.3">
      <c r="A12" s="23" t="s">
        <v>909</v>
      </c>
      <c r="B12" s="23" t="s">
        <v>913</v>
      </c>
      <c r="C12" s="23">
        <v>41.21</v>
      </c>
      <c r="D12" s="23">
        <v>38.68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38.21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41.21</v>
      </c>
      <c r="C13" s="5">
        <v>4</v>
      </c>
      <c r="D13" s="5">
        <v>41.21</v>
      </c>
    </row>
    <row r="14" spans="1:26" x14ac:dyDescent="0.3">
      <c r="A14" s="23" t="s">
        <v>909</v>
      </c>
      <c r="B14" s="23" t="s">
        <v>1045</v>
      </c>
    </row>
  </sheetData>
  <phoneticPr fontId="3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Z74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40.380000000000003</v>
      </c>
      <c r="D2" s="23">
        <v>39.18</v>
      </c>
      <c r="E2" s="23">
        <v>200</v>
      </c>
      <c r="F2" s="23" t="s">
        <v>59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37.78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40.380000000000003</v>
      </c>
      <c r="C3" s="5">
        <v>4</v>
      </c>
      <c r="D3" s="5">
        <v>40.380000000000003</v>
      </c>
    </row>
    <row r="4" spans="1:26" x14ac:dyDescent="0.3">
      <c r="A4" s="23" t="s">
        <v>909</v>
      </c>
      <c r="B4" s="23" t="s">
        <v>911</v>
      </c>
      <c r="C4" s="23">
        <v>40.270000000000003</v>
      </c>
      <c r="D4" s="23">
        <v>38.9</v>
      </c>
      <c r="E4" s="23">
        <v>200</v>
      </c>
      <c r="F4" s="23" t="s">
        <v>59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37.67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40.270000000000003</v>
      </c>
      <c r="C5" s="5">
        <v>4</v>
      </c>
      <c r="D5" s="5">
        <v>40.270000000000003</v>
      </c>
    </row>
    <row r="6" spans="1:26" x14ac:dyDescent="0.3">
      <c r="A6" s="23" t="s">
        <v>909</v>
      </c>
      <c r="B6" s="23" t="s">
        <v>1081</v>
      </c>
      <c r="C6" s="23">
        <v>40.24</v>
      </c>
      <c r="D6" s="23">
        <v>38.83</v>
      </c>
      <c r="E6" s="23">
        <v>200</v>
      </c>
      <c r="F6" s="23" t="s">
        <v>59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37.64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40.24</v>
      </c>
      <c r="C7" s="5">
        <v>4</v>
      </c>
      <c r="D7" s="5">
        <v>40.24</v>
      </c>
    </row>
    <row r="8" spans="1:26" x14ac:dyDescent="0.3">
      <c r="A8" s="23" t="s">
        <v>909</v>
      </c>
      <c r="B8" s="23" t="s">
        <v>1082</v>
      </c>
      <c r="C8" s="23">
        <v>40.24</v>
      </c>
      <c r="D8" s="23">
        <v>38.83</v>
      </c>
      <c r="E8" s="23">
        <v>200</v>
      </c>
      <c r="F8" s="23" t="s">
        <v>58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37.64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40.24</v>
      </c>
      <c r="C9" s="5">
        <v>4</v>
      </c>
      <c r="D9" s="5">
        <v>40.24</v>
      </c>
    </row>
    <row r="10" spans="1:26" x14ac:dyDescent="0.3">
      <c r="A10" s="23" t="s">
        <v>909</v>
      </c>
      <c r="B10" s="23" t="s">
        <v>1083</v>
      </c>
      <c r="C10" s="23">
        <v>40.18</v>
      </c>
      <c r="D10" s="23">
        <v>38.68</v>
      </c>
      <c r="E10" s="23">
        <v>200</v>
      </c>
      <c r="F10" s="23" t="s">
        <v>58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37.58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40.18</v>
      </c>
      <c r="C11" s="5">
        <v>4</v>
      </c>
      <c r="D11" s="5">
        <v>40.18</v>
      </c>
    </row>
    <row r="12" spans="1:26" x14ac:dyDescent="0.3">
      <c r="A12" s="23" t="s">
        <v>909</v>
      </c>
      <c r="B12" s="23" t="s">
        <v>1084</v>
      </c>
      <c r="C12" s="23">
        <v>40.18</v>
      </c>
      <c r="D12" s="23">
        <v>38.68</v>
      </c>
      <c r="E12" s="23">
        <v>200</v>
      </c>
      <c r="F12" s="23" t="s">
        <v>59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37.58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40.18</v>
      </c>
      <c r="C13" s="5">
        <v>4</v>
      </c>
      <c r="D13" s="5">
        <v>40.18</v>
      </c>
    </row>
    <row r="14" spans="1:26" x14ac:dyDescent="0.3">
      <c r="A14" s="23" t="s">
        <v>909</v>
      </c>
      <c r="B14" s="23" t="s">
        <v>912</v>
      </c>
      <c r="C14" s="23">
        <v>40.159999999999997</v>
      </c>
      <c r="D14" s="23">
        <v>38.630000000000003</v>
      </c>
      <c r="E14" s="23">
        <v>200</v>
      </c>
      <c r="F14" s="23" t="s">
        <v>59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37.56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40.159999999999997</v>
      </c>
      <c r="C15" s="5">
        <v>4</v>
      </c>
      <c r="D15" s="5">
        <v>40.159999999999997</v>
      </c>
    </row>
    <row r="16" spans="1:26" x14ac:dyDescent="0.3">
      <c r="A16" s="23" t="s">
        <v>909</v>
      </c>
      <c r="B16" s="23" t="s">
        <v>1085</v>
      </c>
      <c r="C16" s="23">
        <v>40.1</v>
      </c>
      <c r="D16" s="23">
        <v>38.479999999999997</v>
      </c>
      <c r="E16" s="23">
        <v>200</v>
      </c>
      <c r="F16" s="23" t="s">
        <v>59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37.5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40.1</v>
      </c>
      <c r="C17" s="5">
        <v>4</v>
      </c>
      <c r="D17" s="5">
        <v>40.1</v>
      </c>
    </row>
    <row r="18" spans="1:26" x14ac:dyDescent="0.3">
      <c r="A18" s="23" t="s">
        <v>909</v>
      </c>
      <c r="B18" s="23" t="s">
        <v>1086</v>
      </c>
      <c r="C18" s="23">
        <v>40.1</v>
      </c>
      <c r="D18" s="23">
        <v>38.479999999999997</v>
      </c>
      <c r="E18" s="23">
        <v>200</v>
      </c>
      <c r="F18" s="23" t="s">
        <v>58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37.5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40.1</v>
      </c>
      <c r="C19" s="5">
        <v>4</v>
      </c>
      <c r="D19" s="5">
        <v>40.1</v>
      </c>
    </row>
    <row r="20" spans="1:26" x14ac:dyDescent="0.3">
      <c r="A20" s="23" t="s">
        <v>909</v>
      </c>
      <c r="B20" s="23" t="s">
        <v>1087</v>
      </c>
      <c r="C20" s="23">
        <v>40.07</v>
      </c>
      <c r="D20" s="23">
        <v>38.409999999999997</v>
      </c>
      <c r="E20" s="23">
        <v>200</v>
      </c>
      <c r="F20" s="23" t="s">
        <v>58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37.47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40.07</v>
      </c>
      <c r="C21" s="5">
        <v>4</v>
      </c>
      <c r="D21" s="5">
        <v>40.07</v>
      </c>
    </row>
    <row r="22" spans="1:26" x14ac:dyDescent="0.3">
      <c r="A22" s="23" t="s">
        <v>909</v>
      </c>
      <c r="B22" s="23" t="s">
        <v>1088</v>
      </c>
      <c r="C22" s="23">
        <v>40.07</v>
      </c>
      <c r="D22" s="23">
        <v>38.409999999999997</v>
      </c>
      <c r="E22" s="23">
        <v>200</v>
      </c>
      <c r="F22" s="23" t="s">
        <v>59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37.47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40.07</v>
      </c>
      <c r="C23" s="5">
        <v>4</v>
      </c>
      <c r="D23" s="5">
        <v>40.07</v>
      </c>
    </row>
    <row r="24" spans="1:26" x14ac:dyDescent="0.3">
      <c r="A24" s="23" t="s">
        <v>909</v>
      </c>
      <c r="B24" s="23" t="s">
        <v>913</v>
      </c>
      <c r="C24" s="23">
        <v>40.049999999999997</v>
      </c>
      <c r="D24" s="23">
        <v>38.35</v>
      </c>
      <c r="E24" s="23">
        <v>200</v>
      </c>
      <c r="F24" s="23" t="s">
        <v>59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37.450000000000003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40.049999999999997</v>
      </c>
      <c r="C25" s="5">
        <v>4</v>
      </c>
      <c r="D25" s="5">
        <v>40.049999999999997</v>
      </c>
    </row>
    <row r="26" spans="1:26" x14ac:dyDescent="0.3">
      <c r="A26" s="23" t="s">
        <v>909</v>
      </c>
      <c r="B26" s="23" t="s">
        <v>1049</v>
      </c>
      <c r="C26" s="23">
        <v>40.19</v>
      </c>
      <c r="D26" s="23">
        <v>38.17</v>
      </c>
      <c r="E26" s="23">
        <v>200</v>
      </c>
      <c r="F26" s="23" t="s">
        <v>59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37.590000000000003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40.19</v>
      </c>
      <c r="C27" s="5">
        <v>4</v>
      </c>
      <c r="D27" s="5">
        <v>40.19</v>
      </c>
    </row>
    <row r="28" spans="1:26" x14ac:dyDescent="0.3">
      <c r="A28" s="23" t="s">
        <v>909</v>
      </c>
      <c r="B28" s="23" t="s">
        <v>1050</v>
      </c>
      <c r="C28" s="23">
        <v>40.19</v>
      </c>
      <c r="D28" s="23">
        <v>38.17</v>
      </c>
      <c r="E28" s="23">
        <v>200</v>
      </c>
      <c r="F28" s="23" t="s">
        <v>66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37.590000000000003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40.19</v>
      </c>
      <c r="C29" s="5">
        <v>4</v>
      </c>
      <c r="D29" s="5">
        <v>40.19</v>
      </c>
    </row>
    <row r="30" spans="1:26" x14ac:dyDescent="0.3">
      <c r="A30" s="23" t="s">
        <v>909</v>
      </c>
      <c r="B30" s="23" t="s">
        <v>1089</v>
      </c>
      <c r="C30" s="23">
        <v>40.200000000000003</v>
      </c>
      <c r="D30" s="23">
        <v>38.17</v>
      </c>
      <c r="E30" s="23">
        <v>200</v>
      </c>
      <c r="F30" s="23" t="s">
        <v>66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37.6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40.200000000000003</v>
      </c>
      <c r="C31" s="5">
        <v>4</v>
      </c>
      <c r="D31" s="5">
        <v>40.200000000000003</v>
      </c>
    </row>
    <row r="32" spans="1:26" x14ac:dyDescent="0.3">
      <c r="A32" s="23" t="s">
        <v>909</v>
      </c>
      <c r="B32" s="23" t="s">
        <v>1090</v>
      </c>
      <c r="C32" s="23">
        <v>40.200000000000003</v>
      </c>
      <c r="D32" s="23">
        <v>38.17</v>
      </c>
      <c r="E32" s="23">
        <v>200</v>
      </c>
      <c r="F32" s="23" t="s">
        <v>74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37.6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40.200000000000003</v>
      </c>
      <c r="C33" s="5">
        <v>4</v>
      </c>
      <c r="D33" s="5">
        <v>40.200000000000003</v>
      </c>
    </row>
    <row r="34" spans="1:26" x14ac:dyDescent="0.3">
      <c r="A34" s="23" t="s">
        <v>909</v>
      </c>
      <c r="B34" s="23" t="s">
        <v>1091</v>
      </c>
      <c r="C34" s="23">
        <v>40.22</v>
      </c>
      <c r="D34" s="23">
        <v>38.14</v>
      </c>
      <c r="E34" s="23">
        <v>200</v>
      </c>
      <c r="F34" s="23" t="s">
        <v>74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37.619999999999997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40.22</v>
      </c>
      <c r="C35" s="5">
        <v>4</v>
      </c>
      <c r="D35" s="5">
        <v>40.22</v>
      </c>
    </row>
    <row r="36" spans="1:26" x14ac:dyDescent="0.3">
      <c r="A36" s="23" t="s">
        <v>909</v>
      </c>
      <c r="B36" s="23" t="s">
        <v>1092</v>
      </c>
      <c r="C36" s="23">
        <v>40.22</v>
      </c>
      <c r="D36" s="23">
        <v>38.14</v>
      </c>
      <c r="E36" s="23">
        <v>200</v>
      </c>
      <c r="F36" s="23" t="s">
        <v>66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37.619999999999997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40.22</v>
      </c>
      <c r="C37" s="5">
        <v>4</v>
      </c>
      <c r="D37" s="5">
        <v>40.22</v>
      </c>
    </row>
    <row r="38" spans="1:26" x14ac:dyDescent="0.3">
      <c r="A38" s="23" t="s">
        <v>909</v>
      </c>
      <c r="B38" s="23" t="s">
        <v>916</v>
      </c>
      <c r="C38" s="23">
        <v>40.340000000000003</v>
      </c>
      <c r="D38" s="23">
        <v>37.99</v>
      </c>
      <c r="E38" s="23">
        <v>200</v>
      </c>
      <c r="F38" s="23" t="s">
        <v>66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37.74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40.340000000000003</v>
      </c>
      <c r="C39" s="5">
        <v>4</v>
      </c>
      <c r="D39" s="5">
        <v>40.340000000000003</v>
      </c>
    </row>
    <row r="40" spans="1:26" x14ac:dyDescent="0.3">
      <c r="A40" s="23" t="s">
        <v>909</v>
      </c>
      <c r="B40" s="23" t="s">
        <v>1093</v>
      </c>
      <c r="C40" s="23">
        <v>40.409999999999997</v>
      </c>
      <c r="D40" s="23">
        <v>37.9</v>
      </c>
      <c r="E40" s="23">
        <v>200</v>
      </c>
      <c r="F40" s="23" t="s">
        <v>66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37.81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40.409999999999997</v>
      </c>
      <c r="C41" s="5">
        <v>4</v>
      </c>
      <c r="D41" s="5">
        <v>40.409999999999997</v>
      </c>
    </row>
    <row r="42" spans="1:26" x14ac:dyDescent="0.3">
      <c r="A42" s="23" t="s">
        <v>909</v>
      </c>
      <c r="B42" s="23" t="s">
        <v>1094</v>
      </c>
      <c r="C42" s="23">
        <v>40.409999999999997</v>
      </c>
      <c r="D42" s="23">
        <v>37.9</v>
      </c>
      <c r="E42" s="23">
        <v>200</v>
      </c>
      <c r="F42" s="23" t="s">
        <v>74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37.81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40.409999999999997</v>
      </c>
      <c r="C43" s="5">
        <v>4</v>
      </c>
      <c r="D43" s="5">
        <v>40.409999999999997</v>
      </c>
    </row>
    <row r="44" spans="1:26" x14ac:dyDescent="0.3">
      <c r="A44" s="23" t="s">
        <v>909</v>
      </c>
      <c r="B44" s="23" t="s">
        <v>1095</v>
      </c>
      <c r="C44" s="23">
        <v>40.4</v>
      </c>
      <c r="D44" s="23">
        <v>37.869999999999997</v>
      </c>
      <c r="E44" s="23">
        <v>200</v>
      </c>
      <c r="F44" s="23" t="s">
        <v>74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37.799999999999997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40.4</v>
      </c>
      <c r="C45" s="5">
        <v>4</v>
      </c>
      <c r="D45" s="5">
        <v>40.4</v>
      </c>
    </row>
    <row r="46" spans="1:26" x14ac:dyDescent="0.3">
      <c r="A46" s="23" t="s">
        <v>909</v>
      </c>
      <c r="B46" s="23" t="s">
        <v>1096</v>
      </c>
      <c r="C46" s="23">
        <v>40.4</v>
      </c>
      <c r="D46" s="23">
        <v>37.869999999999997</v>
      </c>
      <c r="E46" s="23">
        <v>200</v>
      </c>
      <c r="F46" s="23" t="s">
        <v>66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37.799999999999997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40.4</v>
      </c>
      <c r="C47" s="5">
        <v>4</v>
      </c>
      <c r="D47" s="5">
        <v>40.4</v>
      </c>
    </row>
    <row r="48" spans="1:26" x14ac:dyDescent="0.3">
      <c r="A48" s="23" t="s">
        <v>909</v>
      </c>
      <c r="B48" s="23" t="s">
        <v>917</v>
      </c>
      <c r="C48" s="23">
        <v>40.380000000000003</v>
      </c>
      <c r="D48" s="23">
        <v>37.81</v>
      </c>
      <c r="E48" s="23">
        <v>200</v>
      </c>
      <c r="F48" s="23" t="s">
        <v>66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37.78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40.380000000000003</v>
      </c>
      <c r="C49" s="5">
        <v>4</v>
      </c>
      <c r="D49" s="5">
        <v>40.380000000000003</v>
      </c>
    </row>
    <row r="50" spans="1:26" x14ac:dyDescent="0.3">
      <c r="A50" s="23" t="s">
        <v>909</v>
      </c>
      <c r="B50" s="23" t="s">
        <v>1097</v>
      </c>
      <c r="C50" s="23">
        <v>40.380000000000003</v>
      </c>
      <c r="D50" s="23">
        <v>37.78</v>
      </c>
      <c r="E50" s="23">
        <v>200</v>
      </c>
      <c r="F50" s="23" t="s">
        <v>66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37.78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40.380000000000003</v>
      </c>
      <c r="C51" s="5">
        <v>4</v>
      </c>
      <c r="D51" s="5">
        <v>40.380000000000003</v>
      </c>
    </row>
    <row r="52" spans="1:26" x14ac:dyDescent="0.3">
      <c r="A52" s="23" t="s">
        <v>909</v>
      </c>
      <c r="B52" s="23" t="s">
        <v>1098</v>
      </c>
      <c r="C52" s="23">
        <v>40.380000000000003</v>
      </c>
      <c r="D52" s="23">
        <v>37.78</v>
      </c>
      <c r="E52" s="23">
        <v>200</v>
      </c>
      <c r="F52" s="23" t="s">
        <v>74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37.78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40.380000000000003</v>
      </c>
      <c r="C53" s="5">
        <v>4</v>
      </c>
      <c r="D53" s="5">
        <v>40.380000000000003</v>
      </c>
    </row>
    <row r="54" spans="1:26" x14ac:dyDescent="0.3">
      <c r="A54" s="23" t="s">
        <v>909</v>
      </c>
      <c r="B54" s="23" t="s">
        <v>1099</v>
      </c>
      <c r="C54" s="23">
        <v>40.35</v>
      </c>
      <c r="D54" s="23">
        <v>37.700000000000003</v>
      </c>
      <c r="E54" s="23">
        <v>200</v>
      </c>
      <c r="F54" s="23" t="s">
        <v>74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37.75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40.35</v>
      </c>
      <c r="C55" s="5">
        <v>4</v>
      </c>
      <c r="D55" s="5">
        <v>40.35</v>
      </c>
    </row>
    <row r="56" spans="1:26" x14ac:dyDescent="0.3">
      <c r="A56" s="23" t="s">
        <v>909</v>
      </c>
      <c r="B56" s="23" t="s">
        <v>1100</v>
      </c>
      <c r="C56" s="23">
        <v>40.35</v>
      </c>
      <c r="D56" s="23">
        <v>37.700000000000003</v>
      </c>
      <c r="E56" s="23">
        <v>200</v>
      </c>
      <c r="F56" s="23" t="s">
        <v>66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37.75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40.35</v>
      </c>
      <c r="C57" s="5">
        <v>4</v>
      </c>
      <c r="D57" s="5">
        <v>40.35</v>
      </c>
    </row>
    <row r="58" spans="1:26" x14ac:dyDescent="0.3">
      <c r="A58" s="23" t="s">
        <v>909</v>
      </c>
      <c r="B58" s="23" t="s">
        <v>918</v>
      </c>
      <c r="C58" s="23">
        <v>40.33</v>
      </c>
      <c r="D58" s="23">
        <v>37.630000000000003</v>
      </c>
      <c r="E58" s="23">
        <v>200</v>
      </c>
      <c r="F58" s="23" t="s">
        <v>66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37.729999999999997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40.33</v>
      </c>
      <c r="C59" s="5">
        <v>4</v>
      </c>
      <c r="D59" s="5">
        <v>40.33</v>
      </c>
    </row>
    <row r="60" spans="1:26" x14ac:dyDescent="0.3">
      <c r="A60" s="23" t="s">
        <v>909</v>
      </c>
      <c r="B60" s="23" t="s">
        <v>1101</v>
      </c>
      <c r="C60" s="23">
        <v>40.299999999999997</v>
      </c>
      <c r="D60" s="23">
        <v>37.49</v>
      </c>
      <c r="E60" s="23">
        <v>200</v>
      </c>
      <c r="F60" s="23" t="s">
        <v>66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37.700000000000003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40.299999999999997</v>
      </c>
      <c r="C61" s="5">
        <v>4</v>
      </c>
      <c r="D61" s="5">
        <v>40.299999999999997</v>
      </c>
    </row>
    <row r="62" spans="1:26" x14ac:dyDescent="0.3">
      <c r="A62" s="23" t="s">
        <v>909</v>
      </c>
      <c r="B62" s="23" t="s">
        <v>1102</v>
      </c>
      <c r="C62" s="23">
        <v>40.299999999999997</v>
      </c>
      <c r="D62" s="23">
        <v>37.49</v>
      </c>
      <c r="E62" s="23">
        <v>200</v>
      </c>
      <c r="F62" s="23" t="s">
        <v>60</v>
      </c>
      <c r="G62" s="23">
        <v>0.3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37.700000000000003</v>
      </c>
      <c r="S62" s="23"/>
      <c r="T62" s="23"/>
      <c r="U62" s="23"/>
      <c r="V62" s="23"/>
      <c r="W62" s="23"/>
      <c r="X62" s="23"/>
      <c r="Y62" s="23"/>
      <c r="Z62" s="23"/>
    </row>
    <row r="63" spans="1:26" x14ac:dyDescent="0.3">
      <c r="A63" s="5">
        <v>4</v>
      </c>
      <c r="B63" s="5">
        <v>40.299999999999997</v>
      </c>
      <c r="C63" s="5">
        <v>4</v>
      </c>
      <c r="D63" s="5">
        <v>40.299999999999997</v>
      </c>
    </row>
    <row r="64" spans="1:26" x14ac:dyDescent="0.3">
      <c r="A64" s="23" t="s">
        <v>909</v>
      </c>
      <c r="B64" s="23" t="s">
        <v>921</v>
      </c>
      <c r="C64" s="23">
        <v>40.28</v>
      </c>
      <c r="D64" s="23">
        <v>37.450000000000003</v>
      </c>
      <c r="E64" s="23">
        <v>200</v>
      </c>
      <c r="F64" s="23" t="s">
        <v>60</v>
      </c>
      <c r="G64" s="23">
        <v>0.3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>
        <v>37.68</v>
      </c>
      <c r="S64" s="23"/>
      <c r="T64" s="23"/>
      <c r="U64" s="23"/>
      <c r="V64" s="23"/>
      <c r="W64" s="23"/>
      <c r="X64" s="23"/>
      <c r="Y64" s="23"/>
      <c r="Z64" s="23"/>
    </row>
    <row r="65" spans="1:26" x14ac:dyDescent="0.3">
      <c r="A65" s="5">
        <v>4</v>
      </c>
      <c r="B65" s="5">
        <v>40.28</v>
      </c>
      <c r="C65" s="5">
        <v>4</v>
      </c>
      <c r="D65" s="5">
        <v>40.28</v>
      </c>
    </row>
    <row r="66" spans="1:26" x14ac:dyDescent="0.3">
      <c r="A66" s="23" t="s">
        <v>909</v>
      </c>
      <c r="B66" s="23" t="s">
        <v>1103</v>
      </c>
      <c r="C66" s="23">
        <v>40.28</v>
      </c>
      <c r="D66" s="23">
        <v>37.44</v>
      </c>
      <c r="E66" s="23">
        <v>200</v>
      </c>
      <c r="F66" s="23" t="s">
        <v>60</v>
      </c>
      <c r="G66" s="23">
        <v>0.3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37.68</v>
      </c>
      <c r="S66" s="23"/>
      <c r="T66" s="23"/>
      <c r="U66" s="23"/>
      <c r="V66" s="23"/>
      <c r="W66" s="23"/>
      <c r="X66" s="23"/>
      <c r="Y66" s="23"/>
      <c r="Z66" s="23"/>
    </row>
    <row r="67" spans="1:26" x14ac:dyDescent="0.3">
      <c r="A67" s="5">
        <v>4</v>
      </c>
      <c r="B67" s="5">
        <v>40.28</v>
      </c>
      <c r="C67" s="5">
        <v>4</v>
      </c>
      <c r="D67" s="5">
        <v>40.28</v>
      </c>
    </row>
    <row r="68" spans="1:26" x14ac:dyDescent="0.3">
      <c r="A68" s="23" t="s">
        <v>909</v>
      </c>
      <c r="B68" s="23" t="s">
        <v>1104</v>
      </c>
      <c r="C68" s="23">
        <v>40.28</v>
      </c>
      <c r="D68" s="23">
        <v>37.44</v>
      </c>
      <c r="E68" s="23">
        <v>200</v>
      </c>
      <c r="F68" s="23" t="s">
        <v>60</v>
      </c>
      <c r="G68" s="23">
        <v>0.3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>
        <v>37.68</v>
      </c>
      <c r="S68" s="23"/>
      <c r="T68" s="23"/>
      <c r="U68" s="23"/>
      <c r="V68" s="23"/>
      <c r="W68" s="23"/>
      <c r="X68" s="23"/>
      <c r="Y68" s="23"/>
      <c r="Z68" s="23"/>
    </row>
    <row r="69" spans="1:26" x14ac:dyDescent="0.3">
      <c r="A69" s="5">
        <v>4</v>
      </c>
      <c r="B69" s="5">
        <v>40.28</v>
      </c>
      <c r="C69" s="5">
        <v>4</v>
      </c>
      <c r="D69" s="5">
        <v>40.28</v>
      </c>
    </row>
    <row r="70" spans="1:26" x14ac:dyDescent="0.3">
      <c r="A70" s="23" t="s">
        <v>909</v>
      </c>
      <c r="B70" s="23" t="s">
        <v>1105</v>
      </c>
      <c r="C70" s="23">
        <v>40.24</v>
      </c>
      <c r="D70" s="23">
        <v>37.369999999999997</v>
      </c>
      <c r="E70" s="23">
        <v>200</v>
      </c>
      <c r="F70" s="23" t="s">
        <v>60</v>
      </c>
      <c r="G70" s="23">
        <v>0.3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>
        <v>37.64</v>
      </c>
      <c r="S70" s="23"/>
      <c r="T70" s="23"/>
      <c r="U70" s="23"/>
      <c r="V70" s="23"/>
      <c r="W70" s="23"/>
      <c r="X70" s="23"/>
      <c r="Y70" s="23"/>
      <c r="Z70" s="23"/>
    </row>
    <row r="71" spans="1:26" x14ac:dyDescent="0.3">
      <c r="A71" s="5">
        <v>4</v>
      </c>
      <c r="B71" s="5">
        <v>40.24</v>
      </c>
      <c r="C71" s="5">
        <v>4</v>
      </c>
      <c r="D71" s="5">
        <v>40.24</v>
      </c>
    </row>
    <row r="72" spans="1:26" x14ac:dyDescent="0.3">
      <c r="A72" s="23" t="s">
        <v>909</v>
      </c>
      <c r="B72" s="23" t="s">
        <v>1106</v>
      </c>
      <c r="C72" s="23">
        <v>40.17</v>
      </c>
      <c r="D72" s="23">
        <v>37.32</v>
      </c>
      <c r="E72" s="23">
        <v>200</v>
      </c>
      <c r="F72" s="23" t="s">
        <v>60</v>
      </c>
      <c r="G72" s="23">
        <v>0.3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>
        <v>37.57</v>
      </c>
      <c r="S72" s="23"/>
      <c r="T72" s="23"/>
      <c r="U72" s="23"/>
      <c r="V72" s="23"/>
      <c r="W72" s="23"/>
      <c r="X72" s="23"/>
      <c r="Y72" s="23"/>
      <c r="Z72" s="23"/>
    </row>
    <row r="73" spans="1:26" x14ac:dyDescent="0.3">
      <c r="A73" s="5">
        <v>4</v>
      </c>
      <c r="B73" s="5">
        <v>40.17</v>
      </c>
      <c r="C73" s="5">
        <v>4</v>
      </c>
      <c r="D73" s="5">
        <v>40.17</v>
      </c>
    </row>
    <row r="74" spans="1:26" x14ac:dyDescent="0.3">
      <c r="A74" s="23" t="s">
        <v>909</v>
      </c>
      <c r="B74" s="23" t="s">
        <v>1045</v>
      </c>
    </row>
  </sheetData>
  <phoneticPr fontId="3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Z20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41.93</v>
      </c>
      <c r="D2" s="23">
        <v>40.630000000000003</v>
      </c>
      <c r="E2" s="23">
        <v>200</v>
      </c>
      <c r="F2" s="23" t="s">
        <v>58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40.33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41.93</v>
      </c>
      <c r="C3" s="5">
        <v>4</v>
      </c>
      <c r="D3" s="5">
        <v>41.93</v>
      </c>
    </row>
    <row r="4" spans="1:26" x14ac:dyDescent="0.3">
      <c r="A4" s="23" t="s">
        <v>909</v>
      </c>
      <c r="B4" s="23" t="s">
        <v>911</v>
      </c>
      <c r="C4" s="23">
        <v>41.9</v>
      </c>
      <c r="D4" s="23">
        <v>40.24</v>
      </c>
      <c r="E4" s="23">
        <v>200</v>
      </c>
      <c r="F4" s="23" t="s">
        <v>58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40.299999999999997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41.9</v>
      </c>
      <c r="C5" s="5">
        <v>4</v>
      </c>
      <c r="D5" s="5">
        <v>41.9</v>
      </c>
    </row>
    <row r="6" spans="1:26" x14ac:dyDescent="0.3">
      <c r="A6" s="23" t="s">
        <v>909</v>
      </c>
      <c r="B6" s="23" t="s">
        <v>1208</v>
      </c>
      <c r="C6" s="23">
        <v>41.9</v>
      </c>
      <c r="D6" s="23">
        <v>40.17</v>
      </c>
      <c r="E6" s="23">
        <v>200</v>
      </c>
      <c r="F6" s="23" t="s">
        <v>58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40.299999999999997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41.9</v>
      </c>
      <c r="C7" s="5">
        <v>4</v>
      </c>
      <c r="D7" s="5">
        <v>41.9</v>
      </c>
    </row>
    <row r="8" spans="1:26" x14ac:dyDescent="0.3">
      <c r="A8" s="23" t="s">
        <v>909</v>
      </c>
      <c r="B8" s="23" t="s">
        <v>1209</v>
      </c>
      <c r="C8" s="23">
        <v>41.9</v>
      </c>
      <c r="D8" s="23">
        <v>40.17</v>
      </c>
      <c r="E8" s="23">
        <v>200</v>
      </c>
      <c r="F8" s="23" t="s">
        <v>59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40.299999999999997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41.9</v>
      </c>
      <c r="C9" s="5">
        <v>4</v>
      </c>
      <c r="D9" s="5">
        <v>41.9</v>
      </c>
    </row>
    <row r="10" spans="1:26" x14ac:dyDescent="0.3">
      <c r="A10" s="23" t="s">
        <v>909</v>
      </c>
      <c r="B10" s="23" t="s">
        <v>1062</v>
      </c>
      <c r="C10" s="23">
        <v>41.88</v>
      </c>
      <c r="D10" s="23">
        <v>39.85</v>
      </c>
      <c r="E10" s="23">
        <v>200</v>
      </c>
      <c r="F10" s="23" t="s">
        <v>59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40.28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41.88</v>
      </c>
      <c r="C11" s="5">
        <v>4</v>
      </c>
      <c r="D11" s="5">
        <v>41.88</v>
      </c>
    </row>
    <row r="12" spans="1:26" x14ac:dyDescent="0.3">
      <c r="A12" s="23" t="s">
        <v>909</v>
      </c>
      <c r="B12" s="23" t="s">
        <v>1063</v>
      </c>
      <c r="C12" s="23">
        <v>41.88</v>
      </c>
      <c r="D12" s="23">
        <v>39.85</v>
      </c>
      <c r="E12" s="23">
        <v>200</v>
      </c>
      <c r="F12" s="23" t="s">
        <v>66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40.28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41.88</v>
      </c>
      <c r="C13" s="5">
        <v>4</v>
      </c>
      <c r="D13" s="5">
        <v>41.88</v>
      </c>
    </row>
    <row r="14" spans="1:26" x14ac:dyDescent="0.3">
      <c r="A14" s="23" t="s">
        <v>909</v>
      </c>
      <c r="B14" s="23" t="s">
        <v>1210</v>
      </c>
      <c r="C14" s="23">
        <v>41.86</v>
      </c>
      <c r="D14" s="23">
        <v>39.590000000000003</v>
      </c>
      <c r="E14" s="23">
        <v>200</v>
      </c>
      <c r="F14" s="23" t="s">
        <v>66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40.26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41.86</v>
      </c>
      <c r="C15" s="5">
        <v>4</v>
      </c>
      <c r="D15" s="5">
        <v>41.86</v>
      </c>
    </row>
    <row r="16" spans="1:26" x14ac:dyDescent="0.3">
      <c r="A16" s="23" t="s">
        <v>909</v>
      </c>
      <c r="B16" s="23" t="s">
        <v>1211</v>
      </c>
      <c r="C16" s="23">
        <v>41.86</v>
      </c>
      <c r="D16" s="23">
        <v>39.590000000000003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40.26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41.86</v>
      </c>
      <c r="C17" s="5">
        <v>4</v>
      </c>
      <c r="D17" s="5">
        <v>41.86</v>
      </c>
    </row>
    <row r="18" spans="1:26" x14ac:dyDescent="0.3">
      <c r="A18" s="23" t="s">
        <v>909</v>
      </c>
      <c r="B18" s="23" t="s">
        <v>1158</v>
      </c>
      <c r="C18" s="23">
        <v>41.86</v>
      </c>
      <c r="D18" s="23">
        <v>39.56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40.26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41.86</v>
      </c>
      <c r="C19" s="5">
        <v>4</v>
      </c>
      <c r="D19" s="5">
        <v>41.86</v>
      </c>
    </row>
    <row r="20" spans="1:26" x14ac:dyDescent="0.3">
      <c r="A20" s="23" t="s">
        <v>909</v>
      </c>
      <c r="B20" s="23" t="s">
        <v>1045</v>
      </c>
    </row>
  </sheetData>
  <phoneticPr fontId="3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Z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42.29</v>
      </c>
      <c r="D2" s="23">
        <v>41.09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40.79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42.29</v>
      </c>
      <c r="C3" s="5">
        <v>4</v>
      </c>
      <c r="D3" s="5">
        <v>42.29</v>
      </c>
    </row>
    <row r="4" spans="1:26" x14ac:dyDescent="0.3">
      <c r="A4" s="23" t="s">
        <v>909</v>
      </c>
      <c r="B4" s="23" t="s">
        <v>911</v>
      </c>
      <c r="C4" s="23">
        <v>42.15</v>
      </c>
      <c r="D4" s="23">
        <v>40.659999999999997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40.65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42.15</v>
      </c>
      <c r="C5" s="5">
        <v>4</v>
      </c>
      <c r="D5" s="5">
        <v>42.15</v>
      </c>
    </row>
    <row r="6" spans="1:26" x14ac:dyDescent="0.3">
      <c r="A6" s="23" t="s">
        <v>909</v>
      </c>
      <c r="B6" s="23" t="s">
        <v>1163</v>
      </c>
      <c r="C6" s="23">
        <v>42.03</v>
      </c>
      <c r="D6" s="23">
        <v>40.299999999999997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40.53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42.03</v>
      </c>
      <c r="C7" s="5">
        <v>4</v>
      </c>
      <c r="D7" s="5">
        <v>42.03</v>
      </c>
    </row>
    <row r="8" spans="1:26" x14ac:dyDescent="0.3">
      <c r="A8" s="23" t="s">
        <v>909</v>
      </c>
      <c r="B8" s="23" t="s">
        <v>1045</v>
      </c>
    </row>
  </sheetData>
  <phoneticPr fontId="3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Z62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41.19</v>
      </c>
      <c r="D2" s="23">
        <v>39.99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38.19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41.19</v>
      </c>
      <c r="C3" s="5">
        <v>4</v>
      </c>
      <c r="D3" s="5">
        <v>41.19</v>
      </c>
    </row>
    <row r="4" spans="1:26" x14ac:dyDescent="0.3">
      <c r="A4" s="23" t="s">
        <v>909</v>
      </c>
      <c r="B4" s="23" t="s">
        <v>911</v>
      </c>
      <c r="C4" s="23">
        <v>41.13</v>
      </c>
      <c r="D4" s="23">
        <v>39.369999999999997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38.15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41.13</v>
      </c>
      <c r="C5" s="5">
        <v>4</v>
      </c>
      <c r="D5" s="5">
        <v>41.13</v>
      </c>
    </row>
    <row r="6" spans="1:26" x14ac:dyDescent="0.3">
      <c r="A6" s="23" t="s">
        <v>909</v>
      </c>
      <c r="B6" s="23" t="s">
        <v>1081</v>
      </c>
      <c r="C6" s="23">
        <v>41.12</v>
      </c>
      <c r="D6" s="23">
        <v>39.22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38.14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41.12</v>
      </c>
      <c r="C7" s="5">
        <v>4</v>
      </c>
      <c r="D7" s="5">
        <v>41.12</v>
      </c>
    </row>
    <row r="8" spans="1:26" x14ac:dyDescent="0.3">
      <c r="A8" s="23" t="s">
        <v>909</v>
      </c>
      <c r="B8" s="23" t="s">
        <v>1082</v>
      </c>
      <c r="C8" s="23">
        <v>41.12</v>
      </c>
      <c r="D8" s="23">
        <v>39.22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38.14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41.12</v>
      </c>
      <c r="C9" s="5">
        <v>4</v>
      </c>
      <c r="D9" s="5">
        <v>41.12</v>
      </c>
    </row>
    <row r="10" spans="1:26" x14ac:dyDescent="0.3">
      <c r="A10" s="23" t="s">
        <v>909</v>
      </c>
      <c r="B10" s="23" t="s">
        <v>912</v>
      </c>
      <c r="C10" s="23">
        <v>41.07</v>
      </c>
      <c r="D10" s="23">
        <v>39.090000000000003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38.119999999999997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41.07</v>
      </c>
      <c r="C11" s="5">
        <v>4</v>
      </c>
      <c r="D11" s="5">
        <v>41.07</v>
      </c>
    </row>
    <row r="12" spans="1:26" x14ac:dyDescent="0.3">
      <c r="A12" s="23" t="s">
        <v>909</v>
      </c>
      <c r="B12" s="23" t="s">
        <v>913</v>
      </c>
      <c r="C12" s="23">
        <v>41</v>
      </c>
      <c r="D12" s="23">
        <v>38.909999999999997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38.08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</v>
      </c>
      <c r="C13" s="5">
        <v>4</v>
      </c>
      <c r="D13" s="5">
        <v>41</v>
      </c>
    </row>
    <row r="14" spans="1:26" x14ac:dyDescent="0.3">
      <c r="A14" s="23" t="s">
        <v>909</v>
      </c>
      <c r="B14" s="23" t="s">
        <v>915</v>
      </c>
      <c r="C14" s="23">
        <v>40.94</v>
      </c>
      <c r="D14" s="23">
        <v>38.729999999999997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38.04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40.94</v>
      </c>
      <c r="C15" s="5">
        <v>4</v>
      </c>
      <c r="D15" s="5">
        <v>40.94</v>
      </c>
    </row>
    <row r="16" spans="1:26" x14ac:dyDescent="0.3">
      <c r="A16" s="23" t="s">
        <v>909</v>
      </c>
      <c r="B16" s="23" t="s">
        <v>916</v>
      </c>
      <c r="C16" s="23">
        <v>40.869999999999997</v>
      </c>
      <c r="D16" s="23">
        <v>38.549999999999997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38</v>
      </c>
      <c r="S16" s="23"/>
      <c r="T16" s="23"/>
      <c r="U16" s="23"/>
      <c r="V16" s="23"/>
      <c r="W16" s="23"/>
      <c r="X16" s="23"/>
      <c r="Y16" s="23"/>
      <c r="Z16" s="23"/>
    </row>
    <row r="17" spans="1:26" x14ac:dyDescent="0.3">
      <c r="A17" s="5">
        <v>4</v>
      </c>
      <c r="B17" s="5">
        <v>40.869999999999997</v>
      </c>
      <c r="C17" s="5">
        <v>4</v>
      </c>
      <c r="D17" s="5">
        <v>40.869999999999997</v>
      </c>
    </row>
    <row r="18" spans="1:26" x14ac:dyDescent="0.3">
      <c r="A18" s="23" t="s">
        <v>909</v>
      </c>
      <c r="B18" s="23" t="s">
        <v>917</v>
      </c>
      <c r="C18" s="23">
        <v>40.81</v>
      </c>
      <c r="D18" s="23">
        <v>38.44</v>
      </c>
      <c r="E18" s="23">
        <v>200</v>
      </c>
      <c r="F18" s="23" t="s">
        <v>60</v>
      </c>
      <c r="G18" s="23">
        <v>0.3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37.97</v>
      </c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5">
        <v>4</v>
      </c>
      <c r="B19" s="5">
        <v>40.81</v>
      </c>
      <c r="C19" s="5">
        <v>4</v>
      </c>
      <c r="D19" s="5">
        <v>40.81</v>
      </c>
    </row>
    <row r="20" spans="1:26" x14ac:dyDescent="0.3">
      <c r="A20" s="23" t="s">
        <v>909</v>
      </c>
      <c r="B20" s="23" t="s">
        <v>918</v>
      </c>
      <c r="C20" s="23">
        <v>40.74</v>
      </c>
      <c r="D20" s="23">
        <v>38.33</v>
      </c>
      <c r="E20" s="23">
        <v>200</v>
      </c>
      <c r="F20" s="23" t="s">
        <v>60</v>
      </c>
      <c r="G20" s="23">
        <v>0.3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37.93</v>
      </c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5">
        <v>4</v>
      </c>
      <c r="B21" s="5">
        <v>40.74</v>
      </c>
      <c r="C21" s="5">
        <v>4</v>
      </c>
      <c r="D21" s="5">
        <v>40.74</v>
      </c>
    </row>
    <row r="22" spans="1:26" x14ac:dyDescent="0.3">
      <c r="A22" s="23" t="s">
        <v>909</v>
      </c>
      <c r="B22" s="23" t="s">
        <v>921</v>
      </c>
      <c r="C22" s="23">
        <v>40.68</v>
      </c>
      <c r="D22" s="23">
        <v>38.21</v>
      </c>
      <c r="E22" s="23">
        <v>200</v>
      </c>
      <c r="F22" s="23" t="s">
        <v>60</v>
      </c>
      <c r="G22" s="23">
        <v>0.3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>
        <v>37.89</v>
      </c>
      <c r="S22" s="23"/>
      <c r="T22" s="23"/>
      <c r="U22" s="23"/>
      <c r="V22" s="23"/>
      <c r="W22" s="23"/>
      <c r="X22" s="23"/>
      <c r="Y22" s="23"/>
      <c r="Z22" s="23"/>
    </row>
    <row r="23" spans="1:26" x14ac:dyDescent="0.3">
      <c r="A23" s="5">
        <v>4</v>
      </c>
      <c r="B23" s="5">
        <v>40.68</v>
      </c>
      <c r="C23" s="5">
        <v>4</v>
      </c>
      <c r="D23" s="5">
        <v>40.68</v>
      </c>
    </row>
    <row r="24" spans="1:26" x14ac:dyDescent="0.3">
      <c r="A24" s="23" t="s">
        <v>909</v>
      </c>
      <c r="B24" s="23" t="s">
        <v>1107</v>
      </c>
      <c r="C24" s="23">
        <v>40.630000000000003</v>
      </c>
      <c r="D24" s="23">
        <v>38.130000000000003</v>
      </c>
      <c r="E24" s="23">
        <v>200</v>
      </c>
      <c r="F24" s="23" t="s">
        <v>60</v>
      </c>
      <c r="G24" s="23">
        <v>0.3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37.86</v>
      </c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5">
        <v>4</v>
      </c>
      <c r="B25" s="5">
        <v>40.630000000000003</v>
      </c>
      <c r="C25" s="5">
        <v>4</v>
      </c>
      <c r="D25" s="5">
        <v>40.630000000000003</v>
      </c>
    </row>
    <row r="26" spans="1:26" x14ac:dyDescent="0.3">
      <c r="A26" s="23" t="s">
        <v>909</v>
      </c>
      <c r="B26" s="23" t="s">
        <v>1054</v>
      </c>
      <c r="C26" s="23">
        <v>40.619999999999997</v>
      </c>
      <c r="D26" s="23">
        <v>38.11</v>
      </c>
      <c r="E26" s="23">
        <v>200</v>
      </c>
      <c r="F26" s="23" t="s">
        <v>60</v>
      </c>
      <c r="G26" s="23">
        <v>0.3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37.85</v>
      </c>
      <c r="S26" s="23"/>
      <c r="T26" s="23"/>
      <c r="U26" s="23"/>
      <c r="V26" s="23"/>
      <c r="W26" s="23"/>
      <c r="X26" s="23"/>
      <c r="Y26" s="23"/>
      <c r="Z26" s="23"/>
    </row>
    <row r="27" spans="1:26" x14ac:dyDescent="0.3">
      <c r="A27" s="5">
        <v>4</v>
      </c>
      <c r="B27" s="5">
        <v>40.619999999999997</v>
      </c>
      <c r="C27" s="5">
        <v>4</v>
      </c>
      <c r="D27" s="5">
        <v>40.619999999999997</v>
      </c>
    </row>
    <row r="28" spans="1:26" x14ac:dyDescent="0.3">
      <c r="A28" s="23" t="s">
        <v>909</v>
      </c>
      <c r="B28" s="23" t="s">
        <v>924</v>
      </c>
      <c r="C28" s="23">
        <v>40.57</v>
      </c>
      <c r="D28" s="23">
        <v>38.020000000000003</v>
      </c>
      <c r="E28" s="23">
        <v>200</v>
      </c>
      <c r="F28" s="23" t="s">
        <v>60</v>
      </c>
      <c r="G28" s="23">
        <v>0.3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37.82</v>
      </c>
      <c r="S28" s="23"/>
      <c r="T28" s="23"/>
      <c r="U28" s="23"/>
      <c r="V28" s="23"/>
      <c r="W28" s="23"/>
      <c r="X28" s="23"/>
      <c r="Y28" s="23"/>
      <c r="Z28" s="23"/>
    </row>
    <row r="29" spans="1:26" x14ac:dyDescent="0.3">
      <c r="A29" s="5">
        <v>4</v>
      </c>
      <c r="B29" s="5">
        <v>40.57</v>
      </c>
      <c r="C29" s="5">
        <v>4</v>
      </c>
      <c r="D29" s="5">
        <v>40.57</v>
      </c>
    </row>
    <row r="30" spans="1:26" x14ac:dyDescent="0.3">
      <c r="A30" s="23" t="s">
        <v>909</v>
      </c>
      <c r="B30" s="23" t="s">
        <v>925</v>
      </c>
      <c r="C30" s="23">
        <v>40.520000000000003</v>
      </c>
      <c r="D30" s="23">
        <v>37.93</v>
      </c>
      <c r="E30" s="23">
        <v>200</v>
      </c>
      <c r="F30" s="23" t="s">
        <v>60</v>
      </c>
      <c r="G30" s="23">
        <v>0.3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37.78</v>
      </c>
      <c r="S30" s="23"/>
      <c r="T30" s="23"/>
      <c r="U30" s="23"/>
      <c r="V30" s="23"/>
      <c r="W30" s="23"/>
      <c r="X30" s="23"/>
      <c r="Y30" s="23"/>
      <c r="Z30" s="23"/>
    </row>
    <row r="31" spans="1:26" x14ac:dyDescent="0.3">
      <c r="A31" s="5">
        <v>4</v>
      </c>
      <c r="B31" s="5">
        <v>40.520000000000003</v>
      </c>
      <c r="C31" s="5">
        <v>4</v>
      </c>
      <c r="D31" s="5">
        <v>40.520000000000003</v>
      </c>
    </row>
    <row r="32" spans="1:26" x14ac:dyDescent="0.3">
      <c r="A32" s="23" t="s">
        <v>909</v>
      </c>
      <c r="B32" s="23" t="s">
        <v>927</v>
      </c>
      <c r="C32" s="23">
        <v>40.47</v>
      </c>
      <c r="D32" s="23">
        <v>37.840000000000003</v>
      </c>
      <c r="E32" s="23">
        <v>200</v>
      </c>
      <c r="F32" s="23" t="s">
        <v>60</v>
      </c>
      <c r="G32" s="23">
        <v>0.3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>
        <v>37.74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5">
        <v>4</v>
      </c>
      <c r="B33" s="5">
        <v>40.47</v>
      </c>
      <c r="C33" s="5">
        <v>4</v>
      </c>
      <c r="D33" s="5">
        <v>40.47</v>
      </c>
    </row>
    <row r="34" spans="1:26" x14ac:dyDescent="0.3">
      <c r="A34" s="23" t="s">
        <v>909</v>
      </c>
      <c r="B34" s="23" t="s">
        <v>1150</v>
      </c>
      <c r="C34" s="23">
        <v>40.44</v>
      </c>
      <c r="D34" s="23">
        <v>37.79</v>
      </c>
      <c r="E34" s="23">
        <v>200</v>
      </c>
      <c r="F34" s="23" t="s">
        <v>60</v>
      </c>
      <c r="G34" s="23">
        <v>0.3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>
        <v>37.72</v>
      </c>
      <c r="S34" s="23"/>
      <c r="T34" s="23"/>
      <c r="U34" s="23"/>
      <c r="V34" s="23"/>
      <c r="W34" s="23"/>
      <c r="X34" s="23"/>
      <c r="Y34" s="23"/>
      <c r="Z34" s="23"/>
    </row>
    <row r="35" spans="1:26" x14ac:dyDescent="0.3">
      <c r="A35" s="5">
        <v>4</v>
      </c>
      <c r="B35" s="5">
        <v>40.44</v>
      </c>
      <c r="C35" s="5">
        <v>4</v>
      </c>
      <c r="D35" s="5">
        <v>40.44</v>
      </c>
    </row>
    <row r="36" spans="1:26" x14ac:dyDescent="0.3">
      <c r="A36" s="23" t="s">
        <v>909</v>
      </c>
      <c r="B36" s="23" t="s">
        <v>928</v>
      </c>
      <c r="C36" s="23">
        <v>40.4</v>
      </c>
      <c r="D36" s="23">
        <v>37.74</v>
      </c>
      <c r="E36" s="23">
        <v>200</v>
      </c>
      <c r="F36" s="23" t="s">
        <v>60</v>
      </c>
      <c r="G36" s="23">
        <v>0.3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>
        <v>37.700000000000003</v>
      </c>
      <c r="S36" s="23"/>
      <c r="T36" s="23"/>
      <c r="U36" s="23"/>
      <c r="V36" s="23"/>
      <c r="W36" s="23"/>
      <c r="X36" s="23"/>
      <c r="Y36" s="23"/>
      <c r="Z36" s="23"/>
    </row>
    <row r="37" spans="1:26" x14ac:dyDescent="0.3">
      <c r="A37" s="5">
        <v>4</v>
      </c>
      <c r="B37" s="5">
        <v>40.4</v>
      </c>
      <c r="C37" s="5">
        <v>4</v>
      </c>
      <c r="D37" s="5">
        <v>40.4</v>
      </c>
    </row>
    <row r="38" spans="1:26" x14ac:dyDescent="0.3">
      <c r="A38" s="23" t="s">
        <v>909</v>
      </c>
      <c r="B38" s="23" t="s">
        <v>1234</v>
      </c>
      <c r="C38" s="23">
        <v>40.31</v>
      </c>
      <c r="D38" s="23">
        <v>37.65</v>
      </c>
      <c r="E38" s="23">
        <v>200</v>
      </c>
      <c r="F38" s="23" t="s">
        <v>60</v>
      </c>
      <c r="G38" s="23">
        <v>0.3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>
        <v>37.67</v>
      </c>
      <c r="S38" s="23"/>
      <c r="T38" s="23"/>
      <c r="U38" s="23"/>
      <c r="V38" s="23"/>
      <c r="W38" s="23"/>
      <c r="X38" s="23"/>
      <c r="Y38" s="23"/>
      <c r="Z38" s="23"/>
    </row>
    <row r="39" spans="1:26" x14ac:dyDescent="0.3">
      <c r="A39" s="5">
        <v>4</v>
      </c>
      <c r="B39" s="5">
        <v>40.31</v>
      </c>
      <c r="C39" s="5">
        <v>4</v>
      </c>
      <c r="D39" s="5">
        <v>40.31</v>
      </c>
    </row>
    <row r="40" spans="1:26" x14ac:dyDescent="0.3">
      <c r="A40" s="23" t="s">
        <v>909</v>
      </c>
      <c r="B40" s="23" t="s">
        <v>1235</v>
      </c>
      <c r="C40" s="23">
        <v>40.31</v>
      </c>
      <c r="D40" s="23">
        <v>37.65</v>
      </c>
      <c r="E40" s="23">
        <v>200</v>
      </c>
      <c r="F40" s="23" t="s">
        <v>66</v>
      </c>
      <c r="G40" s="23">
        <v>0.3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>
        <v>37.67</v>
      </c>
      <c r="S40" s="23"/>
      <c r="T40" s="23"/>
      <c r="U40" s="23"/>
      <c r="V40" s="23"/>
      <c r="W40" s="23"/>
      <c r="X40" s="23"/>
      <c r="Y40" s="23"/>
      <c r="Z40" s="23"/>
    </row>
    <row r="41" spans="1:26" x14ac:dyDescent="0.3">
      <c r="A41" s="5">
        <v>4</v>
      </c>
      <c r="B41" s="5">
        <v>40.31</v>
      </c>
      <c r="C41" s="5">
        <v>4</v>
      </c>
      <c r="D41" s="5">
        <v>40.31</v>
      </c>
    </row>
    <row r="42" spans="1:26" x14ac:dyDescent="0.3">
      <c r="A42" s="23" t="s">
        <v>909</v>
      </c>
      <c r="B42" s="23" t="s">
        <v>1108</v>
      </c>
      <c r="C42" s="23">
        <v>40.270000000000003</v>
      </c>
      <c r="D42" s="23">
        <v>37.61</v>
      </c>
      <c r="E42" s="23">
        <v>200</v>
      </c>
      <c r="F42" s="23" t="s">
        <v>66</v>
      </c>
      <c r="G42" s="23">
        <v>0.3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>
        <v>37.65</v>
      </c>
      <c r="S42" s="23"/>
      <c r="T42" s="23"/>
      <c r="U42" s="23"/>
      <c r="V42" s="23"/>
      <c r="W42" s="23"/>
      <c r="X42" s="23"/>
      <c r="Y42" s="23"/>
      <c r="Z42" s="23"/>
    </row>
    <row r="43" spans="1:26" x14ac:dyDescent="0.3">
      <c r="A43" s="5">
        <v>4</v>
      </c>
      <c r="B43" s="5">
        <v>40.270000000000003</v>
      </c>
      <c r="C43" s="5">
        <v>4</v>
      </c>
      <c r="D43" s="5">
        <v>40.270000000000003</v>
      </c>
    </row>
    <row r="44" spans="1:26" x14ac:dyDescent="0.3">
      <c r="A44" s="23" t="s">
        <v>909</v>
      </c>
      <c r="B44" s="23" t="s">
        <v>1109</v>
      </c>
      <c r="C44" s="23">
        <v>40.270000000000003</v>
      </c>
      <c r="D44" s="23">
        <v>37.61</v>
      </c>
      <c r="E44" s="23">
        <v>200</v>
      </c>
      <c r="F44" s="23" t="s">
        <v>74</v>
      </c>
      <c r="G44" s="23">
        <v>0.3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37.65</v>
      </c>
      <c r="S44" s="23"/>
      <c r="T44" s="23"/>
      <c r="U44" s="23"/>
      <c r="V44" s="23"/>
      <c r="W44" s="23"/>
      <c r="X44" s="23"/>
      <c r="Y44" s="23"/>
      <c r="Z44" s="23"/>
    </row>
    <row r="45" spans="1:26" x14ac:dyDescent="0.3">
      <c r="A45" s="5">
        <v>4</v>
      </c>
      <c r="B45" s="5">
        <v>40.270000000000003</v>
      </c>
      <c r="C45" s="5">
        <v>4</v>
      </c>
      <c r="D45" s="5">
        <v>40.270000000000003</v>
      </c>
    </row>
    <row r="46" spans="1:26" x14ac:dyDescent="0.3">
      <c r="A46" s="23" t="s">
        <v>909</v>
      </c>
      <c r="B46" s="23" t="s">
        <v>1110</v>
      </c>
      <c r="C46" s="23">
        <v>40.270000000000003</v>
      </c>
      <c r="D46" s="23">
        <v>37.6</v>
      </c>
      <c r="E46" s="23">
        <v>200</v>
      </c>
      <c r="F46" s="23" t="s">
        <v>74</v>
      </c>
      <c r="G46" s="23">
        <v>0.3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37.65</v>
      </c>
      <c r="S46" s="23"/>
      <c r="T46" s="23"/>
      <c r="U46" s="23"/>
      <c r="V46" s="23"/>
      <c r="W46" s="23"/>
      <c r="X46" s="23"/>
      <c r="Y46" s="23"/>
      <c r="Z46" s="23"/>
    </row>
    <row r="47" spans="1:26" x14ac:dyDescent="0.3">
      <c r="A47" s="5">
        <v>4</v>
      </c>
      <c r="B47" s="5">
        <v>40.270000000000003</v>
      </c>
      <c r="C47" s="5">
        <v>4</v>
      </c>
      <c r="D47" s="5">
        <v>40.270000000000003</v>
      </c>
    </row>
    <row r="48" spans="1:26" x14ac:dyDescent="0.3">
      <c r="A48" s="23" t="s">
        <v>909</v>
      </c>
      <c r="B48" s="23" t="s">
        <v>1111</v>
      </c>
      <c r="C48" s="23">
        <v>40.270000000000003</v>
      </c>
      <c r="D48" s="23">
        <v>37.6</v>
      </c>
      <c r="E48" s="23">
        <v>200</v>
      </c>
      <c r="F48" s="23" t="s">
        <v>66</v>
      </c>
      <c r="G48" s="23">
        <v>0.3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37.65</v>
      </c>
      <c r="S48" s="23"/>
      <c r="T48" s="23"/>
      <c r="U48" s="23"/>
      <c r="V48" s="23"/>
      <c r="W48" s="23"/>
      <c r="X48" s="23"/>
      <c r="Y48" s="23"/>
      <c r="Z48" s="23"/>
    </row>
    <row r="49" spans="1:26" x14ac:dyDescent="0.3">
      <c r="A49" s="5">
        <v>4</v>
      </c>
      <c r="B49" s="5">
        <v>40.270000000000003</v>
      </c>
      <c r="C49" s="5">
        <v>4</v>
      </c>
      <c r="D49" s="5">
        <v>40.270000000000003</v>
      </c>
    </row>
    <row r="50" spans="1:26" x14ac:dyDescent="0.3">
      <c r="A50" s="23" t="s">
        <v>909</v>
      </c>
      <c r="B50" s="23" t="s">
        <v>931</v>
      </c>
      <c r="C50" s="23">
        <v>40.229999999999997</v>
      </c>
      <c r="D50" s="23">
        <v>37.56</v>
      </c>
      <c r="E50" s="23">
        <v>200</v>
      </c>
      <c r="F50" s="23" t="s">
        <v>66</v>
      </c>
      <c r="G50" s="23">
        <v>0.3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>
        <v>37.630000000000003</v>
      </c>
      <c r="S50" s="23"/>
      <c r="T50" s="23"/>
      <c r="U50" s="23"/>
      <c r="V50" s="23"/>
      <c r="W50" s="23"/>
      <c r="X50" s="23"/>
      <c r="Y50" s="23"/>
      <c r="Z50" s="23"/>
    </row>
    <row r="51" spans="1:26" x14ac:dyDescent="0.3">
      <c r="A51" s="5">
        <v>4</v>
      </c>
      <c r="B51" s="5">
        <v>40.229999999999997</v>
      </c>
      <c r="C51" s="5">
        <v>4</v>
      </c>
      <c r="D51" s="5">
        <v>40.229999999999997</v>
      </c>
    </row>
    <row r="52" spans="1:26" x14ac:dyDescent="0.3">
      <c r="A52" s="23" t="s">
        <v>909</v>
      </c>
      <c r="B52" s="23" t="s">
        <v>1112</v>
      </c>
      <c r="C52" s="23">
        <v>40.159999999999997</v>
      </c>
      <c r="D52" s="23">
        <v>37.49</v>
      </c>
      <c r="E52" s="23">
        <v>200</v>
      </c>
      <c r="F52" s="23" t="s">
        <v>66</v>
      </c>
      <c r="G52" s="23">
        <v>0.3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>
        <v>37.6</v>
      </c>
      <c r="S52" s="23"/>
      <c r="T52" s="23"/>
      <c r="U52" s="23"/>
      <c r="V52" s="23"/>
      <c r="W52" s="23"/>
      <c r="X52" s="23"/>
      <c r="Y52" s="23"/>
      <c r="Z52" s="23"/>
    </row>
    <row r="53" spans="1:26" x14ac:dyDescent="0.3">
      <c r="A53" s="5">
        <v>4</v>
      </c>
      <c r="B53" s="5">
        <v>40.159999999999997</v>
      </c>
      <c r="C53" s="5">
        <v>4</v>
      </c>
      <c r="D53" s="5">
        <v>40.159999999999997</v>
      </c>
    </row>
    <row r="54" spans="1:26" x14ac:dyDescent="0.3">
      <c r="A54" s="23" t="s">
        <v>909</v>
      </c>
      <c r="B54" s="23" t="s">
        <v>932</v>
      </c>
      <c r="C54" s="23">
        <v>40.159999999999997</v>
      </c>
      <c r="D54" s="23">
        <v>37.47</v>
      </c>
      <c r="E54" s="23">
        <v>200</v>
      </c>
      <c r="F54" s="23" t="s">
        <v>66</v>
      </c>
      <c r="G54" s="23">
        <v>0.3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>
        <v>37.590000000000003</v>
      </c>
      <c r="S54" s="23"/>
      <c r="T54" s="23"/>
      <c r="U54" s="23"/>
      <c r="V54" s="23"/>
      <c r="W54" s="23"/>
      <c r="X54" s="23"/>
      <c r="Y54" s="23"/>
      <c r="Z54" s="23"/>
    </row>
    <row r="55" spans="1:26" x14ac:dyDescent="0.3">
      <c r="A55" s="5">
        <v>4</v>
      </c>
      <c r="B55" s="5">
        <v>40.159999999999997</v>
      </c>
      <c r="C55" s="5">
        <v>4</v>
      </c>
      <c r="D55" s="5">
        <v>40.159999999999997</v>
      </c>
    </row>
    <row r="56" spans="1:26" x14ac:dyDescent="0.3">
      <c r="A56" s="23" t="s">
        <v>909</v>
      </c>
      <c r="B56" s="23" t="s">
        <v>1113</v>
      </c>
      <c r="C56" s="23">
        <v>40.17</v>
      </c>
      <c r="D56" s="23">
        <v>37.44</v>
      </c>
      <c r="E56" s="23">
        <v>200</v>
      </c>
      <c r="F56" s="23" t="s">
        <v>66</v>
      </c>
      <c r="G56" s="23">
        <v>0.3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37.58</v>
      </c>
      <c r="S56" s="23"/>
      <c r="T56" s="23"/>
      <c r="U56" s="23"/>
      <c r="V56" s="23"/>
      <c r="W56" s="23"/>
      <c r="X56" s="23"/>
      <c r="Y56" s="23"/>
      <c r="Z56" s="23"/>
    </row>
    <row r="57" spans="1:26" x14ac:dyDescent="0.3">
      <c r="A57" s="5">
        <v>4</v>
      </c>
      <c r="B57" s="5">
        <v>40.17</v>
      </c>
      <c r="C57" s="5">
        <v>4</v>
      </c>
      <c r="D57" s="5">
        <v>40.17</v>
      </c>
    </row>
    <row r="58" spans="1:26" x14ac:dyDescent="0.3">
      <c r="A58" s="23" t="s">
        <v>909</v>
      </c>
      <c r="B58" s="23" t="s">
        <v>1114</v>
      </c>
      <c r="C58" s="23">
        <v>40.17</v>
      </c>
      <c r="D58" s="23">
        <v>37.44</v>
      </c>
      <c r="E58" s="23">
        <v>200</v>
      </c>
      <c r="F58" s="23" t="s">
        <v>60</v>
      </c>
      <c r="G58" s="23">
        <v>0.3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>
        <v>37.58</v>
      </c>
      <c r="S58" s="23"/>
      <c r="T58" s="23"/>
      <c r="U58" s="23"/>
      <c r="V58" s="23"/>
      <c r="W58" s="23"/>
      <c r="X58" s="23"/>
      <c r="Y58" s="23"/>
      <c r="Z58" s="23"/>
    </row>
    <row r="59" spans="1:26" x14ac:dyDescent="0.3">
      <c r="A59" s="5">
        <v>4</v>
      </c>
      <c r="B59" s="5">
        <v>40.17</v>
      </c>
      <c r="C59" s="5">
        <v>4</v>
      </c>
      <c r="D59" s="5">
        <v>40.17</v>
      </c>
    </row>
    <row r="60" spans="1:26" x14ac:dyDescent="0.3">
      <c r="A60" s="23" t="s">
        <v>909</v>
      </c>
      <c r="B60" s="23" t="s">
        <v>1115</v>
      </c>
      <c r="C60" s="23">
        <v>40.17</v>
      </c>
      <c r="D60" s="23">
        <v>37.42</v>
      </c>
      <c r="E60" s="23">
        <v>200</v>
      </c>
      <c r="F60" s="23" t="s">
        <v>60</v>
      </c>
      <c r="G60" s="23">
        <v>0.3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>
        <v>37.57</v>
      </c>
      <c r="S60" s="23"/>
      <c r="T60" s="23"/>
      <c r="U60" s="23"/>
      <c r="V60" s="23"/>
      <c r="W60" s="23"/>
      <c r="X60" s="23"/>
      <c r="Y60" s="23"/>
      <c r="Z60" s="23"/>
    </row>
    <row r="61" spans="1:26" x14ac:dyDescent="0.3">
      <c r="A61" s="5">
        <v>4</v>
      </c>
      <c r="B61" s="5">
        <v>40.17</v>
      </c>
      <c r="C61" s="5">
        <v>4</v>
      </c>
      <c r="D61" s="5">
        <v>40.17</v>
      </c>
    </row>
    <row r="62" spans="1:26" x14ac:dyDescent="0.3">
      <c r="A62" s="23" t="s">
        <v>909</v>
      </c>
      <c r="B62" s="23" t="s">
        <v>1045</v>
      </c>
    </row>
  </sheetData>
  <phoneticPr fontId="3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Z18"/>
  <sheetViews>
    <sheetView showGridLines="0" workbookViewId="0">
      <selection activeCell="B6" sqref="B6"/>
    </sheetView>
  </sheetViews>
  <sheetFormatPr defaultRowHeight="12" x14ac:dyDescent="0.3"/>
  <cols>
    <col min="1" max="16384" width="9" style="5"/>
  </cols>
  <sheetData>
    <row r="1" spans="1:26" x14ac:dyDescent="0.3">
      <c r="A1" s="21" t="s">
        <v>899</v>
      </c>
      <c r="B1" s="21" t="s">
        <v>900</v>
      </c>
      <c r="C1" s="21" t="s">
        <v>901</v>
      </c>
      <c r="D1" s="21" t="s">
        <v>21</v>
      </c>
      <c r="E1" s="21" t="s">
        <v>902</v>
      </c>
      <c r="F1" s="21" t="s">
        <v>5</v>
      </c>
      <c r="G1" s="21" t="s">
        <v>903</v>
      </c>
      <c r="H1" s="21" t="s">
        <v>904</v>
      </c>
      <c r="I1" s="21" t="s">
        <v>905</v>
      </c>
      <c r="J1" s="21" t="s">
        <v>906</v>
      </c>
      <c r="K1" s="21" t="s">
        <v>907</v>
      </c>
      <c r="L1" s="21" t="s">
        <v>29</v>
      </c>
      <c r="M1" s="21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37</v>
      </c>
      <c r="S1" s="22" t="s">
        <v>38</v>
      </c>
      <c r="T1" s="22" t="s">
        <v>40</v>
      </c>
      <c r="U1" s="22" t="s">
        <v>908</v>
      </c>
      <c r="V1" s="22" t="s">
        <v>42</v>
      </c>
      <c r="W1" s="22" t="s">
        <v>8</v>
      </c>
      <c r="X1" s="22" t="s">
        <v>51</v>
      </c>
      <c r="Y1" s="22" t="s">
        <v>52</v>
      </c>
      <c r="Z1" s="22" t="s">
        <v>53</v>
      </c>
    </row>
    <row r="2" spans="1:26" x14ac:dyDescent="0.3">
      <c r="A2" s="23" t="s">
        <v>909</v>
      </c>
      <c r="B2" s="23" t="s">
        <v>910</v>
      </c>
      <c r="C2" s="23">
        <v>41.9</v>
      </c>
      <c r="D2" s="23">
        <v>40.700000000000003</v>
      </c>
      <c r="E2" s="23">
        <v>200</v>
      </c>
      <c r="F2" s="23" t="s">
        <v>0</v>
      </c>
      <c r="G2" s="23">
        <v>0.3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38.200000000000003</v>
      </c>
      <c r="S2" s="23"/>
      <c r="T2" s="23"/>
      <c r="U2" s="23"/>
      <c r="V2" s="23"/>
      <c r="W2" s="23"/>
      <c r="X2" s="23"/>
      <c r="Y2" s="23"/>
      <c r="Z2" s="23"/>
    </row>
    <row r="3" spans="1:26" x14ac:dyDescent="0.3">
      <c r="A3" s="5">
        <v>4</v>
      </c>
      <c r="B3" s="5">
        <v>41.9</v>
      </c>
      <c r="C3" s="5">
        <v>4</v>
      </c>
      <c r="D3" s="5">
        <v>41.9</v>
      </c>
    </row>
    <row r="4" spans="1:26" x14ac:dyDescent="0.3">
      <c r="A4" s="23" t="s">
        <v>909</v>
      </c>
      <c r="B4" s="23" t="s">
        <v>911</v>
      </c>
      <c r="C4" s="23">
        <v>41.62</v>
      </c>
      <c r="D4" s="23">
        <v>40.020000000000003</v>
      </c>
      <c r="E4" s="23">
        <v>200</v>
      </c>
      <c r="F4" s="23" t="s">
        <v>0</v>
      </c>
      <c r="G4" s="23">
        <v>0.3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>
        <v>37.92</v>
      </c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5">
        <v>4</v>
      </c>
      <c r="B5" s="5">
        <v>41.62</v>
      </c>
      <c r="C5" s="5">
        <v>4</v>
      </c>
      <c r="D5" s="5">
        <v>41.62</v>
      </c>
    </row>
    <row r="6" spans="1:26" x14ac:dyDescent="0.3">
      <c r="A6" s="23" t="s">
        <v>909</v>
      </c>
      <c r="B6" s="23" t="s">
        <v>1062</v>
      </c>
      <c r="C6" s="23">
        <v>41.34</v>
      </c>
      <c r="D6" s="23">
        <v>39.340000000000003</v>
      </c>
      <c r="E6" s="23">
        <v>200</v>
      </c>
      <c r="F6" s="23" t="s">
        <v>0</v>
      </c>
      <c r="G6" s="23">
        <v>0.3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37.64</v>
      </c>
      <c r="S6" s="23"/>
      <c r="T6" s="23"/>
      <c r="U6" s="23"/>
      <c r="V6" s="23"/>
      <c r="W6" s="23"/>
      <c r="X6" s="23"/>
      <c r="Y6" s="23"/>
      <c r="Z6" s="23"/>
    </row>
    <row r="7" spans="1:26" x14ac:dyDescent="0.3">
      <c r="A7" s="5">
        <v>4</v>
      </c>
      <c r="B7" s="5">
        <v>41.34</v>
      </c>
      <c r="C7" s="5">
        <v>4</v>
      </c>
      <c r="D7" s="5">
        <v>41.34</v>
      </c>
    </row>
    <row r="8" spans="1:26" x14ac:dyDescent="0.3">
      <c r="A8" s="23" t="s">
        <v>909</v>
      </c>
      <c r="B8" s="23" t="s">
        <v>1063</v>
      </c>
      <c r="C8" s="23">
        <v>41.34</v>
      </c>
      <c r="D8" s="23">
        <v>39.340000000000003</v>
      </c>
      <c r="E8" s="23">
        <v>200</v>
      </c>
      <c r="F8" s="23" t="s">
        <v>60</v>
      </c>
      <c r="G8" s="23">
        <v>0.3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37.64</v>
      </c>
      <c r="S8" s="23"/>
      <c r="T8" s="23"/>
      <c r="U8" s="23"/>
      <c r="V8" s="23"/>
      <c r="W8" s="23"/>
      <c r="X8" s="23"/>
      <c r="Y8" s="23"/>
      <c r="Z8" s="23"/>
    </row>
    <row r="9" spans="1:26" x14ac:dyDescent="0.3">
      <c r="A9" s="5">
        <v>4</v>
      </c>
      <c r="B9" s="5">
        <v>41.34</v>
      </c>
      <c r="C9" s="5">
        <v>4</v>
      </c>
      <c r="D9" s="5">
        <v>41.34</v>
      </c>
    </row>
    <row r="10" spans="1:26" x14ac:dyDescent="0.3">
      <c r="A10" s="23" t="s">
        <v>909</v>
      </c>
      <c r="B10" s="23" t="s">
        <v>1064</v>
      </c>
      <c r="C10" s="23">
        <v>41.24</v>
      </c>
      <c r="D10" s="23">
        <v>39.1</v>
      </c>
      <c r="E10" s="23">
        <v>200</v>
      </c>
      <c r="F10" s="23" t="s">
        <v>60</v>
      </c>
      <c r="G10" s="23">
        <v>0.3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>
        <v>37.54</v>
      </c>
      <c r="S10" s="23"/>
      <c r="T10" s="23"/>
      <c r="U10" s="23"/>
      <c r="V10" s="23"/>
      <c r="W10" s="23"/>
      <c r="X10" s="23"/>
      <c r="Y10" s="23"/>
      <c r="Z10" s="23"/>
    </row>
    <row r="11" spans="1:26" x14ac:dyDescent="0.3">
      <c r="A11" s="5">
        <v>4</v>
      </c>
      <c r="B11" s="5">
        <v>41.24</v>
      </c>
      <c r="C11" s="5">
        <v>4</v>
      </c>
      <c r="D11" s="5">
        <v>41.24</v>
      </c>
    </row>
    <row r="12" spans="1:26" x14ac:dyDescent="0.3">
      <c r="A12" s="23" t="s">
        <v>909</v>
      </c>
      <c r="B12" s="23" t="s">
        <v>913</v>
      </c>
      <c r="C12" s="23">
        <v>41.27</v>
      </c>
      <c r="D12" s="23">
        <v>38.65</v>
      </c>
      <c r="E12" s="23">
        <v>200</v>
      </c>
      <c r="F12" s="23" t="s">
        <v>60</v>
      </c>
      <c r="G12" s="23">
        <v>0.3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>
        <v>37.57</v>
      </c>
      <c r="S12" s="23"/>
      <c r="T12" s="23"/>
      <c r="U12" s="23"/>
      <c r="V12" s="23"/>
      <c r="W12" s="23"/>
      <c r="X12" s="23"/>
      <c r="Y12" s="23"/>
      <c r="Z12" s="23"/>
    </row>
    <row r="13" spans="1:26" x14ac:dyDescent="0.3">
      <c r="A13" s="5">
        <v>4</v>
      </c>
      <c r="B13" s="5">
        <v>41.27</v>
      </c>
      <c r="C13" s="5">
        <v>4</v>
      </c>
      <c r="D13" s="5">
        <v>41.27</v>
      </c>
    </row>
    <row r="14" spans="1:26" x14ac:dyDescent="0.3">
      <c r="A14" s="23" t="s">
        <v>909</v>
      </c>
      <c r="B14" s="23" t="s">
        <v>915</v>
      </c>
      <c r="C14" s="23">
        <v>41.32</v>
      </c>
      <c r="D14" s="23">
        <v>37.97</v>
      </c>
      <c r="E14" s="23">
        <v>200</v>
      </c>
      <c r="F14" s="23" t="s">
        <v>60</v>
      </c>
      <c r="G14" s="23">
        <v>0.3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>
        <v>37.619999999999997</v>
      </c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A15" s="5">
        <v>4</v>
      </c>
      <c r="B15" s="5">
        <v>41.32</v>
      </c>
      <c r="C15" s="5">
        <v>4</v>
      </c>
      <c r="D15" s="5">
        <v>41.32</v>
      </c>
    </row>
    <row r="16" spans="1:26" x14ac:dyDescent="0.3">
      <c r="A16" s="23" t="s">
        <v>909</v>
      </c>
      <c r="B16" s="23" t="s">
        <v>1065</v>
      </c>
      <c r="C16" s="23">
        <v>41.35</v>
      </c>
      <c r="D16" s="23">
        <v>37.49</v>
      </c>
      <c r="E16" s="23">
        <v>200</v>
      </c>
      <c r="F16" s="23" t="s">
        <v>60</v>
      </c>
      <c r="G16" s="23">
        <v>0.3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>
        <v>37.65</v>
      </c>
      <c r="S16" s="23"/>
      <c r="T16" s="23"/>
      <c r="U16" s="23"/>
      <c r="V16" s="23"/>
      <c r="W16" s="23"/>
      <c r="X16" s="23"/>
      <c r="Y16" s="23"/>
      <c r="Z16" s="23"/>
    </row>
    <row r="17" spans="1:4" x14ac:dyDescent="0.3">
      <c r="A17" s="5">
        <v>4</v>
      </c>
      <c r="B17" s="5">
        <v>41.35</v>
      </c>
      <c r="C17" s="5">
        <v>4</v>
      </c>
      <c r="D17" s="5">
        <v>41.35</v>
      </c>
    </row>
    <row r="18" spans="1:4" x14ac:dyDescent="0.3">
      <c r="A18" s="23" t="s">
        <v>909</v>
      </c>
      <c r="B18" s="23" t="s">
        <v>1045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98</vt:i4>
      </vt:variant>
    </vt:vector>
  </HeadingPairs>
  <TitlesOfParts>
    <vt:vector size="98" baseType="lpstr">
      <vt:lpstr>OA</vt:lpstr>
      <vt:lpstr>OA1</vt:lpstr>
      <vt:lpstr>OA2</vt:lpstr>
      <vt:lpstr>OA3</vt:lpstr>
      <vt:lpstr>OA4</vt:lpstr>
      <vt:lpstr>OA5</vt:lpstr>
      <vt:lpstr>OA6</vt:lpstr>
      <vt:lpstr>OA7</vt:lpstr>
      <vt:lpstr>OA8</vt:lpstr>
      <vt:lpstr>OA9</vt:lpstr>
      <vt:lpstr>OA10</vt:lpstr>
      <vt:lpstr>OA11</vt:lpstr>
      <vt:lpstr>OA12</vt:lpstr>
      <vt:lpstr>OA13</vt:lpstr>
      <vt:lpstr>OA14</vt:lpstr>
      <vt:lpstr>OA15</vt:lpstr>
      <vt:lpstr>OA16</vt:lpstr>
      <vt:lpstr>OA17</vt:lpstr>
      <vt:lpstr>OA18</vt:lpstr>
      <vt:lpstr>OA19</vt:lpstr>
      <vt:lpstr>OA20</vt:lpstr>
      <vt:lpstr>OA21</vt:lpstr>
      <vt:lpstr>OA22</vt:lpstr>
      <vt:lpstr>OA23</vt:lpstr>
      <vt:lpstr>OA24</vt:lpstr>
      <vt:lpstr>OA25</vt:lpstr>
      <vt:lpstr>OA26</vt:lpstr>
      <vt:lpstr>OA27</vt:lpstr>
      <vt:lpstr>OA28</vt:lpstr>
      <vt:lpstr>OA29</vt:lpstr>
      <vt:lpstr>OA30</vt:lpstr>
      <vt:lpstr>OA31</vt:lpstr>
      <vt:lpstr>OA32</vt:lpstr>
      <vt:lpstr>OA33</vt:lpstr>
      <vt:lpstr>OA34</vt:lpstr>
      <vt:lpstr>OA35</vt:lpstr>
      <vt:lpstr>OA36</vt:lpstr>
      <vt:lpstr>OA37</vt:lpstr>
      <vt:lpstr>OA38</vt:lpstr>
      <vt:lpstr>OA39</vt:lpstr>
      <vt:lpstr>OA40</vt:lpstr>
      <vt:lpstr>OA41</vt:lpstr>
      <vt:lpstr>OA42</vt:lpstr>
      <vt:lpstr>OA43</vt:lpstr>
      <vt:lpstr>OA44</vt:lpstr>
      <vt:lpstr>OA45</vt:lpstr>
      <vt:lpstr>OA46</vt:lpstr>
      <vt:lpstr>OA47</vt:lpstr>
      <vt:lpstr>OA48</vt:lpstr>
      <vt:lpstr>OA(H)</vt:lpstr>
      <vt:lpstr>OA1(H)</vt:lpstr>
      <vt:lpstr>OA2(H)</vt:lpstr>
      <vt:lpstr>OA4(H)</vt:lpstr>
      <vt:lpstr>OA5(H)</vt:lpstr>
      <vt:lpstr>OA6(H)</vt:lpstr>
      <vt:lpstr>OA7(H)</vt:lpstr>
      <vt:lpstr>OA8(H)</vt:lpstr>
      <vt:lpstr>OA9(H)</vt:lpstr>
      <vt:lpstr>OA10(H)</vt:lpstr>
      <vt:lpstr>OA11(H)</vt:lpstr>
      <vt:lpstr>OA12(H)</vt:lpstr>
      <vt:lpstr>OA15(H)</vt:lpstr>
      <vt:lpstr>OA16(H)</vt:lpstr>
      <vt:lpstr>OA17(H)</vt:lpstr>
      <vt:lpstr>OA18(H)</vt:lpstr>
      <vt:lpstr>OA19(H)</vt:lpstr>
      <vt:lpstr>OA20(H)</vt:lpstr>
      <vt:lpstr>OA21(H)</vt:lpstr>
      <vt:lpstr>OA22(H)</vt:lpstr>
      <vt:lpstr>OA24(H)</vt:lpstr>
      <vt:lpstr>OA26(H)</vt:lpstr>
      <vt:lpstr>OA27(H)</vt:lpstr>
      <vt:lpstr>OA28(H)</vt:lpstr>
      <vt:lpstr>OA29(H)</vt:lpstr>
      <vt:lpstr>OA30(H)</vt:lpstr>
      <vt:lpstr>OA31(H)</vt:lpstr>
      <vt:lpstr>OA32(H)</vt:lpstr>
      <vt:lpstr>OA33(H)</vt:lpstr>
      <vt:lpstr>OA34(H)</vt:lpstr>
      <vt:lpstr>OA35(H)</vt:lpstr>
      <vt:lpstr>OA36(H)</vt:lpstr>
      <vt:lpstr>OA37(H)</vt:lpstr>
      <vt:lpstr>OA39(H)</vt:lpstr>
      <vt:lpstr>OA40(H)</vt:lpstr>
      <vt:lpstr>OA41(H)</vt:lpstr>
      <vt:lpstr>OA42(H)</vt:lpstr>
      <vt:lpstr>OA44(H)</vt:lpstr>
      <vt:lpstr>OA45(H)</vt:lpstr>
      <vt:lpstr>OA46(H)</vt:lpstr>
      <vt:lpstr>OA47(H)</vt:lpstr>
      <vt:lpstr>OA48(H)</vt:lpstr>
      <vt:lpstr>OA23(H)</vt:lpstr>
      <vt:lpstr>OA43(H)</vt:lpstr>
      <vt:lpstr>OA13(H)</vt:lpstr>
      <vt:lpstr>OA38(H)</vt:lpstr>
      <vt:lpstr>OA25(H)</vt:lpstr>
      <vt:lpstr>OA14(H)</vt:lpstr>
      <vt:lpstr>OA3(H)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조성준</cp:lastModifiedBy>
  <dcterms:created xsi:type="dcterms:W3CDTF">2019-01-21T07:03:37Z</dcterms:created>
  <dcterms:modified xsi:type="dcterms:W3CDTF">2019-04-19T16:48:46Z</dcterms:modified>
</cp:coreProperties>
</file>