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5815" windowHeight="10245" tabRatio="815" activeTab="2"/>
  </bookViews>
  <sheets>
    <sheet name="5kg标准轨迹 (2)" sheetId="28" r:id="rId1"/>
    <sheet name="电机减速机参数" sheetId="1" r:id="rId2"/>
    <sheet name="结构参数" sheetId="4" r:id="rId3"/>
    <sheet name="基本设置参数" sheetId="5" r:id="rId4"/>
    <sheet name="0kg标准轨迹" sheetId="3" r:id="rId5"/>
    <sheet name="0kg标准轨迹1" sheetId="22" r:id="rId6"/>
    <sheet name="3kg标准轨迹" sheetId="7" r:id="rId7"/>
    <sheet name="3kg标准轨迹1" sheetId="23" r:id="rId8"/>
    <sheet name="5kg标准轨迹" sheetId="19" r:id="rId9"/>
    <sheet name="5kg标准轨迹1" sheetId="24" r:id="rId10"/>
    <sheet name="0kg长轨迹" sheetId="27" r:id="rId11"/>
    <sheet name="0kg长轨迹1" sheetId="26" r:id="rId12"/>
    <sheet name="3kg长轨迹" sheetId="2" r:id="rId13"/>
    <sheet name="3kg长轨迹1" sheetId="25" r:id="rId14"/>
    <sheet name="3kg-worst case仿真" sheetId="12" r:id="rId15"/>
    <sheet name="3kg-worst case仿真（5倍）" sheetId="20" r:id="rId16"/>
  </sheets>
  <calcPr calcId="125725"/>
</workbook>
</file>

<file path=xl/calcChain.xml><?xml version="1.0" encoding="utf-8"?>
<calcChain xmlns="http://schemas.openxmlformats.org/spreadsheetml/2006/main">
  <c r="G20" i="1"/>
  <c r="F20"/>
  <c r="E20"/>
  <c r="D20"/>
  <c r="C20"/>
  <c r="B20"/>
  <c r="G11"/>
  <c r="E19" l="1"/>
  <c r="C19"/>
  <c r="D19"/>
  <c r="F19"/>
  <c r="G19"/>
  <c r="B19"/>
  <c r="C18"/>
  <c r="D18"/>
  <c r="E18"/>
  <c r="F18"/>
  <c r="G18"/>
  <c r="B18"/>
</calcChain>
</file>

<file path=xl/sharedStrings.xml><?xml version="1.0" encoding="utf-8"?>
<sst xmlns="http://schemas.openxmlformats.org/spreadsheetml/2006/main" count="679" uniqueCount="115">
  <si>
    <t>关节</t>
  </si>
  <si>
    <t>电机型号</t>
  </si>
  <si>
    <t>功率（w）</t>
  </si>
  <si>
    <t>额定输出转矩（Nm）</t>
  </si>
  <si>
    <t>最大转矩（Nm）</t>
  </si>
  <si>
    <t>额定转速（rpm）</t>
  </si>
  <si>
    <t>最高转速（rpm）</t>
  </si>
  <si>
    <t>转子惯量（kg*mm^2）</t>
  </si>
  <si>
    <t>转矩常数（Nm/A）</t>
  </si>
  <si>
    <r>
      <t>相电阻（</t>
    </r>
    <r>
      <rPr>
        <sz val="11"/>
        <color theme="1"/>
        <rFont val="宋体"/>
        <family val="3"/>
        <charset val="134"/>
      </rPr>
      <t>Ω</t>
    </r>
    <r>
      <rPr>
        <sz val="11"/>
        <color theme="1"/>
        <rFont val="宋体"/>
        <family val="2"/>
        <charset val="134"/>
        <scheme val="minor"/>
      </rPr>
      <t>）</t>
    </r>
  </si>
  <si>
    <t>电机端惯量（kg*mm^2）</t>
  </si>
  <si>
    <t>减速机型号</t>
  </si>
  <si>
    <t>最大允许转速（rmp）</t>
  </si>
  <si>
    <t>最大输出转矩（Nm）</t>
  </si>
  <si>
    <t>减速比</t>
  </si>
  <si>
    <t>实际最大转速（rpm）</t>
  </si>
  <si>
    <t>实际最大力矩（Nm）</t>
  </si>
  <si>
    <t>总惯量（kg*mm^2）</t>
    <phoneticPr fontId="1" type="noConversion"/>
  </si>
  <si>
    <t>中心点坐标（mm）</t>
  </si>
  <si>
    <t>轨迹长度（mm）</t>
  </si>
  <si>
    <t>与x轴夹角
（°）</t>
  </si>
  <si>
    <t>x</t>
  </si>
  <si>
    <t>y</t>
  </si>
  <si>
    <t>z</t>
  </si>
  <si>
    <t>水平</t>
  </si>
  <si>
    <t>竖直</t>
  </si>
  <si>
    <t>Speed（%）</t>
  </si>
  <si>
    <t>Accel（%）</t>
  </si>
  <si>
    <t>Decel（%）</t>
  </si>
  <si>
    <t>AccRamp（s）</t>
  </si>
  <si>
    <t>DeclRamp（s）</t>
  </si>
  <si>
    <t>cycle time</t>
  </si>
  <si>
    <t>上升段</t>
  </si>
  <si>
    <t>前进段</t>
  </si>
  <si>
    <t>后退段</t>
  </si>
  <si>
    <t>下降段</t>
  </si>
  <si>
    <t>J1</t>
    <phoneticPr fontId="1" type="noConversion"/>
  </si>
  <si>
    <t>loc1</t>
    <phoneticPr fontId="1" type="noConversion"/>
  </si>
  <si>
    <t>loc2</t>
    <phoneticPr fontId="1" type="noConversion"/>
  </si>
  <si>
    <t>Speed（%）</t>
    <phoneticPr fontId="1" type="noConversion"/>
  </si>
  <si>
    <t>Accel（%）</t>
    <phoneticPr fontId="1" type="noConversion"/>
  </si>
  <si>
    <t>Decel（%）</t>
    <phoneticPr fontId="1" type="noConversion"/>
  </si>
  <si>
    <t>AccRamp（s）</t>
    <phoneticPr fontId="1" type="noConversion"/>
  </si>
  <si>
    <t>DecRamp（s）</t>
    <phoneticPr fontId="1" type="noConversion"/>
  </si>
  <si>
    <t>Profile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</si>
  <si>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</si>
  <si>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</si>
  <si>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</si>
  <si>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</si>
  <si>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</si>
  <si>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备注</t>
    <phoneticPr fontId="1" type="noConversion"/>
  </si>
  <si>
    <t>超出</t>
    <phoneticPr fontId="1" type="noConversion"/>
  </si>
  <si>
    <t>电机最大力矩（Nm）</t>
    <phoneticPr fontId="1" type="noConversion"/>
  </si>
  <si>
    <t>瞬时最大</t>
    <phoneticPr fontId="1" type="noConversion"/>
  </si>
  <si>
    <t>平均功率</t>
    <phoneticPr fontId="1" type="noConversion"/>
  </si>
  <si>
    <t>J1瞬时最大</t>
    <phoneticPr fontId="1" type="noConversion"/>
  </si>
  <si>
    <t>各轴功率（w）</t>
    <phoneticPr fontId="1" type="noConversion"/>
  </si>
  <si>
    <t>总机功率（w）</t>
    <phoneticPr fontId="1" type="noConversion"/>
  </si>
  <si>
    <t>J1平均</t>
    <phoneticPr fontId="1" type="noConversion"/>
  </si>
  <si>
    <t>J2瞬时最大</t>
  </si>
  <si>
    <t>J3瞬时最大</t>
  </si>
  <si>
    <t>J4瞬时最大</t>
  </si>
  <si>
    <t>J5瞬时最大</t>
  </si>
  <si>
    <t>J6瞬时最大</t>
  </si>
  <si>
    <t>J2平均</t>
  </si>
  <si>
    <t>J3平均</t>
  </si>
  <si>
    <t>J4平均</t>
  </si>
  <si>
    <t>J5平均</t>
  </si>
  <si>
    <t>J6平均</t>
  </si>
  <si>
    <t>计算结果</t>
    <phoneticPr fontId="1" type="noConversion"/>
  </si>
  <si>
    <t>关节最大力矩（Nm）</t>
    <phoneticPr fontId="1" type="noConversion"/>
  </si>
  <si>
    <t>R2AA08075FCPK9</t>
  </si>
  <si>
    <t>R2AA06040FCPk4</t>
  </si>
  <si>
    <t>R2AA04010FCPK3</t>
  </si>
  <si>
    <t>R2AA06010FCPCB</t>
  </si>
  <si>
    <t>LHD-17-80-C-I</t>
  </si>
  <si>
    <t>J6惯量没有查到，使用的是J5的数值</t>
    <phoneticPr fontId="1" type="noConversion"/>
  </si>
  <si>
    <t>平均</t>
    <phoneticPr fontId="1" type="noConversion"/>
  </si>
  <si>
    <t>瞬时最大</t>
    <phoneticPr fontId="1" type="noConversion"/>
  </si>
  <si>
    <t>单独旋转J6</t>
    <phoneticPr fontId="1" type="noConversion"/>
  </si>
  <si>
    <t>加速按10倍的参数</t>
    <phoneticPr fontId="1" type="noConversion"/>
  </si>
  <si>
    <t>总机功率(w)</t>
    <phoneticPr fontId="1" type="noConversion"/>
  </si>
  <si>
    <t>加速按10倍的参数,总平均功率不超过1kw</t>
    <phoneticPr fontId="1" type="noConversion"/>
  </si>
  <si>
    <t>限制条件主要在关节转速和功率上，故而负载多少相差不多</t>
    <phoneticPr fontId="1" type="noConversion"/>
  </si>
  <si>
    <t>LHSG-32-50-C-Ⅲ</t>
    <phoneticPr fontId="1" type="noConversion"/>
  </si>
  <si>
    <t>LHSG-32-120-C-I</t>
    <phoneticPr fontId="1" type="noConversion"/>
  </si>
  <si>
    <t>R2AA06040FCPk4</t>
    <phoneticPr fontId="1" type="noConversion"/>
  </si>
  <si>
    <t>LHSG-25-100-C-I</t>
    <phoneticPr fontId="1" type="noConversion"/>
  </si>
  <si>
    <t>LHSG-20-50-CL-Ⅲ</t>
    <phoneticPr fontId="1" type="noConversion"/>
  </si>
  <si>
    <t>R2AA06010FCPCB</t>
    <phoneticPr fontId="1" type="noConversion"/>
  </si>
  <si>
    <t>LCD-14-50</t>
    <phoneticPr fontId="1" type="noConversion"/>
  </si>
  <si>
    <t>简易组合型2SO</t>
    <phoneticPr fontId="1" type="noConversion"/>
  </si>
  <si>
    <t>sDH参数</t>
  </si>
  <si>
    <t>alpha</t>
  </si>
  <si>
    <t>a</t>
  </si>
  <si>
    <t>d</t>
  </si>
  <si>
    <t>offset</t>
  </si>
  <si>
    <t>sigma</t>
  </si>
  <si>
    <t>mDH</t>
  </si>
  <si>
    <t>减速机惯量（kg*mm^2）</t>
    <phoneticPr fontId="1" type="noConversion"/>
  </si>
  <si>
    <t>减速机端惯量（kg*mm^2）</t>
    <phoneticPr fontId="1" type="noConversion"/>
  </si>
  <si>
    <t>质量参数</t>
  </si>
  <si>
    <t>转角限制</t>
  </si>
  <si>
    <t>质量</t>
  </si>
  <si>
    <t>质心</t>
  </si>
  <si>
    <t>惯性张量</t>
  </si>
  <si>
    <t>min</t>
  </si>
  <si>
    <t>max</t>
  </si>
  <si>
    <t>Ixx</t>
  </si>
  <si>
    <t>Iyy</t>
  </si>
  <si>
    <t>Izz</t>
  </si>
  <si>
    <t>Ixy</t>
  </si>
  <si>
    <t>Ixz</t>
  </si>
  <si>
    <t>Iyz</t>
  </si>
  <si>
    <t>mDH参数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</si>
</sst>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0" fillId="0" borderId="0" xfId="0">
      <alignment vertical="center"/>
    </xf>
    <xf numFmtId="0" fontId="0" fillId="1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7" borderId="1" xfId="0" applyFill="1" applyBorder="1">
      <alignment vertical="center"/>
    </xf>
    <xf numFmtId="9" fontId="0" fillId="16" borderId="1" xfId="1" applyFont="1" applyFill="1" applyBorder="1">
      <alignment vertical="center"/>
    </xf>
    <xf numFmtId="176" fontId="0" fillId="7" borderId="1" xfId="0" applyNumberFormat="1" applyFill="1" applyBorder="1">
      <alignment vertical="center"/>
    </xf>
    <xf numFmtId="9" fontId="0" fillId="17" borderId="1" xfId="1" applyFont="1" applyFill="1" applyBorder="1">
      <alignment vertical="center"/>
    </xf>
    <xf numFmtId="9" fontId="0" fillId="10" borderId="1" xfId="1" applyFont="1" applyFill="1" applyBorder="1">
      <alignment vertical="center"/>
    </xf>
    <xf numFmtId="9" fontId="0" fillId="7" borderId="1" xfId="1" applyFont="1" applyFill="1" applyBorder="1">
      <alignment vertical="center"/>
    </xf>
    <xf numFmtId="9" fontId="0" fillId="4" borderId="1" xfId="1" applyFont="1" applyFill="1" applyBorder="1">
      <alignment vertical="center"/>
    </xf>
    <xf numFmtId="9" fontId="0" fillId="3" borderId="1" xfId="1" applyFont="1" applyFill="1" applyBorder="1">
      <alignment vertical="center"/>
    </xf>
    <xf numFmtId="9" fontId="5" fillId="7" borderId="1" xfId="1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176" fontId="0" fillId="1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19" sqref="E19"/>
    </sheetView>
  </sheetViews>
  <sheetFormatPr defaultRowHeight="13.5"/>
  <cols>
    <col min="1" max="1" width="9" style="51"/>
    <col min="2" max="2" width="12.75" style="51" customWidth="1"/>
    <col min="3" max="3" width="11.75" style="51" customWidth="1"/>
    <col min="4" max="4" width="11.125" style="51" customWidth="1"/>
    <col min="5" max="5" width="14.25" style="51" customWidth="1"/>
    <col min="6" max="6" width="16.625" style="51" customWidth="1"/>
    <col min="7" max="7" width="11.5" style="51" customWidth="1"/>
    <col min="8" max="8" width="30" style="51" customWidth="1"/>
    <col min="9" max="16384" width="9" style="51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63" t="s">
        <v>21</v>
      </c>
      <c r="B2" s="63" t="s">
        <v>22</v>
      </c>
      <c r="C2" s="63" t="s">
        <v>23</v>
      </c>
      <c r="D2" s="63" t="s">
        <v>24</v>
      </c>
      <c r="E2" s="63" t="s">
        <v>25</v>
      </c>
      <c r="F2" s="70"/>
      <c r="G2" s="71"/>
      <c r="H2" s="72"/>
    </row>
    <row r="3" spans="1:8">
      <c r="A3" s="63">
        <v>530</v>
      </c>
      <c r="B3" s="63">
        <v>0</v>
      </c>
      <c r="C3" s="63">
        <v>220</v>
      </c>
      <c r="D3" s="63">
        <v>305</v>
      </c>
      <c r="E3" s="63">
        <v>25</v>
      </c>
      <c r="F3" s="73">
        <v>90</v>
      </c>
      <c r="G3" s="74"/>
      <c r="H3" s="72"/>
    </row>
    <row r="4" spans="1:8">
      <c r="A4" s="64"/>
      <c r="B4" s="64" t="s">
        <v>26</v>
      </c>
      <c r="C4" s="64" t="s">
        <v>27</v>
      </c>
      <c r="D4" s="64" t="s">
        <v>28</v>
      </c>
      <c r="E4" s="64" t="s">
        <v>29</v>
      </c>
      <c r="F4" s="64" t="s">
        <v>30</v>
      </c>
      <c r="G4" s="64" t="s">
        <v>31</v>
      </c>
      <c r="H4" s="75" t="s">
        <v>80</v>
      </c>
    </row>
    <row r="5" spans="1:8">
      <c r="A5" s="64" t="s">
        <v>32</v>
      </c>
      <c r="B5" s="64">
        <v>150</v>
      </c>
      <c r="C5" s="64">
        <v>80</v>
      </c>
      <c r="D5" s="64">
        <v>85</v>
      </c>
      <c r="E5" s="64">
        <v>5.0000000000000001E-3</v>
      </c>
      <c r="F5" s="64">
        <v>5.0000000000000001E-3</v>
      </c>
      <c r="G5" s="78">
        <v>0.44400000000000001</v>
      </c>
      <c r="H5" s="76"/>
    </row>
    <row r="6" spans="1:8">
      <c r="A6" s="64" t="s">
        <v>33</v>
      </c>
      <c r="B6" s="64">
        <v>100</v>
      </c>
      <c r="C6" s="64">
        <v>60</v>
      </c>
      <c r="D6" s="64">
        <v>60</v>
      </c>
      <c r="E6" s="64">
        <v>1E-3</v>
      </c>
      <c r="F6" s="64">
        <v>1E-3</v>
      </c>
      <c r="G6" s="78"/>
      <c r="H6" s="76"/>
    </row>
    <row r="7" spans="1:8">
      <c r="A7" s="64" t="s">
        <v>34</v>
      </c>
      <c r="B7" s="64">
        <v>100</v>
      </c>
      <c r="C7" s="64">
        <v>60</v>
      </c>
      <c r="D7" s="64">
        <v>60</v>
      </c>
      <c r="E7" s="64">
        <v>1E-3</v>
      </c>
      <c r="F7" s="64">
        <v>1E-3</v>
      </c>
      <c r="G7" s="78"/>
      <c r="H7" s="76"/>
    </row>
    <row r="8" spans="1:8">
      <c r="A8" s="64" t="s">
        <v>35</v>
      </c>
      <c r="B8" s="64">
        <v>150</v>
      </c>
      <c r="C8" s="64">
        <v>85</v>
      </c>
      <c r="D8" s="64">
        <v>85</v>
      </c>
      <c r="E8" s="64">
        <v>5.0000000000000001E-3</v>
      </c>
      <c r="F8" s="64">
        <v>5.0000000000000001E-3</v>
      </c>
      <c r="G8" s="78"/>
      <c r="H8" s="77"/>
    </row>
    <row r="12" spans="1:8">
      <c r="A12" s="66" t="s">
        <v>57</v>
      </c>
      <c r="B12" s="46" t="s">
        <v>77</v>
      </c>
      <c r="C12" s="46" t="s">
        <v>78</v>
      </c>
    </row>
    <row r="13" spans="1:8">
      <c r="A13" s="66"/>
      <c r="B13" s="46">
        <v>1221</v>
      </c>
      <c r="C13" s="46">
        <v>2322</v>
      </c>
    </row>
  </sheetData>
  <mergeCells count="8">
    <mergeCell ref="A12:A13"/>
    <mergeCell ref="A1:C1"/>
    <mergeCell ref="D1:E1"/>
    <mergeCell ref="F1:G2"/>
    <mergeCell ref="H1:H3"/>
    <mergeCell ref="F3:G3"/>
    <mergeCell ref="H4:H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43" sqref="B43"/>
    </sheetView>
  </sheetViews>
  <sheetFormatPr defaultRowHeight="13.5"/>
  <cols>
    <col min="1" max="1" width="23.875" customWidth="1"/>
    <col min="2" max="2" width="17.125" customWidth="1"/>
    <col min="3" max="3" width="17.25" customWidth="1"/>
    <col min="4" max="4" width="17.625" customWidth="1"/>
    <col min="5" max="5" width="18.875" customWidth="1"/>
    <col min="6" max="6" width="14.625" customWidth="1"/>
    <col min="7" max="7" width="17.375" customWidth="1"/>
    <col min="8" max="8" width="13" customWidth="1"/>
  </cols>
  <sheetData>
    <row r="1" spans="1:8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9">
        <v>5</v>
      </c>
      <c r="G1" s="9">
        <v>6</v>
      </c>
    </row>
    <row r="2" spans="1:8">
      <c r="A2" s="3" t="s">
        <v>1</v>
      </c>
      <c r="B2" s="34" t="s">
        <v>71</v>
      </c>
      <c r="C2" s="48" t="s">
        <v>86</v>
      </c>
      <c r="D2" s="34" t="s">
        <v>72</v>
      </c>
      <c r="E2" s="34" t="s">
        <v>73</v>
      </c>
      <c r="F2" s="48" t="s">
        <v>89</v>
      </c>
      <c r="G2" s="34" t="s">
        <v>74</v>
      </c>
    </row>
    <row r="3" spans="1:8">
      <c r="A3" s="3" t="s">
        <v>2</v>
      </c>
      <c r="B3" s="34">
        <v>750</v>
      </c>
      <c r="C3" s="34">
        <v>400</v>
      </c>
      <c r="D3" s="34">
        <v>400</v>
      </c>
      <c r="E3" s="34">
        <v>100</v>
      </c>
      <c r="F3" s="34">
        <v>100</v>
      </c>
      <c r="G3" s="34">
        <v>100</v>
      </c>
    </row>
    <row r="4" spans="1:8">
      <c r="A4" s="4" t="s">
        <v>3</v>
      </c>
      <c r="B4" s="34">
        <v>2.39</v>
      </c>
      <c r="C4" s="34">
        <v>1.27</v>
      </c>
      <c r="D4" s="34">
        <v>1.27</v>
      </c>
      <c r="E4" s="34">
        <v>0.318</v>
      </c>
      <c r="F4" s="34">
        <v>0.318</v>
      </c>
      <c r="G4" s="34">
        <v>0.318</v>
      </c>
    </row>
    <row r="5" spans="1:8">
      <c r="A5" s="4" t="s">
        <v>4</v>
      </c>
      <c r="B5" s="34">
        <v>8.5</v>
      </c>
      <c r="C5" s="34">
        <v>4.8</v>
      </c>
      <c r="D5" s="34">
        <v>4.8</v>
      </c>
      <c r="E5" s="34">
        <v>1.18</v>
      </c>
      <c r="F5" s="34">
        <v>1.1299999999999999</v>
      </c>
      <c r="G5" s="34">
        <v>1.1299999999999999</v>
      </c>
    </row>
    <row r="6" spans="1:8">
      <c r="A6" s="4" t="s">
        <v>5</v>
      </c>
      <c r="B6" s="1">
        <v>3000</v>
      </c>
      <c r="C6" s="1">
        <v>3000</v>
      </c>
      <c r="D6" s="1">
        <v>3000</v>
      </c>
      <c r="E6" s="1">
        <v>3000</v>
      </c>
      <c r="F6" s="1">
        <v>3000</v>
      </c>
      <c r="G6" s="1">
        <v>3000</v>
      </c>
    </row>
    <row r="7" spans="1:8" ht="13.5" customHeight="1">
      <c r="A7" s="4" t="s">
        <v>6</v>
      </c>
      <c r="B7" s="1">
        <v>6000</v>
      </c>
      <c r="C7" s="1">
        <v>6000</v>
      </c>
      <c r="D7" s="1">
        <v>6000</v>
      </c>
      <c r="E7" s="1">
        <v>6000</v>
      </c>
      <c r="F7" s="1">
        <v>6000</v>
      </c>
      <c r="G7" s="1">
        <v>6000</v>
      </c>
    </row>
    <row r="8" spans="1:8">
      <c r="A8" s="4" t="s">
        <v>7</v>
      </c>
      <c r="B8" s="34">
        <v>184</v>
      </c>
      <c r="C8" s="34">
        <v>41.2</v>
      </c>
      <c r="D8" s="34">
        <v>41.2</v>
      </c>
      <c r="E8" s="34">
        <v>6.27</v>
      </c>
      <c r="F8" s="34">
        <v>11.7</v>
      </c>
      <c r="G8" s="34">
        <v>11.7</v>
      </c>
    </row>
    <row r="9" spans="1:8">
      <c r="A9" s="4" t="s">
        <v>8</v>
      </c>
      <c r="B9" s="34">
        <v>0.55900000000000005</v>
      </c>
      <c r="C9" s="34">
        <v>0.52400000000000002</v>
      </c>
      <c r="D9" s="34">
        <v>0.52400000000000002</v>
      </c>
      <c r="E9" s="34">
        <v>0.42399999999999999</v>
      </c>
      <c r="F9" s="34">
        <v>0.375</v>
      </c>
      <c r="G9" s="34">
        <v>0.375</v>
      </c>
    </row>
    <row r="10" spans="1:8">
      <c r="A10" s="4" t="s">
        <v>9</v>
      </c>
      <c r="B10" s="36">
        <v>0.4</v>
      </c>
      <c r="C10" s="34">
        <v>1.36</v>
      </c>
      <c r="D10" s="34">
        <v>1.36</v>
      </c>
      <c r="E10" s="34">
        <v>9.3000000000000007</v>
      </c>
      <c r="F10" s="34">
        <v>4.8</v>
      </c>
      <c r="G10" s="34">
        <v>4.8</v>
      </c>
    </row>
    <row r="11" spans="1:8">
      <c r="A11" s="4" t="s">
        <v>10</v>
      </c>
      <c r="B11" s="50">
        <v>9.56</v>
      </c>
      <c r="C11" s="50">
        <v>1.93</v>
      </c>
      <c r="D11" s="50">
        <v>9.3699999999999992</v>
      </c>
      <c r="E11" s="50">
        <v>0.437</v>
      </c>
      <c r="F11" s="50">
        <v>1.25</v>
      </c>
      <c r="G11" s="50">
        <f>4.96+1.22</f>
        <v>6.18</v>
      </c>
    </row>
    <row r="12" spans="1:8">
      <c r="A12" s="5" t="s">
        <v>11</v>
      </c>
      <c r="B12" s="38" t="s">
        <v>84</v>
      </c>
      <c r="C12" s="47" t="s">
        <v>85</v>
      </c>
      <c r="D12" s="47" t="s">
        <v>87</v>
      </c>
      <c r="E12" s="47" t="s">
        <v>88</v>
      </c>
      <c r="F12" s="35" t="s">
        <v>75</v>
      </c>
      <c r="G12" s="47" t="s">
        <v>90</v>
      </c>
    </row>
    <row r="13" spans="1:8">
      <c r="A13" s="5" t="s">
        <v>12</v>
      </c>
      <c r="B13" s="35">
        <v>4800</v>
      </c>
      <c r="C13" s="35">
        <v>4800</v>
      </c>
      <c r="D13" s="35">
        <v>5600</v>
      </c>
      <c r="E13" s="35">
        <v>6000</v>
      </c>
      <c r="F13" s="35">
        <v>7000</v>
      </c>
      <c r="G13" s="35">
        <v>8000</v>
      </c>
    </row>
    <row r="14" spans="1:8">
      <c r="A14" s="5" t="s">
        <v>13</v>
      </c>
      <c r="B14" s="35">
        <v>267</v>
      </c>
      <c r="C14" s="35">
        <v>436</v>
      </c>
      <c r="D14" s="35">
        <v>194</v>
      </c>
      <c r="E14" s="35">
        <v>69</v>
      </c>
      <c r="F14" s="35">
        <v>29</v>
      </c>
      <c r="G14" s="35">
        <v>11.4</v>
      </c>
    </row>
    <row r="15" spans="1:8">
      <c r="A15" s="5" t="s">
        <v>14</v>
      </c>
      <c r="B15" s="2">
        <v>75</v>
      </c>
      <c r="C15" s="2">
        <v>120</v>
      </c>
      <c r="D15" s="2">
        <v>100</v>
      </c>
      <c r="E15" s="2">
        <v>81.599999999999994</v>
      </c>
      <c r="F15" s="2">
        <v>80</v>
      </c>
      <c r="G15" s="2">
        <v>50</v>
      </c>
    </row>
    <row r="16" spans="1:8" ht="13.5" customHeight="1">
      <c r="A16" s="5" t="s">
        <v>99</v>
      </c>
      <c r="B16" s="2">
        <v>285</v>
      </c>
      <c r="C16" s="35">
        <v>249</v>
      </c>
      <c r="D16" s="2">
        <v>47</v>
      </c>
      <c r="E16" s="2">
        <v>13.7</v>
      </c>
      <c r="F16" s="2">
        <v>10</v>
      </c>
      <c r="G16" s="35">
        <v>10</v>
      </c>
      <c r="H16" s="39" t="s">
        <v>76</v>
      </c>
    </row>
    <row r="17" spans="1:7" s="51" customFormat="1" ht="13.5" customHeight="1">
      <c r="A17" s="5" t="s">
        <v>100</v>
      </c>
      <c r="B17" s="49">
        <v>99.79</v>
      </c>
      <c r="C17" s="49">
        <v>0</v>
      </c>
      <c r="D17" s="49">
        <v>13.1</v>
      </c>
      <c r="E17" s="49">
        <v>9.4849999999999994</v>
      </c>
      <c r="F17" s="49">
        <v>2.4</v>
      </c>
      <c r="G17" s="49">
        <v>5.22</v>
      </c>
    </row>
    <row r="18" spans="1:7">
      <c r="A18" s="6" t="s">
        <v>15</v>
      </c>
      <c r="B18" s="8">
        <f t="shared" ref="B18:G18" si="0">MIN(B7,B13)</f>
        <v>4800</v>
      </c>
      <c r="C18" s="8">
        <f t="shared" si="0"/>
        <v>4800</v>
      </c>
      <c r="D18" s="8">
        <f t="shared" si="0"/>
        <v>5600</v>
      </c>
      <c r="E18" s="8">
        <f t="shared" si="0"/>
        <v>6000</v>
      </c>
      <c r="F18" s="8">
        <f t="shared" si="0"/>
        <v>6000</v>
      </c>
      <c r="G18" s="8">
        <f t="shared" si="0"/>
        <v>6000</v>
      </c>
    </row>
    <row r="19" spans="1:7">
      <c r="A19" s="6" t="s">
        <v>16</v>
      </c>
      <c r="B19" s="8">
        <f t="shared" ref="B19:G19" si="1">MIN(B5*B15,B14)</f>
        <v>267</v>
      </c>
      <c r="C19" s="8">
        <f t="shared" si="1"/>
        <v>436</v>
      </c>
      <c r="D19" s="8">
        <f t="shared" si="1"/>
        <v>194</v>
      </c>
      <c r="E19" s="8">
        <f t="shared" si="1"/>
        <v>69</v>
      </c>
      <c r="F19" s="8">
        <f t="shared" si="1"/>
        <v>29</v>
      </c>
      <c r="G19" s="8">
        <f t="shared" si="1"/>
        <v>11.4</v>
      </c>
    </row>
    <row r="20" spans="1:7">
      <c r="A20" s="6" t="s">
        <v>17</v>
      </c>
      <c r="B20" s="8">
        <f>B8+(B17+B16)/1.5/1.5+B11</f>
        <v>364.57777777777784</v>
      </c>
      <c r="C20" s="37">
        <f>C8+C16+C11+C17</f>
        <v>292.13</v>
      </c>
      <c r="D20" s="37">
        <f>D8+D16+D11+D17</f>
        <v>110.67</v>
      </c>
      <c r="E20" s="37">
        <f>E8+(E16+E17)/1.6/1.6+E11</f>
        <v>15.763640624999997</v>
      </c>
      <c r="F20" s="37">
        <f>F8+F16+F11+F17</f>
        <v>25.349999999999998</v>
      </c>
      <c r="G20" s="37">
        <f>G8+G16+G17+G11</f>
        <v>33.099999999999994</v>
      </c>
    </row>
    <row r="23" spans="1:7">
      <c r="C23" s="39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F24" sqref="F24"/>
    </sheetView>
  </sheetViews>
  <sheetFormatPr defaultRowHeight="13.5"/>
  <cols>
    <col min="9" max="9" width="9.75" customWidth="1"/>
  </cols>
  <sheetData>
    <row r="1" spans="1:19">
      <c r="A1" s="80"/>
      <c r="B1" s="80" t="s">
        <v>92</v>
      </c>
      <c r="C1" s="80"/>
      <c r="D1" s="80"/>
      <c r="E1" s="80"/>
      <c r="F1" s="80"/>
      <c r="G1" s="80"/>
      <c r="H1" s="80" t="s">
        <v>101</v>
      </c>
      <c r="I1" s="80"/>
      <c r="J1" s="80"/>
      <c r="K1" s="80"/>
      <c r="L1" s="80"/>
      <c r="M1" s="80"/>
      <c r="N1" s="80"/>
      <c r="O1" s="80"/>
      <c r="P1" s="80"/>
      <c r="Q1" s="80"/>
      <c r="R1" s="83" t="s">
        <v>102</v>
      </c>
      <c r="S1" s="84"/>
    </row>
    <row r="2" spans="1:19">
      <c r="A2" s="80"/>
      <c r="B2" s="79" t="s">
        <v>93</v>
      </c>
      <c r="C2" s="88" t="s">
        <v>94</v>
      </c>
      <c r="D2" s="88" t="s">
        <v>95</v>
      </c>
      <c r="E2" s="88" t="s">
        <v>96</v>
      </c>
      <c r="F2" s="88" t="s">
        <v>97</v>
      </c>
      <c r="G2" s="88" t="s">
        <v>98</v>
      </c>
      <c r="H2" s="86" t="s">
        <v>103</v>
      </c>
      <c r="I2" s="85" t="s">
        <v>104</v>
      </c>
      <c r="J2" s="85"/>
      <c r="K2" s="85"/>
      <c r="L2" s="67" t="s">
        <v>105</v>
      </c>
      <c r="M2" s="67"/>
      <c r="N2" s="67"/>
      <c r="O2" s="67"/>
      <c r="P2" s="67"/>
      <c r="Q2" s="67"/>
      <c r="R2" s="81" t="s">
        <v>106</v>
      </c>
      <c r="S2" s="81" t="s">
        <v>107</v>
      </c>
    </row>
    <row r="3" spans="1:19">
      <c r="A3" s="80"/>
      <c r="B3" s="79"/>
      <c r="C3" s="88"/>
      <c r="D3" s="88"/>
      <c r="E3" s="88"/>
      <c r="F3" s="88"/>
      <c r="G3" s="88"/>
      <c r="H3" s="87"/>
      <c r="I3" s="59" t="s">
        <v>21</v>
      </c>
      <c r="J3" s="59" t="s">
        <v>22</v>
      </c>
      <c r="K3" s="59" t="s">
        <v>23</v>
      </c>
      <c r="L3" s="60" t="s">
        <v>108</v>
      </c>
      <c r="M3" s="60" t="s">
        <v>109</v>
      </c>
      <c r="N3" s="60" t="s">
        <v>110</v>
      </c>
      <c r="O3" s="60" t="s">
        <v>111</v>
      </c>
      <c r="P3" s="60" t="s">
        <v>112</v>
      </c>
      <c r="Q3" s="60" t="s">
        <v>113</v>
      </c>
      <c r="R3" s="82"/>
      <c r="S3" s="82"/>
    </row>
    <row r="4" spans="1:19">
      <c r="A4" s="58">
        <v>1</v>
      </c>
      <c r="B4" s="55">
        <v>-90</v>
      </c>
      <c r="C4" s="53">
        <v>0</v>
      </c>
      <c r="D4" s="53">
        <v>491</v>
      </c>
      <c r="E4" s="55">
        <v>0</v>
      </c>
      <c r="F4" s="53">
        <v>0</v>
      </c>
      <c r="G4" s="53">
        <v>0</v>
      </c>
      <c r="H4" s="54">
        <v>15.79</v>
      </c>
      <c r="I4" s="56">
        <v>-93.38</v>
      </c>
      <c r="J4" s="56">
        <v>5.67</v>
      </c>
      <c r="K4" s="56">
        <v>1.4</v>
      </c>
      <c r="L4" s="57">
        <v>148996.15</v>
      </c>
      <c r="M4" s="57">
        <v>220072.45</v>
      </c>
      <c r="N4" s="57">
        <v>139683.15</v>
      </c>
      <c r="O4" s="57">
        <v>-1208.42</v>
      </c>
      <c r="P4" s="57">
        <v>2860.59</v>
      </c>
      <c r="Q4" s="57">
        <v>-359.19</v>
      </c>
      <c r="R4" s="61">
        <v>-170</v>
      </c>
      <c r="S4" s="61">
        <v>170</v>
      </c>
    </row>
    <row r="5" spans="1:19">
      <c r="A5" s="58">
        <v>2</v>
      </c>
      <c r="B5" s="62">
        <v>0</v>
      </c>
      <c r="C5" s="53">
        <v>350</v>
      </c>
      <c r="D5" s="53">
        <v>0</v>
      </c>
      <c r="E5" s="55">
        <v>-90</v>
      </c>
      <c r="F5" s="53">
        <v>0</v>
      </c>
      <c r="G5" s="53">
        <v>0</v>
      </c>
      <c r="H5" s="54">
        <v>13.51</v>
      </c>
      <c r="I5" s="56">
        <v>-211.9</v>
      </c>
      <c r="J5" s="56">
        <v>-7.86</v>
      </c>
      <c r="K5" s="56">
        <v>-5.45</v>
      </c>
      <c r="L5" s="57">
        <v>78178.100000000006</v>
      </c>
      <c r="M5" s="57">
        <v>247150.38</v>
      </c>
      <c r="N5" s="57">
        <v>207001.86</v>
      </c>
      <c r="O5" s="57">
        <v>-569.41</v>
      </c>
      <c r="P5" s="57">
        <v>14497.27</v>
      </c>
      <c r="Q5" s="57">
        <v>-647.09</v>
      </c>
      <c r="R5" s="61">
        <v>-117.5</v>
      </c>
      <c r="S5" s="61">
        <v>117.5</v>
      </c>
    </row>
    <row r="6" spans="1:19">
      <c r="A6" s="58">
        <v>3</v>
      </c>
      <c r="B6" s="55">
        <v>-90</v>
      </c>
      <c r="C6" s="53">
        <v>0</v>
      </c>
      <c r="D6" s="53">
        <v>0</v>
      </c>
      <c r="E6" s="55">
        <v>0</v>
      </c>
      <c r="F6" s="53">
        <v>0</v>
      </c>
      <c r="G6" s="53">
        <v>0</v>
      </c>
      <c r="H6" s="54">
        <v>5.2</v>
      </c>
      <c r="I6" s="56">
        <v>3.81</v>
      </c>
      <c r="J6" s="56">
        <v>7.39</v>
      </c>
      <c r="K6" s="56">
        <v>16.7</v>
      </c>
      <c r="L6" s="57">
        <v>21273.17</v>
      </c>
      <c r="M6" s="57">
        <v>21144.37</v>
      </c>
      <c r="N6" s="57">
        <v>12752.98</v>
      </c>
      <c r="O6" s="57">
        <v>-4.53</v>
      </c>
      <c r="P6" s="57">
        <v>12.13</v>
      </c>
      <c r="Q6" s="57">
        <v>-1003.25</v>
      </c>
      <c r="R6" s="61">
        <v>-228</v>
      </c>
      <c r="S6" s="61">
        <v>48</v>
      </c>
    </row>
    <row r="7" spans="1:19">
      <c r="A7" s="58">
        <v>4</v>
      </c>
      <c r="B7" s="55">
        <v>90</v>
      </c>
      <c r="C7" s="53">
        <v>0</v>
      </c>
      <c r="D7" s="53">
        <v>350</v>
      </c>
      <c r="E7" s="55">
        <v>0</v>
      </c>
      <c r="F7" s="53">
        <v>0</v>
      </c>
      <c r="G7" s="53">
        <v>0</v>
      </c>
      <c r="H7" s="54">
        <v>4.5199999999999996</v>
      </c>
      <c r="I7" s="56">
        <v>-2.98</v>
      </c>
      <c r="J7" s="56">
        <v>-132.51</v>
      </c>
      <c r="K7" s="56">
        <v>2.99</v>
      </c>
      <c r="L7" s="57">
        <v>30301.07</v>
      </c>
      <c r="M7" s="57">
        <v>-6118.19</v>
      </c>
      <c r="N7" s="57">
        <v>29275.74</v>
      </c>
      <c r="O7" s="57">
        <v>273.33</v>
      </c>
      <c r="P7" s="57">
        <v>-34.119999999999997</v>
      </c>
      <c r="Q7" s="57">
        <v>539.01</v>
      </c>
      <c r="R7" s="61">
        <v>-180</v>
      </c>
      <c r="S7" s="61">
        <v>180</v>
      </c>
    </row>
    <row r="8" spans="1:19">
      <c r="A8" s="58">
        <v>5</v>
      </c>
      <c r="B8" s="55">
        <v>-90</v>
      </c>
      <c r="C8" s="53">
        <v>0</v>
      </c>
      <c r="D8" s="53">
        <v>0</v>
      </c>
      <c r="E8" s="55">
        <v>0</v>
      </c>
      <c r="F8" s="53">
        <v>0</v>
      </c>
      <c r="G8" s="53">
        <v>0</v>
      </c>
      <c r="H8" s="54">
        <v>1.53</v>
      </c>
      <c r="I8" s="56">
        <v>0.09</v>
      </c>
      <c r="J8" s="56">
        <v>3.65</v>
      </c>
      <c r="K8" s="56">
        <v>26.92</v>
      </c>
      <c r="L8" s="57">
        <v>2348.02</v>
      </c>
      <c r="M8" s="57">
        <v>2263.0700000000002</v>
      </c>
      <c r="N8" s="57">
        <v>1585.7</v>
      </c>
      <c r="O8" s="57">
        <v>1.94</v>
      </c>
      <c r="P8" s="57">
        <v>1.2</v>
      </c>
      <c r="Q8" s="57">
        <v>-160</v>
      </c>
      <c r="R8" s="61">
        <v>-120</v>
      </c>
      <c r="S8" s="61">
        <v>120</v>
      </c>
    </row>
    <row r="9" spans="1:19">
      <c r="A9" s="58">
        <v>6</v>
      </c>
      <c r="B9" s="55">
        <v>0</v>
      </c>
      <c r="C9" s="53">
        <v>0</v>
      </c>
      <c r="D9" s="53">
        <v>84</v>
      </c>
      <c r="E9" s="55">
        <v>0</v>
      </c>
      <c r="F9" s="53">
        <v>0</v>
      </c>
      <c r="G9" s="53">
        <v>0</v>
      </c>
      <c r="H9" s="54">
        <v>0.4</v>
      </c>
      <c r="I9" s="56">
        <v>0.03</v>
      </c>
      <c r="J9" s="56">
        <v>-0.03</v>
      </c>
      <c r="K9" s="56">
        <v>-13</v>
      </c>
      <c r="L9" s="57">
        <v>136.19999999999999</v>
      </c>
      <c r="M9" s="57">
        <v>136.26</v>
      </c>
      <c r="N9" s="57">
        <v>168.02</v>
      </c>
      <c r="O9" s="57">
        <v>-0.13</v>
      </c>
      <c r="P9" s="57">
        <v>-0.2</v>
      </c>
      <c r="Q9" s="57">
        <v>-0.03</v>
      </c>
      <c r="R9" s="61">
        <v>-360</v>
      </c>
      <c r="S9" s="61">
        <v>360</v>
      </c>
    </row>
    <row r="12" spans="1:19">
      <c r="A12" s="80"/>
      <c r="B12" s="80" t="s">
        <v>114</v>
      </c>
      <c r="C12" s="80"/>
      <c r="D12" s="80"/>
      <c r="E12" s="80"/>
      <c r="F12" s="80"/>
      <c r="G12" s="80"/>
    </row>
    <row r="13" spans="1:19">
      <c r="A13" s="80"/>
      <c r="B13" s="79" t="s">
        <v>93</v>
      </c>
      <c r="C13" s="88" t="s">
        <v>94</v>
      </c>
      <c r="D13" s="88" t="s">
        <v>95</v>
      </c>
      <c r="E13" s="88" t="s">
        <v>96</v>
      </c>
      <c r="F13" s="88" t="s">
        <v>97</v>
      </c>
      <c r="G13" s="88" t="s">
        <v>98</v>
      </c>
    </row>
    <row r="14" spans="1:19" s="51" customFormat="1">
      <c r="A14" s="80"/>
      <c r="B14" s="79"/>
      <c r="C14" s="88"/>
      <c r="D14" s="88"/>
      <c r="E14" s="88"/>
      <c r="F14" s="88"/>
      <c r="G14" s="88"/>
    </row>
    <row r="15" spans="1:19" s="51" customFormat="1">
      <c r="A15" s="65">
        <v>1</v>
      </c>
      <c r="B15" s="55">
        <v>0</v>
      </c>
      <c r="C15" s="53">
        <v>0</v>
      </c>
      <c r="D15" s="53">
        <v>491</v>
      </c>
      <c r="E15" s="55">
        <v>0</v>
      </c>
      <c r="F15" s="53">
        <v>0</v>
      </c>
      <c r="G15" s="53">
        <v>0</v>
      </c>
    </row>
    <row r="16" spans="1:19" s="51" customFormat="1">
      <c r="A16" s="65">
        <v>2</v>
      </c>
      <c r="B16" s="62">
        <v>-90</v>
      </c>
      <c r="C16" s="53">
        <v>0</v>
      </c>
      <c r="D16" s="53">
        <v>0</v>
      </c>
      <c r="E16" s="55">
        <v>0</v>
      </c>
      <c r="F16" s="53">
        <v>0</v>
      </c>
      <c r="G16" s="53">
        <v>0</v>
      </c>
    </row>
    <row r="17" spans="1:7" s="51" customFormat="1">
      <c r="A17" s="65">
        <v>3</v>
      </c>
      <c r="B17" s="55">
        <v>0</v>
      </c>
      <c r="C17" s="53">
        <v>350</v>
      </c>
      <c r="D17" s="53">
        <v>0</v>
      </c>
      <c r="E17" s="55">
        <v>0</v>
      </c>
      <c r="F17" s="53">
        <v>0</v>
      </c>
      <c r="G17" s="53">
        <v>0</v>
      </c>
    </row>
    <row r="18" spans="1:7" s="51" customFormat="1">
      <c r="A18" s="65">
        <v>4</v>
      </c>
      <c r="B18" s="55">
        <v>-90</v>
      </c>
      <c r="C18" s="53">
        <v>0</v>
      </c>
      <c r="D18" s="53">
        <v>350</v>
      </c>
      <c r="E18" s="55">
        <v>0</v>
      </c>
      <c r="F18" s="53">
        <v>0</v>
      </c>
      <c r="G18" s="53">
        <v>0</v>
      </c>
    </row>
    <row r="19" spans="1:7" s="51" customFormat="1">
      <c r="A19" s="65">
        <v>5</v>
      </c>
      <c r="B19" s="55">
        <v>90</v>
      </c>
      <c r="C19" s="53">
        <v>0</v>
      </c>
      <c r="D19" s="53">
        <v>0</v>
      </c>
      <c r="E19" s="55">
        <v>0</v>
      </c>
      <c r="F19" s="53">
        <v>0</v>
      </c>
      <c r="G19" s="53">
        <v>0</v>
      </c>
    </row>
    <row r="20" spans="1:7" s="51" customFormat="1">
      <c r="A20" s="65">
        <v>6</v>
      </c>
      <c r="B20" s="55">
        <v>-90</v>
      </c>
      <c r="C20" s="53">
        <v>0</v>
      </c>
      <c r="D20" s="53">
        <v>84</v>
      </c>
      <c r="E20" s="55">
        <v>0</v>
      </c>
      <c r="F20" s="53">
        <v>0</v>
      </c>
      <c r="G20" s="53">
        <v>0</v>
      </c>
    </row>
    <row r="21" spans="1:7" s="51" customFormat="1">
      <c r="B21" s="52"/>
      <c r="F21" s="52"/>
    </row>
    <row r="22" spans="1:7" s="51" customFormat="1">
      <c r="B22" s="52"/>
      <c r="F22" s="52"/>
    </row>
  </sheetData>
  <mergeCells count="23">
    <mergeCell ref="A12:A14"/>
    <mergeCell ref="B12:G12"/>
    <mergeCell ref="B13:B14"/>
    <mergeCell ref="C13:C14"/>
    <mergeCell ref="D13:D14"/>
    <mergeCell ref="E13:E14"/>
    <mergeCell ref="F13:F14"/>
    <mergeCell ref="G13:G14"/>
    <mergeCell ref="B2:B3"/>
    <mergeCell ref="A1:A3"/>
    <mergeCell ref="R2:R3"/>
    <mergeCell ref="S2:S3"/>
    <mergeCell ref="R1:S1"/>
    <mergeCell ref="B1:G1"/>
    <mergeCell ref="H1:Q1"/>
    <mergeCell ref="L2:Q2"/>
    <mergeCell ref="I2:K2"/>
    <mergeCell ref="H2:H3"/>
    <mergeCell ref="G2:G3"/>
    <mergeCell ref="F2:F3"/>
    <mergeCell ref="E2:E3"/>
    <mergeCell ref="D2:D3"/>
    <mergeCell ref="C2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2" sqref="G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XFD1048576"/>
    </sheetView>
  </sheetViews>
  <sheetFormatPr defaultRowHeight="13.5"/>
  <cols>
    <col min="2" max="2" width="12.75" customWidth="1"/>
    <col min="3" max="3" width="11.75" customWidth="1"/>
    <col min="4" max="4" width="11.125" customWidth="1"/>
    <col min="5" max="5" width="14.25" customWidth="1"/>
    <col min="6" max="6" width="16.625" customWidth="1"/>
    <col min="7" max="7" width="11.5" customWidth="1"/>
    <col min="8" max="8" width="30" customWidth="1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70"/>
      <c r="G2" s="71"/>
      <c r="H2" s="72"/>
    </row>
    <row r="3" spans="1:8">
      <c r="A3" s="11">
        <v>530</v>
      </c>
      <c r="B3" s="11">
        <v>0</v>
      </c>
      <c r="C3" s="11">
        <v>220</v>
      </c>
      <c r="D3" s="11">
        <v>305</v>
      </c>
      <c r="E3" s="11">
        <v>25</v>
      </c>
      <c r="F3" s="73">
        <v>90</v>
      </c>
      <c r="G3" s="74"/>
      <c r="H3" s="72"/>
    </row>
    <row r="4" spans="1:8">
      <c r="A4" s="10"/>
      <c r="B4" s="10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75" t="s">
        <v>80</v>
      </c>
    </row>
    <row r="5" spans="1:8">
      <c r="A5" s="10" t="s">
        <v>32</v>
      </c>
      <c r="B5" s="10">
        <v>162</v>
      </c>
      <c r="C5" s="10">
        <v>160</v>
      </c>
      <c r="D5" s="40">
        <v>155</v>
      </c>
      <c r="E5" s="10">
        <v>2E-3</v>
      </c>
      <c r="F5" s="40">
        <v>2E-3</v>
      </c>
      <c r="G5" s="78">
        <v>0.41199999999999998</v>
      </c>
      <c r="H5" s="76"/>
    </row>
    <row r="6" spans="1:8">
      <c r="A6" s="10" t="s">
        <v>33</v>
      </c>
      <c r="B6" s="10">
        <v>100</v>
      </c>
      <c r="C6" s="10">
        <v>60</v>
      </c>
      <c r="D6" s="41">
        <v>60</v>
      </c>
      <c r="E6" s="10">
        <v>1E-3</v>
      </c>
      <c r="F6" s="10">
        <v>1E-3</v>
      </c>
      <c r="G6" s="78"/>
      <c r="H6" s="76"/>
    </row>
    <row r="7" spans="1:8">
      <c r="A7" s="10" t="s">
        <v>34</v>
      </c>
      <c r="B7" s="41">
        <v>100</v>
      </c>
      <c r="C7" s="41">
        <v>60</v>
      </c>
      <c r="D7" s="41">
        <v>60</v>
      </c>
      <c r="E7" s="40">
        <v>1E-3</v>
      </c>
      <c r="F7" s="40">
        <v>1E-3</v>
      </c>
      <c r="G7" s="78"/>
      <c r="H7" s="76"/>
    </row>
    <row r="8" spans="1:8">
      <c r="A8" s="10" t="s">
        <v>35</v>
      </c>
      <c r="B8" s="40">
        <v>162</v>
      </c>
      <c r="C8" s="40">
        <v>160</v>
      </c>
      <c r="D8" s="40">
        <v>155</v>
      </c>
      <c r="E8" s="40">
        <v>2E-3</v>
      </c>
      <c r="F8" s="40">
        <v>2E-3</v>
      </c>
      <c r="G8" s="78"/>
      <c r="H8" s="77"/>
    </row>
    <row r="11" spans="1:8">
      <c r="A11" s="66" t="s">
        <v>81</v>
      </c>
      <c r="B11" s="46" t="s">
        <v>77</v>
      </c>
      <c r="C11" s="46" t="s">
        <v>78</v>
      </c>
    </row>
    <row r="12" spans="1:8">
      <c r="A12" s="66"/>
      <c r="B12" s="46">
        <v>960</v>
      </c>
      <c r="C12" s="46">
        <v>1581</v>
      </c>
    </row>
  </sheetData>
  <mergeCells count="8">
    <mergeCell ref="A11:A12"/>
    <mergeCell ref="H1:H3"/>
    <mergeCell ref="H4:H8"/>
    <mergeCell ref="A1:C1"/>
    <mergeCell ref="D1:E1"/>
    <mergeCell ref="F1:G2"/>
    <mergeCell ref="F3:G3"/>
    <mergeCell ref="G5:G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47" sqref="F47"/>
    </sheetView>
  </sheetViews>
  <sheetFormatPr defaultRowHeight="13.5"/>
  <cols>
    <col min="1" max="1" width="9" style="39"/>
    <col min="2" max="2" width="12.75" style="39" customWidth="1"/>
    <col min="3" max="3" width="11.75" style="39" customWidth="1"/>
    <col min="4" max="4" width="11.125" style="39" customWidth="1"/>
    <col min="5" max="5" width="14.25" style="39" customWidth="1"/>
    <col min="6" max="6" width="16.625" style="39" customWidth="1"/>
    <col min="7" max="7" width="11.5" style="39" customWidth="1"/>
    <col min="8" max="8" width="30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42" t="s">
        <v>21</v>
      </c>
      <c r="B2" s="42" t="s">
        <v>22</v>
      </c>
      <c r="C2" s="42" t="s">
        <v>23</v>
      </c>
      <c r="D2" s="42" t="s">
        <v>24</v>
      </c>
      <c r="E2" s="42" t="s">
        <v>25</v>
      </c>
      <c r="F2" s="70"/>
      <c r="G2" s="71"/>
      <c r="H2" s="72"/>
    </row>
    <row r="3" spans="1:8">
      <c r="A3" s="42">
        <v>530</v>
      </c>
      <c r="B3" s="42">
        <v>0</v>
      </c>
      <c r="C3" s="42">
        <v>220</v>
      </c>
      <c r="D3" s="42">
        <v>305</v>
      </c>
      <c r="E3" s="42">
        <v>25</v>
      </c>
      <c r="F3" s="73">
        <v>90</v>
      </c>
      <c r="G3" s="74"/>
      <c r="H3" s="72"/>
    </row>
    <row r="4" spans="1:8">
      <c r="A4" s="43"/>
      <c r="B4" s="43" t="s">
        <v>26</v>
      </c>
      <c r="C4" s="43" t="s">
        <v>27</v>
      </c>
      <c r="D4" s="43" t="s">
        <v>28</v>
      </c>
      <c r="E4" s="43" t="s">
        <v>29</v>
      </c>
      <c r="F4" s="43" t="s">
        <v>30</v>
      </c>
      <c r="G4" s="43" t="s">
        <v>31</v>
      </c>
      <c r="H4" s="75" t="s">
        <v>80</v>
      </c>
    </row>
    <row r="5" spans="1:8">
      <c r="A5" s="43" t="s">
        <v>32</v>
      </c>
      <c r="B5" s="43">
        <v>162</v>
      </c>
      <c r="C5" s="43">
        <v>160</v>
      </c>
      <c r="D5" s="43">
        <v>155</v>
      </c>
      <c r="E5" s="43">
        <v>2E-3</v>
      </c>
      <c r="F5" s="43">
        <v>2E-3</v>
      </c>
      <c r="G5" s="78">
        <v>0.41199999999999998</v>
      </c>
      <c r="H5" s="76"/>
    </row>
    <row r="6" spans="1:8">
      <c r="A6" s="43" t="s">
        <v>33</v>
      </c>
      <c r="B6" s="43">
        <v>100</v>
      </c>
      <c r="C6" s="43">
        <v>60</v>
      </c>
      <c r="D6" s="43">
        <v>60</v>
      </c>
      <c r="E6" s="43">
        <v>1E-3</v>
      </c>
      <c r="F6" s="43">
        <v>1E-3</v>
      </c>
      <c r="G6" s="78"/>
      <c r="H6" s="76"/>
    </row>
    <row r="7" spans="1:8">
      <c r="A7" s="43" t="s">
        <v>34</v>
      </c>
      <c r="B7" s="43">
        <v>100</v>
      </c>
      <c r="C7" s="43">
        <v>60</v>
      </c>
      <c r="D7" s="43">
        <v>60</v>
      </c>
      <c r="E7" s="43">
        <v>1E-3</v>
      </c>
      <c r="F7" s="43">
        <v>1E-3</v>
      </c>
      <c r="G7" s="78"/>
      <c r="H7" s="76"/>
    </row>
    <row r="8" spans="1:8">
      <c r="A8" s="43" t="s">
        <v>35</v>
      </c>
      <c r="B8" s="43">
        <v>162</v>
      </c>
      <c r="C8" s="43">
        <v>160</v>
      </c>
      <c r="D8" s="43">
        <v>155</v>
      </c>
      <c r="E8" s="43">
        <v>2E-3</v>
      </c>
      <c r="F8" s="43">
        <v>2E-3</v>
      </c>
      <c r="G8" s="78"/>
      <c r="H8" s="77"/>
    </row>
    <row r="11" spans="1:8">
      <c r="A11" s="66" t="s">
        <v>81</v>
      </c>
      <c r="B11" s="46" t="s">
        <v>77</v>
      </c>
      <c r="C11" s="46" t="s">
        <v>53</v>
      </c>
    </row>
    <row r="12" spans="1:8">
      <c r="A12" s="66"/>
      <c r="B12" s="46">
        <v>960</v>
      </c>
      <c r="C12" s="46">
        <v>1581</v>
      </c>
    </row>
  </sheetData>
  <mergeCells count="8">
    <mergeCell ref="A11:A12"/>
    <mergeCell ref="A1:C1"/>
    <mergeCell ref="D1:E1"/>
    <mergeCell ref="F1:G2"/>
    <mergeCell ref="H1:H3"/>
    <mergeCell ref="F3:G3"/>
    <mergeCell ref="H4:H8"/>
    <mergeCell ref="G5:G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9" sqref="H19"/>
    </sheetView>
  </sheetViews>
  <sheetFormatPr defaultRowHeight="13.5"/>
  <cols>
    <col min="1" max="1" width="9" style="39"/>
    <col min="2" max="2" width="12.75" style="39" customWidth="1"/>
    <col min="3" max="3" width="11.75" style="39" customWidth="1"/>
    <col min="4" max="4" width="11.125" style="39" customWidth="1"/>
    <col min="5" max="5" width="14.25" style="39" customWidth="1"/>
    <col min="6" max="6" width="16.625" style="39" customWidth="1"/>
    <col min="7" max="7" width="11.5" style="39" customWidth="1"/>
    <col min="8" max="8" width="30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33" t="s">
        <v>21</v>
      </c>
      <c r="B2" s="33" t="s">
        <v>22</v>
      </c>
      <c r="C2" s="33" t="s">
        <v>23</v>
      </c>
      <c r="D2" s="33" t="s">
        <v>24</v>
      </c>
      <c r="E2" s="33" t="s">
        <v>25</v>
      </c>
      <c r="F2" s="70"/>
      <c r="G2" s="71"/>
      <c r="H2" s="72"/>
    </row>
    <row r="3" spans="1:8">
      <c r="A3" s="33">
        <v>530</v>
      </c>
      <c r="B3" s="33">
        <v>0</v>
      </c>
      <c r="C3" s="33">
        <v>220</v>
      </c>
      <c r="D3" s="33">
        <v>305</v>
      </c>
      <c r="E3" s="33">
        <v>25</v>
      </c>
      <c r="F3" s="73">
        <v>90</v>
      </c>
      <c r="G3" s="74"/>
      <c r="H3" s="72"/>
    </row>
    <row r="4" spans="1:8">
      <c r="A4" s="40"/>
      <c r="B4" s="40" t="s">
        <v>26</v>
      </c>
      <c r="C4" s="40" t="s">
        <v>27</v>
      </c>
      <c r="D4" s="40" t="s">
        <v>28</v>
      </c>
      <c r="E4" s="40" t="s">
        <v>29</v>
      </c>
      <c r="F4" s="40" t="s">
        <v>30</v>
      </c>
      <c r="G4" s="40" t="s">
        <v>31</v>
      </c>
      <c r="H4" s="75" t="s">
        <v>80</v>
      </c>
    </row>
    <row r="5" spans="1:8">
      <c r="A5" s="40" t="s">
        <v>32</v>
      </c>
      <c r="B5" s="40">
        <v>162</v>
      </c>
      <c r="C5" s="40">
        <v>120</v>
      </c>
      <c r="D5" s="40">
        <v>100</v>
      </c>
      <c r="E5" s="40">
        <v>2E-3</v>
      </c>
      <c r="F5" s="40">
        <v>2E-3</v>
      </c>
      <c r="G5" s="78">
        <v>0.42399999999999999</v>
      </c>
      <c r="H5" s="76"/>
    </row>
    <row r="6" spans="1:8">
      <c r="A6" s="40" t="s">
        <v>33</v>
      </c>
      <c r="B6" s="40">
        <v>100</v>
      </c>
      <c r="C6" s="40">
        <v>60</v>
      </c>
      <c r="D6" s="40">
        <v>60</v>
      </c>
      <c r="E6" s="40">
        <v>1E-3</v>
      </c>
      <c r="F6" s="40">
        <v>1E-3</v>
      </c>
      <c r="G6" s="78"/>
      <c r="H6" s="76"/>
    </row>
    <row r="7" spans="1:8">
      <c r="A7" s="40" t="s">
        <v>34</v>
      </c>
      <c r="B7" s="40">
        <v>100</v>
      </c>
      <c r="C7" s="40">
        <v>60</v>
      </c>
      <c r="D7" s="40">
        <v>60</v>
      </c>
      <c r="E7" s="40">
        <v>1E-3</v>
      </c>
      <c r="F7" s="40">
        <v>1E-3</v>
      </c>
      <c r="G7" s="78"/>
      <c r="H7" s="76"/>
    </row>
    <row r="8" spans="1:8">
      <c r="A8" s="40" t="s">
        <v>35</v>
      </c>
      <c r="B8" s="40">
        <v>162</v>
      </c>
      <c r="C8" s="40">
        <v>100</v>
      </c>
      <c r="D8" s="40">
        <v>120</v>
      </c>
      <c r="E8" s="40">
        <v>2E-3</v>
      </c>
      <c r="F8" s="40">
        <v>2E-3</v>
      </c>
      <c r="G8" s="78"/>
      <c r="H8" s="77"/>
    </row>
    <row r="12" spans="1:8">
      <c r="A12" s="66" t="s">
        <v>57</v>
      </c>
      <c r="B12" s="46" t="s">
        <v>77</v>
      </c>
      <c r="C12" s="46" t="s">
        <v>78</v>
      </c>
    </row>
    <row r="13" spans="1:8">
      <c r="A13" s="66"/>
      <c r="B13" s="46">
        <v>1179</v>
      </c>
      <c r="C13" s="46">
        <v>2083</v>
      </c>
    </row>
  </sheetData>
  <mergeCells count="8">
    <mergeCell ref="H1:H3"/>
    <mergeCell ref="F3:G3"/>
    <mergeCell ref="H4:H8"/>
    <mergeCell ref="A12:A13"/>
    <mergeCell ref="G5:G8"/>
    <mergeCell ref="A1:C1"/>
    <mergeCell ref="D1:E1"/>
    <mergeCell ref="F1:G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4" sqref="H4:H8"/>
    </sheetView>
  </sheetViews>
  <sheetFormatPr defaultRowHeight="13.5"/>
  <cols>
    <col min="1" max="1" width="9" style="39"/>
    <col min="2" max="2" width="12.75" style="39" customWidth="1"/>
    <col min="3" max="3" width="11.75" style="39" customWidth="1"/>
    <col min="4" max="4" width="11.125" style="39" customWidth="1"/>
    <col min="5" max="5" width="14.25" style="39" customWidth="1"/>
    <col min="6" max="6" width="16.625" style="39" customWidth="1"/>
    <col min="7" max="7" width="11.5" style="39" customWidth="1"/>
    <col min="8" max="8" width="30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42" t="s">
        <v>21</v>
      </c>
      <c r="B2" s="42" t="s">
        <v>22</v>
      </c>
      <c r="C2" s="42" t="s">
        <v>23</v>
      </c>
      <c r="D2" s="42" t="s">
        <v>24</v>
      </c>
      <c r="E2" s="42" t="s">
        <v>25</v>
      </c>
      <c r="F2" s="70"/>
      <c r="G2" s="71"/>
      <c r="H2" s="72"/>
    </row>
    <row r="3" spans="1:8">
      <c r="A3" s="42">
        <v>530</v>
      </c>
      <c r="B3" s="42">
        <v>0</v>
      </c>
      <c r="C3" s="42">
        <v>220</v>
      </c>
      <c r="D3" s="42">
        <v>305</v>
      </c>
      <c r="E3" s="42">
        <v>25</v>
      </c>
      <c r="F3" s="73">
        <v>90</v>
      </c>
      <c r="G3" s="74"/>
      <c r="H3" s="72"/>
    </row>
    <row r="4" spans="1:8">
      <c r="A4" s="43"/>
      <c r="B4" s="43" t="s">
        <v>26</v>
      </c>
      <c r="C4" s="43" t="s">
        <v>27</v>
      </c>
      <c r="D4" s="43" t="s">
        <v>28</v>
      </c>
      <c r="E4" s="43" t="s">
        <v>29</v>
      </c>
      <c r="F4" s="43" t="s">
        <v>30</v>
      </c>
      <c r="G4" s="43" t="s">
        <v>31</v>
      </c>
      <c r="H4" s="75" t="s">
        <v>82</v>
      </c>
    </row>
    <row r="5" spans="1:8">
      <c r="A5" s="43" t="s">
        <v>32</v>
      </c>
      <c r="B5" s="43">
        <v>162</v>
      </c>
      <c r="C5" s="43">
        <v>90</v>
      </c>
      <c r="D5" s="43">
        <v>90</v>
      </c>
      <c r="E5" s="43">
        <v>2E-3</v>
      </c>
      <c r="F5" s="43">
        <v>2E-3</v>
      </c>
      <c r="G5" s="78">
        <v>0.44800000000000001</v>
      </c>
      <c r="H5" s="76"/>
    </row>
    <row r="6" spans="1:8">
      <c r="A6" s="43" t="s">
        <v>33</v>
      </c>
      <c r="B6" s="43">
        <v>100</v>
      </c>
      <c r="C6" s="43">
        <v>56</v>
      </c>
      <c r="D6" s="43">
        <v>56</v>
      </c>
      <c r="E6" s="43">
        <v>3.0000000000000001E-3</v>
      </c>
      <c r="F6" s="43">
        <v>3.0000000000000001E-3</v>
      </c>
      <c r="G6" s="78"/>
      <c r="H6" s="76"/>
    </row>
    <row r="7" spans="1:8">
      <c r="A7" s="43" t="s">
        <v>34</v>
      </c>
      <c r="B7" s="43">
        <v>100</v>
      </c>
      <c r="C7" s="43">
        <v>56</v>
      </c>
      <c r="D7" s="43">
        <v>56</v>
      </c>
      <c r="E7" s="43">
        <v>3.0000000000000001E-3</v>
      </c>
      <c r="F7" s="43">
        <v>3.0000000000000001E-3</v>
      </c>
      <c r="G7" s="78"/>
      <c r="H7" s="76"/>
    </row>
    <row r="8" spans="1:8">
      <c r="A8" s="43" t="s">
        <v>35</v>
      </c>
      <c r="B8" s="43">
        <v>162</v>
      </c>
      <c r="C8" s="43">
        <v>90</v>
      </c>
      <c r="D8" s="43">
        <v>90</v>
      </c>
      <c r="E8" s="43">
        <v>2E-3</v>
      </c>
      <c r="F8" s="43">
        <v>2E-3</v>
      </c>
      <c r="G8" s="78"/>
      <c r="H8" s="77"/>
    </row>
    <row r="12" spans="1:8">
      <c r="A12" s="66" t="s">
        <v>57</v>
      </c>
      <c r="B12" s="46" t="s">
        <v>77</v>
      </c>
      <c r="C12" s="46" t="s">
        <v>53</v>
      </c>
    </row>
    <row r="13" spans="1:8">
      <c r="A13" s="66"/>
      <c r="B13" s="46">
        <v>1013</v>
      </c>
      <c r="C13" s="46">
        <v>1898</v>
      </c>
    </row>
  </sheetData>
  <mergeCells count="8">
    <mergeCell ref="A12:A13"/>
    <mergeCell ref="A1:C1"/>
    <mergeCell ref="D1:E1"/>
    <mergeCell ref="F1:G2"/>
    <mergeCell ref="H1:H3"/>
    <mergeCell ref="F3:G3"/>
    <mergeCell ref="H4:H8"/>
    <mergeCell ref="G5:G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32" sqref="F32"/>
    </sheetView>
  </sheetViews>
  <sheetFormatPr defaultRowHeight="13.5"/>
  <cols>
    <col min="1" max="1" width="9" style="39"/>
    <col min="2" max="2" width="12.75" style="39" customWidth="1"/>
    <col min="3" max="3" width="11.75" style="39" customWidth="1"/>
    <col min="4" max="4" width="11.125" style="39" customWidth="1"/>
    <col min="5" max="5" width="14.25" style="39" customWidth="1"/>
    <col min="6" max="6" width="16.625" style="39" customWidth="1"/>
    <col min="7" max="7" width="11.5" style="39" customWidth="1"/>
    <col min="8" max="8" width="30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33" t="s">
        <v>21</v>
      </c>
      <c r="B2" s="33" t="s">
        <v>22</v>
      </c>
      <c r="C2" s="33" t="s">
        <v>23</v>
      </c>
      <c r="D2" s="33" t="s">
        <v>24</v>
      </c>
      <c r="E2" s="33" t="s">
        <v>25</v>
      </c>
      <c r="F2" s="70"/>
      <c r="G2" s="71"/>
      <c r="H2" s="72"/>
    </row>
    <row r="3" spans="1:8">
      <c r="A3" s="33">
        <v>515</v>
      </c>
      <c r="B3" s="33">
        <v>0</v>
      </c>
      <c r="C3" s="33">
        <v>220</v>
      </c>
      <c r="D3" s="33">
        <v>305</v>
      </c>
      <c r="E3" s="33">
        <v>25</v>
      </c>
      <c r="F3" s="73">
        <v>90</v>
      </c>
      <c r="G3" s="74"/>
      <c r="H3" s="72"/>
    </row>
    <row r="4" spans="1:8">
      <c r="A4" s="40"/>
      <c r="B4" s="40" t="s">
        <v>26</v>
      </c>
      <c r="C4" s="40" t="s">
        <v>27</v>
      </c>
      <c r="D4" s="40" t="s">
        <v>28</v>
      </c>
      <c r="E4" s="40" t="s">
        <v>29</v>
      </c>
      <c r="F4" s="40" t="s">
        <v>30</v>
      </c>
      <c r="G4" s="40" t="s">
        <v>31</v>
      </c>
      <c r="H4" s="75" t="s">
        <v>80</v>
      </c>
    </row>
    <row r="5" spans="1:8">
      <c r="A5" s="40" t="s">
        <v>32</v>
      </c>
      <c r="B5" s="40">
        <v>150</v>
      </c>
      <c r="C5" s="40">
        <v>80</v>
      </c>
      <c r="D5" s="40">
        <v>85</v>
      </c>
      <c r="E5" s="40">
        <v>5.0000000000000001E-3</v>
      </c>
      <c r="F5" s="40">
        <v>5.0000000000000001E-3</v>
      </c>
      <c r="G5" s="78">
        <v>0.44400000000000001</v>
      </c>
      <c r="H5" s="76"/>
    </row>
    <row r="6" spans="1:8">
      <c r="A6" s="40" t="s">
        <v>33</v>
      </c>
      <c r="B6" s="40">
        <v>100</v>
      </c>
      <c r="C6" s="40">
        <v>55</v>
      </c>
      <c r="D6" s="40">
        <v>55</v>
      </c>
      <c r="E6" s="40">
        <v>1E-3</v>
      </c>
      <c r="F6" s="40">
        <v>1E-3</v>
      </c>
      <c r="G6" s="78"/>
      <c r="H6" s="76"/>
    </row>
    <row r="7" spans="1:8">
      <c r="A7" s="40" t="s">
        <v>34</v>
      </c>
      <c r="B7" s="40">
        <v>100</v>
      </c>
      <c r="C7" s="40">
        <v>55</v>
      </c>
      <c r="D7" s="40">
        <v>55</v>
      </c>
      <c r="E7" s="40">
        <v>1E-3</v>
      </c>
      <c r="F7" s="40">
        <v>1E-3</v>
      </c>
      <c r="G7" s="78"/>
      <c r="H7" s="76"/>
    </row>
    <row r="8" spans="1:8">
      <c r="A8" s="40" t="s">
        <v>35</v>
      </c>
      <c r="B8" s="40">
        <v>150</v>
      </c>
      <c r="C8" s="40">
        <v>85</v>
      </c>
      <c r="D8" s="40">
        <v>85</v>
      </c>
      <c r="E8" s="40">
        <v>5.0000000000000001E-3</v>
      </c>
      <c r="F8" s="40">
        <v>5.0000000000000001E-3</v>
      </c>
      <c r="G8" s="78"/>
      <c r="H8" s="77"/>
    </row>
    <row r="12" spans="1:8">
      <c r="A12" s="66" t="s">
        <v>57</v>
      </c>
      <c r="B12" s="46" t="s">
        <v>77</v>
      </c>
      <c r="C12" s="46" t="s">
        <v>78</v>
      </c>
    </row>
    <row r="13" spans="1:8">
      <c r="A13" s="66"/>
      <c r="B13" s="46">
        <v>1221</v>
      </c>
      <c r="C13" s="46">
        <v>2322</v>
      </c>
    </row>
  </sheetData>
  <mergeCells count="8">
    <mergeCell ref="H1:H3"/>
    <mergeCell ref="F3:G3"/>
    <mergeCell ref="H4:H8"/>
    <mergeCell ref="A12:A13"/>
    <mergeCell ref="G5:G8"/>
    <mergeCell ref="A1:C1"/>
    <mergeCell ref="D1:E1"/>
    <mergeCell ref="F1:G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5" sqref="H15"/>
    </sheetView>
  </sheetViews>
  <sheetFormatPr defaultRowHeight="13.5"/>
  <cols>
    <col min="1" max="1" width="9" style="39"/>
    <col min="2" max="2" width="12.75" style="39" customWidth="1"/>
    <col min="3" max="3" width="11.75" style="39" customWidth="1"/>
    <col min="4" max="4" width="11.125" style="39" customWidth="1"/>
    <col min="5" max="5" width="14.25" style="39" customWidth="1"/>
    <col min="6" max="6" width="16.625" style="39" customWidth="1"/>
    <col min="7" max="7" width="11.5" style="39" customWidth="1"/>
    <col min="8" max="8" width="30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72" t="s">
        <v>50</v>
      </c>
    </row>
    <row r="2" spans="1:8">
      <c r="A2" s="42" t="s">
        <v>21</v>
      </c>
      <c r="B2" s="42" t="s">
        <v>22</v>
      </c>
      <c r="C2" s="42" t="s">
        <v>23</v>
      </c>
      <c r="D2" s="42" t="s">
        <v>24</v>
      </c>
      <c r="E2" s="42" t="s">
        <v>25</v>
      </c>
      <c r="F2" s="70"/>
      <c r="G2" s="71"/>
      <c r="H2" s="72"/>
    </row>
    <row r="3" spans="1:8">
      <c r="A3" s="42">
        <v>530</v>
      </c>
      <c r="B3" s="42">
        <v>0</v>
      </c>
      <c r="C3" s="42">
        <v>220</v>
      </c>
      <c r="D3" s="42">
        <v>305</v>
      </c>
      <c r="E3" s="42">
        <v>25</v>
      </c>
      <c r="F3" s="73">
        <v>90</v>
      </c>
      <c r="G3" s="74"/>
      <c r="H3" s="72"/>
    </row>
    <row r="4" spans="1:8">
      <c r="A4" s="43"/>
      <c r="B4" s="43" t="s">
        <v>26</v>
      </c>
      <c r="C4" s="43" t="s">
        <v>27</v>
      </c>
      <c r="D4" s="43" t="s">
        <v>28</v>
      </c>
      <c r="E4" s="43" t="s">
        <v>29</v>
      </c>
      <c r="F4" s="43" t="s">
        <v>30</v>
      </c>
      <c r="G4" s="43" t="s">
        <v>31</v>
      </c>
      <c r="H4" s="75" t="s">
        <v>82</v>
      </c>
    </row>
    <row r="5" spans="1:8">
      <c r="A5" s="43" t="s">
        <v>32</v>
      </c>
      <c r="B5" s="43">
        <v>150</v>
      </c>
      <c r="C5" s="43">
        <v>75</v>
      </c>
      <c r="D5" s="43">
        <v>75</v>
      </c>
      <c r="E5" s="43">
        <v>5.0000000000000001E-3</v>
      </c>
      <c r="F5" s="43">
        <v>5.0000000000000001E-3</v>
      </c>
      <c r="G5" s="78">
        <v>0.47599999999999998</v>
      </c>
      <c r="H5" s="76"/>
    </row>
    <row r="6" spans="1:8">
      <c r="A6" s="43" t="s">
        <v>33</v>
      </c>
      <c r="B6" s="43">
        <v>100</v>
      </c>
      <c r="C6" s="43">
        <v>53</v>
      </c>
      <c r="D6" s="43">
        <v>53</v>
      </c>
      <c r="E6" s="43">
        <v>3.0000000000000001E-3</v>
      </c>
      <c r="F6" s="43">
        <v>3.0000000000000001E-3</v>
      </c>
      <c r="G6" s="78"/>
      <c r="H6" s="76"/>
    </row>
    <row r="7" spans="1:8">
      <c r="A7" s="43" t="s">
        <v>34</v>
      </c>
      <c r="B7" s="43">
        <v>100</v>
      </c>
      <c r="C7" s="43">
        <v>53</v>
      </c>
      <c r="D7" s="43">
        <v>53</v>
      </c>
      <c r="E7" s="43">
        <v>3.0000000000000001E-3</v>
      </c>
      <c r="F7" s="43">
        <v>3.0000000000000001E-3</v>
      </c>
      <c r="G7" s="78"/>
      <c r="H7" s="76"/>
    </row>
    <row r="8" spans="1:8">
      <c r="A8" s="43" t="s">
        <v>35</v>
      </c>
      <c r="B8" s="43">
        <v>150</v>
      </c>
      <c r="C8" s="43">
        <v>75</v>
      </c>
      <c r="D8" s="43">
        <v>75</v>
      </c>
      <c r="E8" s="43">
        <v>5.0000000000000001E-3</v>
      </c>
      <c r="F8" s="43">
        <v>5.0000000000000001E-3</v>
      </c>
      <c r="G8" s="78"/>
      <c r="H8" s="77"/>
    </row>
    <row r="12" spans="1:8">
      <c r="A12" s="66" t="s">
        <v>57</v>
      </c>
      <c r="B12" s="46" t="s">
        <v>77</v>
      </c>
      <c r="C12" s="46" t="s">
        <v>53</v>
      </c>
    </row>
    <row r="13" spans="1:8">
      <c r="A13" s="66"/>
      <c r="B13" s="46">
        <v>1010</v>
      </c>
      <c r="C13" s="46">
        <v>1953</v>
      </c>
    </row>
  </sheetData>
  <mergeCells count="8">
    <mergeCell ref="A12:A13"/>
    <mergeCell ref="A1:C1"/>
    <mergeCell ref="D1:E1"/>
    <mergeCell ref="F1:G2"/>
    <mergeCell ref="H1:H3"/>
    <mergeCell ref="F3:G3"/>
    <mergeCell ref="H4:H8"/>
    <mergeCell ref="G5:G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H21" sqref="H21"/>
    </sheetView>
  </sheetViews>
  <sheetFormatPr defaultRowHeight="13.5"/>
  <cols>
    <col min="1" max="1" width="9" style="39"/>
    <col min="2" max="2" width="11.625" style="39" customWidth="1"/>
    <col min="3" max="3" width="12.375" style="39" customWidth="1"/>
    <col min="4" max="4" width="13.5" style="39" customWidth="1"/>
    <col min="5" max="5" width="13.375" style="39" customWidth="1"/>
    <col min="6" max="6" width="14.875" style="39" customWidth="1"/>
    <col min="7" max="7" width="13.125" style="39" customWidth="1"/>
    <col min="8" max="8" width="19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89" t="s">
        <v>50</v>
      </c>
    </row>
    <row r="2" spans="1:8">
      <c r="A2" s="44" t="s">
        <v>21</v>
      </c>
      <c r="B2" s="44" t="s">
        <v>22</v>
      </c>
      <c r="C2" s="44" t="s">
        <v>23</v>
      </c>
      <c r="D2" s="44" t="s">
        <v>24</v>
      </c>
      <c r="E2" s="44" t="s">
        <v>25</v>
      </c>
      <c r="F2" s="70"/>
      <c r="G2" s="71"/>
      <c r="H2" s="89"/>
    </row>
    <row r="3" spans="1:8">
      <c r="A3" s="44">
        <v>520</v>
      </c>
      <c r="B3" s="44">
        <v>0</v>
      </c>
      <c r="C3" s="44">
        <v>265</v>
      </c>
      <c r="D3" s="44">
        <v>700</v>
      </c>
      <c r="E3" s="44">
        <v>90</v>
      </c>
      <c r="F3" s="73">
        <v>90</v>
      </c>
      <c r="G3" s="74"/>
      <c r="H3" s="89"/>
    </row>
    <row r="4" spans="1:8">
      <c r="A4" s="45"/>
      <c r="B4" s="45" t="s">
        <v>26</v>
      </c>
      <c r="C4" s="45" t="s">
        <v>27</v>
      </c>
      <c r="D4" s="45" t="s">
        <v>28</v>
      </c>
      <c r="E4" s="45" t="s">
        <v>29</v>
      </c>
      <c r="F4" s="45" t="s">
        <v>30</v>
      </c>
      <c r="G4" s="45" t="s">
        <v>31</v>
      </c>
      <c r="H4" s="90" t="s">
        <v>83</v>
      </c>
    </row>
    <row r="5" spans="1:8">
      <c r="A5" s="45" t="s">
        <v>32</v>
      </c>
      <c r="B5" s="45">
        <v>80</v>
      </c>
      <c r="C5" s="45">
        <v>90</v>
      </c>
      <c r="D5" s="45">
        <v>90</v>
      </c>
      <c r="E5" s="45">
        <v>0.01</v>
      </c>
      <c r="F5" s="45">
        <v>0.01</v>
      </c>
      <c r="G5" s="78">
        <v>0.96</v>
      </c>
      <c r="H5" s="90"/>
    </row>
    <row r="6" spans="1:8">
      <c r="A6" s="45" t="s">
        <v>33</v>
      </c>
      <c r="B6" s="45">
        <v>50</v>
      </c>
      <c r="C6" s="45">
        <v>28</v>
      </c>
      <c r="D6" s="45">
        <v>28</v>
      </c>
      <c r="E6" s="45">
        <v>0.01</v>
      </c>
      <c r="F6" s="45">
        <v>0.01</v>
      </c>
      <c r="G6" s="78"/>
      <c r="H6" s="90"/>
    </row>
    <row r="7" spans="1:8">
      <c r="A7" s="45" t="s">
        <v>34</v>
      </c>
      <c r="B7" s="45">
        <v>50</v>
      </c>
      <c r="C7" s="45">
        <v>28</v>
      </c>
      <c r="D7" s="45">
        <v>28</v>
      </c>
      <c r="E7" s="45">
        <v>0.01</v>
      </c>
      <c r="F7" s="45">
        <v>0.01</v>
      </c>
      <c r="G7" s="78"/>
      <c r="H7" s="90"/>
    </row>
    <row r="8" spans="1:8">
      <c r="A8" s="45" t="s">
        <v>35</v>
      </c>
      <c r="B8" s="45">
        <v>80</v>
      </c>
      <c r="C8" s="45">
        <v>90</v>
      </c>
      <c r="D8" s="45">
        <v>90</v>
      </c>
      <c r="E8" s="45">
        <v>0.01</v>
      </c>
      <c r="F8" s="45">
        <v>0.01</v>
      </c>
      <c r="G8" s="78"/>
      <c r="H8" s="90"/>
    </row>
    <row r="11" spans="1:8">
      <c r="A11" s="66" t="s">
        <v>57</v>
      </c>
      <c r="B11" s="46" t="s">
        <v>77</v>
      </c>
      <c r="C11" s="46" t="s">
        <v>53</v>
      </c>
    </row>
    <row r="12" spans="1:8">
      <c r="A12" s="66"/>
      <c r="B12" s="46">
        <v>1015</v>
      </c>
      <c r="C12" s="46">
        <v>1707</v>
      </c>
    </row>
  </sheetData>
  <mergeCells count="8">
    <mergeCell ref="A11:A12"/>
    <mergeCell ref="A1:C1"/>
    <mergeCell ref="D1:E1"/>
    <mergeCell ref="F1:G2"/>
    <mergeCell ref="H1:H3"/>
    <mergeCell ref="F3:G3"/>
    <mergeCell ref="H4:H8"/>
    <mergeCell ref="G5:G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H26" sqref="H26"/>
    </sheetView>
  </sheetViews>
  <sheetFormatPr defaultRowHeight="13.5"/>
  <cols>
    <col min="1" max="1" width="9" style="39"/>
    <col min="2" max="2" width="11.625" style="39" customWidth="1"/>
    <col min="3" max="3" width="12.375" style="39" customWidth="1"/>
    <col min="4" max="4" width="13.5" style="39" customWidth="1"/>
    <col min="5" max="5" width="13.375" style="39" customWidth="1"/>
    <col min="6" max="6" width="14.875" style="39" customWidth="1"/>
    <col min="7" max="7" width="13.125" style="39" customWidth="1"/>
    <col min="8" max="8" width="19" style="39" customWidth="1"/>
    <col min="9" max="16384" width="9" style="39"/>
  </cols>
  <sheetData>
    <row r="1" spans="1:8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  <c r="H1" s="89" t="s">
        <v>50</v>
      </c>
    </row>
    <row r="2" spans="1:8">
      <c r="A2" s="44" t="s">
        <v>21</v>
      </c>
      <c r="B2" s="44" t="s">
        <v>22</v>
      </c>
      <c r="C2" s="44" t="s">
        <v>23</v>
      </c>
      <c r="D2" s="44" t="s">
        <v>24</v>
      </c>
      <c r="E2" s="44" t="s">
        <v>25</v>
      </c>
      <c r="F2" s="70"/>
      <c r="G2" s="71"/>
      <c r="H2" s="89"/>
    </row>
    <row r="3" spans="1:8">
      <c r="A3" s="44">
        <v>550</v>
      </c>
      <c r="B3" s="44">
        <v>0</v>
      </c>
      <c r="C3" s="44">
        <v>265</v>
      </c>
      <c r="D3" s="44">
        <v>700</v>
      </c>
      <c r="E3" s="44">
        <v>90</v>
      </c>
      <c r="F3" s="73">
        <v>90</v>
      </c>
      <c r="G3" s="74"/>
      <c r="H3" s="89"/>
    </row>
    <row r="4" spans="1:8">
      <c r="A4" s="45"/>
      <c r="B4" s="45" t="s">
        <v>26</v>
      </c>
      <c r="C4" s="45" t="s">
        <v>27</v>
      </c>
      <c r="D4" s="45" t="s">
        <v>28</v>
      </c>
      <c r="E4" s="45" t="s">
        <v>29</v>
      </c>
      <c r="F4" s="45" t="s">
        <v>30</v>
      </c>
      <c r="G4" s="45" t="s">
        <v>31</v>
      </c>
      <c r="H4" s="90" t="s">
        <v>83</v>
      </c>
    </row>
    <row r="5" spans="1:8">
      <c r="A5" s="45" t="s">
        <v>32</v>
      </c>
      <c r="B5" s="45">
        <v>80</v>
      </c>
      <c r="C5" s="45">
        <v>90</v>
      </c>
      <c r="D5" s="45">
        <v>90</v>
      </c>
      <c r="E5" s="45">
        <v>3.0000000000000001E-3</v>
      </c>
      <c r="F5" s="45">
        <v>3.0000000000000001E-3</v>
      </c>
      <c r="G5" s="78">
        <v>0.88200000000000001</v>
      </c>
      <c r="H5" s="90"/>
    </row>
    <row r="6" spans="1:8">
      <c r="A6" s="45" t="s">
        <v>33</v>
      </c>
      <c r="B6" s="45">
        <v>52</v>
      </c>
      <c r="C6" s="45">
        <v>32</v>
      </c>
      <c r="D6" s="45">
        <v>32</v>
      </c>
      <c r="E6" s="45">
        <v>3.0000000000000001E-3</v>
      </c>
      <c r="F6" s="45">
        <v>3.0000000000000001E-3</v>
      </c>
      <c r="G6" s="78"/>
      <c r="H6" s="90"/>
    </row>
    <row r="7" spans="1:8">
      <c r="A7" s="45" t="s">
        <v>34</v>
      </c>
      <c r="B7" s="45">
        <v>52</v>
      </c>
      <c r="C7" s="45">
        <v>32</v>
      </c>
      <c r="D7" s="45">
        <v>32</v>
      </c>
      <c r="E7" s="45">
        <v>3.0000000000000001E-3</v>
      </c>
      <c r="F7" s="45">
        <v>3.0000000000000001E-3</v>
      </c>
      <c r="G7" s="78"/>
      <c r="H7" s="90"/>
    </row>
    <row r="8" spans="1:8">
      <c r="A8" s="45" t="s">
        <v>35</v>
      </c>
      <c r="B8" s="45">
        <v>80</v>
      </c>
      <c r="C8" s="45">
        <v>90</v>
      </c>
      <c r="D8" s="45">
        <v>90</v>
      </c>
      <c r="E8" s="45">
        <v>3.0000000000000001E-3</v>
      </c>
      <c r="F8" s="45">
        <v>3.0000000000000001E-3</v>
      </c>
      <c r="G8" s="78"/>
      <c r="H8" s="90"/>
    </row>
    <row r="11" spans="1:8">
      <c r="A11" s="66" t="s">
        <v>57</v>
      </c>
      <c r="B11" s="46" t="s">
        <v>77</v>
      </c>
      <c r="C11" s="46" t="s">
        <v>53</v>
      </c>
    </row>
    <row r="12" spans="1:8">
      <c r="A12" s="66"/>
      <c r="B12" s="46">
        <v>1273</v>
      </c>
      <c r="C12" s="46">
        <v>2048</v>
      </c>
    </row>
  </sheetData>
  <mergeCells count="8">
    <mergeCell ref="A11:A12"/>
    <mergeCell ref="H1:H3"/>
    <mergeCell ref="H4:H8"/>
    <mergeCell ref="A1:C1"/>
    <mergeCell ref="D1:E1"/>
    <mergeCell ref="F1:G2"/>
    <mergeCell ref="F3:G3"/>
    <mergeCell ref="G5:G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30" sqref="F30"/>
    </sheetView>
  </sheetViews>
  <sheetFormatPr defaultRowHeight="13.5"/>
  <cols>
    <col min="2" max="2" width="11.625" customWidth="1"/>
    <col min="3" max="3" width="12.375" customWidth="1"/>
    <col min="4" max="4" width="13.5" customWidth="1"/>
    <col min="5" max="5" width="13.375" customWidth="1"/>
    <col min="6" max="6" width="14.875" customWidth="1"/>
    <col min="7" max="7" width="13.125" customWidth="1"/>
  </cols>
  <sheetData>
    <row r="1" spans="1:7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</row>
    <row r="2" spans="1:7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70"/>
      <c r="G2" s="71"/>
    </row>
    <row r="3" spans="1:7">
      <c r="A3" s="11">
        <v>520</v>
      </c>
      <c r="B3" s="11">
        <v>0</v>
      </c>
      <c r="C3" s="11">
        <v>265</v>
      </c>
      <c r="D3" s="11">
        <v>700</v>
      </c>
      <c r="E3" s="11">
        <v>90</v>
      </c>
      <c r="F3" s="73">
        <v>90</v>
      </c>
      <c r="G3" s="74"/>
    </row>
    <row r="4" spans="1:7">
      <c r="A4" s="10"/>
      <c r="B4" s="10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</row>
    <row r="5" spans="1:7">
      <c r="A5" s="10" t="s">
        <v>32</v>
      </c>
      <c r="B5" s="10">
        <v>60</v>
      </c>
      <c r="C5" s="10">
        <v>45</v>
      </c>
      <c r="D5" s="10">
        <v>45</v>
      </c>
      <c r="E5" s="45">
        <v>0.01</v>
      </c>
      <c r="F5" s="10">
        <v>0.01</v>
      </c>
      <c r="G5" s="78">
        <v>1.02</v>
      </c>
    </row>
    <row r="6" spans="1:7">
      <c r="A6" s="10" t="s">
        <v>33</v>
      </c>
      <c r="B6" s="10">
        <v>50</v>
      </c>
      <c r="C6" s="10">
        <v>28</v>
      </c>
      <c r="D6" s="45">
        <v>28</v>
      </c>
      <c r="E6" s="10">
        <v>0.01</v>
      </c>
      <c r="F6" s="10">
        <v>0.01</v>
      </c>
      <c r="G6" s="78"/>
    </row>
    <row r="7" spans="1:7">
      <c r="A7" s="10" t="s">
        <v>34</v>
      </c>
      <c r="B7" s="10">
        <v>50</v>
      </c>
      <c r="C7" s="10">
        <v>28</v>
      </c>
      <c r="D7" s="10">
        <v>28</v>
      </c>
      <c r="E7" s="45">
        <v>0.01</v>
      </c>
      <c r="F7" s="45">
        <v>0.01</v>
      </c>
      <c r="G7" s="78"/>
    </row>
    <row r="8" spans="1:7">
      <c r="A8" s="10" t="s">
        <v>35</v>
      </c>
      <c r="B8" s="10">
        <v>60</v>
      </c>
      <c r="C8" s="10">
        <v>45</v>
      </c>
      <c r="D8" s="10">
        <v>45</v>
      </c>
      <c r="E8" s="10">
        <v>0.01</v>
      </c>
      <c r="F8" s="10">
        <v>0.01</v>
      </c>
      <c r="G8" s="78"/>
    </row>
    <row r="12" spans="1:7">
      <c r="A12" s="66" t="s">
        <v>57</v>
      </c>
      <c r="B12" s="46" t="s">
        <v>77</v>
      </c>
      <c r="C12" s="46" t="s">
        <v>53</v>
      </c>
    </row>
    <row r="13" spans="1:7">
      <c r="A13" s="66"/>
      <c r="B13" s="46">
        <v>1000</v>
      </c>
      <c r="C13" s="46">
        <v>1857</v>
      </c>
    </row>
  </sheetData>
  <mergeCells count="6">
    <mergeCell ref="A12:A13"/>
    <mergeCell ref="A1:C1"/>
    <mergeCell ref="D1:E1"/>
    <mergeCell ref="F1:G2"/>
    <mergeCell ref="F3:G3"/>
    <mergeCell ref="G5:G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27" sqref="F27"/>
    </sheetView>
  </sheetViews>
  <sheetFormatPr defaultRowHeight="13.5"/>
  <cols>
    <col min="1" max="1" width="9" style="39"/>
    <col min="2" max="2" width="11.625" style="39" customWidth="1"/>
    <col min="3" max="3" width="12.375" style="39" customWidth="1"/>
    <col min="4" max="4" width="13.5" style="39" customWidth="1"/>
    <col min="5" max="5" width="13.375" style="39" customWidth="1"/>
    <col min="6" max="6" width="14.875" style="39" customWidth="1"/>
    <col min="7" max="7" width="13.125" style="39" customWidth="1"/>
    <col min="8" max="16384" width="9" style="39"/>
  </cols>
  <sheetData>
    <row r="1" spans="1:7">
      <c r="A1" s="67" t="s">
        <v>18</v>
      </c>
      <c r="B1" s="67"/>
      <c r="C1" s="67"/>
      <c r="D1" s="67" t="s">
        <v>19</v>
      </c>
      <c r="E1" s="67"/>
      <c r="F1" s="68" t="s">
        <v>20</v>
      </c>
      <c r="G1" s="69"/>
    </row>
    <row r="2" spans="1:7">
      <c r="A2" s="44" t="s">
        <v>21</v>
      </c>
      <c r="B2" s="44" t="s">
        <v>22</v>
      </c>
      <c r="C2" s="44" t="s">
        <v>23</v>
      </c>
      <c r="D2" s="44" t="s">
        <v>24</v>
      </c>
      <c r="E2" s="44" t="s">
        <v>25</v>
      </c>
      <c r="F2" s="70"/>
      <c r="G2" s="71"/>
    </row>
    <row r="3" spans="1:7">
      <c r="A3" s="44">
        <v>550</v>
      </c>
      <c r="B3" s="44">
        <v>0</v>
      </c>
      <c r="C3" s="44">
        <v>265</v>
      </c>
      <c r="D3" s="44">
        <v>700</v>
      </c>
      <c r="E3" s="44">
        <v>90</v>
      </c>
      <c r="F3" s="73">
        <v>90</v>
      </c>
      <c r="G3" s="74"/>
    </row>
    <row r="4" spans="1:7">
      <c r="A4" s="45"/>
      <c r="B4" s="45" t="s">
        <v>26</v>
      </c>
      <c r="C4" s="45" t="s">
        <v>27</v>
      </c>
      <c r="D4" s="45" t="s">
        <v>28</v>
      </c>
      <c r="E4" s="45" t="s">
        <v>29</v>
      </c>
      <c r="F4" s="45" t="s">
        <v>30</v>
      </c>
      <c r="G4" s="45" t="s">
        <v>31</v>
      </c>
    </row>
    <row r="5" spans="1:7">
      <c r="A5" s="45" t="s">
        <v>32</v>
      </c>
      <c r="B5" s="45">
        <v>80</v>
      </c>
      <c r="C5" s="45">
        <v>90</v>
      </c>
      <c r="D5" s="45">
        <v>90</v>
      </c>
      <c r="E5" s="45">
        <v>3.0000000000000001E-3</v>
      </c>
      <c r="F5" s="45">
        <v>3.0000000000000001E-3</v>
      </c>
      <c r="G5" s="78">
        <v>0.88200000000000001</v>
      </c>
    </row>
    <row r="6" spans="1:7">
      <c r="A6" s="45" t="s">
        <v>33</v>
      </c>
      <c r="B6" s="45">
        <v>52</v>
      </c>
      <c r="C6" s="45">
        <v>32</v>
      </c>
      <c r="D6" s="45">
        <v>32</v>
      </c>
      <c r="E6" s="45">
        <v>3.0000000000000001E-3</v>
      </c>
      <c r="F6" s="45">
        <v>3.0000000000000001E-3</v>
      </c>
      <c r="G6" s="78"/>
    </row>
    <row r="7" spans="1:7">
      <c r="A7" s="45" t="s">
        <v>34</v>
      </c>
      <c r="B7" s="45">
        <v>52</v>
      </c>
      <c r="C7" s="45">
        <v>32</v>
      </c>
      <c r="D7" s="45">
        <v>32</v>
      </c>
      <c r="E7" s="45">
        <v>3.0000000000000001E-3</v>
      </c>
      <c r="F7" s="45">
        <v>3.0000000000000001E-3</v>
      </c>
      <c r="G7" s="78"/>
    </row>
    <row r="8" spans="1:7">
      <c r="A8" s="45" t="s">
        <v>35</v>
      </c>
      <c r="B8" s="45">
        <v>80</v>
      </c>
      <c r="C8" s="45">
        <v>90</v>
      </c>
      <c r="D8" s="45">
        <v>90</v>
      </c>
      <c r="E8" s="45">
        <v>3.0000000000000001E-3</v>
      </c>
      <c r="F8" s="45">
        <v>3.0000000000000001E-3</v>
      </c>
      <c r="G8" s="78"/>
    </row>
    <row r="11" spans="1:7">
      <c r="A11" s="66" t="s">
        <v>57</v>
      </c>
      <c r="B11" s="46" t="s">
        <v>77</v>
      </c>
      <c r="C11" s="46" t="s">
        <v>53</v>
      </c>
    </row>
    <row r="12" spans="1:7">
      <c r="A12" s="66"/>
      <c r="B12" s="46">
        <v>1458</v>
      </c>
      <c r="C12" s="46">
        <v>2216</v>
      </c>
    </row>
  </sheetData>
  <mergeCells count="6">
    <mergeCell ref="A11:A12"/>
    <mergeCell ref="A1:C1"/>
    <mergeCell ref="D1:E1"/>
    <mergeCell ref="F1:G2"/>
    <mergeCell ref="F3:G3"/>
    <mergeCell ref="G5:G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8"/>
  <sheetViews>
    <sheetView workbookViewId="0">
      <selection activeCell="C40" sqref="C40"/>
    </sheetView>
  </sheetViews>
  <sheetFormatPr defaultRowHeight="13.5"/>
  <cols>
    <col min="1" max="1" width="9" style="18"/>
    <col min="2" max="2" width="10.75" style="18" customWidth="1"/>
    <col min="3" max="3" width="10.25" style="18" customWidth="1"/>
    <col min="4" max="4" width="11.5" style="18" customWidth="1"/>
    <col min="5" max="5" width="11.625" style="18" customWidth="1"/>
    <col min="6" max="6" width="13.25" style="18" customWidth="1"/>
    <col min="7" max="7" width="12.5" style="18" customWidth="1"/>
    <col min="8" max="8" width="7.75" style="18" customWidth="1"/>
    <col min="9" max="9" width="13" style="18" customWidth="1"/>
    <col min="10" max="10" width="19.625" style="18" customWidth="1"/>
    <col min="11" max="11" width="18" style="18" customWidth="1"/>
    <col min="12" max="12" width="9.75" style="18" customWidth="1"/>
    <col min="13" max="14" width="9" style="18"/>
    <col min="15" max="15" width="11.125" style="18" customWidth="1"/>
    <col min="16" max="19" width="11.5" style="18" customWidth="1"/>
    <col min="20" max="20" width="10.875" style="18" customWidth="1"/>
    <col min="21" max="21" width="35.625" style="18" customWidth="1"/>
    <col min="22" max="16384" width="9" style="18"/>
  </cols>
  <sheetData>
    <row r="1" spans="1:20">
      <c r="A1" s="95" t="s">
        <v>36</v>
      </c>
      <c r="B1" s="12" t="s">
        <v>37</v>
      </c>
      <c r="C1" s="12">
        <v>0</v>
      </c>
      <c r="D1" s="12">
        <v>90</v>
      </c>
      <c r="E1" s="12">
        <v>-90</v>
      </c>
      <c r="F1" s="12">
        <v>90</v>
      </c>
      <c r="G1" s="12">
        <v>0</v>
      </c>
      <c r="H1" s="12">
        <v>0</v>
      </c>
      <c r="I1" s="97" t="s">
        <v>69</v>
      </c>
      <c r="J1" s="19" t="s">
        <v>70</v>
      </c>
      <c r="K1" s="19" t="s">
        <v>52</v>
      </c>
      <c r="L1" s="100" t="s">
        <v>57</v>
      </c>
      <c r="M1" s="100"/>
      <c r="N1" s="101" t="s">
        <v>56</v>
      </c>
      <c r="O1" s="19" t="s">
        <v>55</v>
      </c>
      <c r="P1" s="19" t="s">
        <v>59</v>
      </c>
      <c r="Q1" s="19" t="s">
        <v>60</v>
      </c>
      <c r="R1" s="19" t="s">
        <v>61</v>
      </c>
      <c r="S1" s="19" t="s">
        <v>62</v>
      </c>
      <c r="T1" s="19" t="s">
        <v>63</v>
      </c>
    </row>
    <row r="2" spans="1:20">
      <c r="A2" s="96"/>
      <c r="B2" s="12" t="s">
        <v>38</v>
      </c>
      <c r="C2" s="12">
        <v>-90</v>
      </c>
      <c r="D2" s="12">
        <v>90</v>
      </c>
      <c r="E2" s="12">
        <v>-90</v>
      </c>
      <c r="F2" s="12">
        <v>90</v>
      </c>
      <c r="G2" s="12">
        <v>-90</v>
      </c>
      <c r="H2" s="12">
        <v>0</v>
      </c>
      <c r="I2" s="98"/>
      <c r="J2" s="19">
        <v>440.3354850656778</v>
      </c>
      <c r="K2" s="19">
        <v>6.6955267614754677</v>
      </c>
      <c r="L2" s="19" t="s">
        <v>54</v>
      </c>
      <c r="M2" s="19" t="s">
        <v>53</v>
      </c>
      <c r="N2" s="101"/>
      <c r="O2" s="19">
        <v>2979</v>
      </c>
      <c r="P2" s="19">
        <v>0</v>
      </c>
      <c r="Q2" s="19">
        <v>0</v>
      </c>
      <c r="R2" s="19">
        <v>0</v>
      </c>
      <c r="S2" s="19">
        <v>385</v>
      </c>
      <c r="T2" s="19">
        <v>0</v>
      </c>
    </row>
    <row r="3" spans="1:20">
      <c r="A3" s="96"/>
      <c r="B3" s="12"/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43</v>
      </c>
      <c r="H3" s="12"/>
      <c r="I3" s="98"/>
      <c r="J3" s="102" t="s">
        <v>51</v>
      </c>
      <c r="K3" s="103"/>
      <c r="L3" s="104">
        <v>1228</v>
      </c>
      <c r="M3" s="104">
        <v>3364</v>
      </c>
      <c r="N3" s="101"/>
      <c r="O3" s="19" t="s">
        <v>58</v>
      </c>
      <c r="P3" s="19" t="s">
        <v>64</v>
      </c>
      <c r="Q3" s="19" t="s">
        <v>65</v>
      </c>
      <c r="R3" s="19" t="s">
        <v>66</v>
      </c>
      <c r="S3" s="19" t="s">
        <v>67</v>
      </c>
      <c r="T3" s="19" t="s">
        <v>68</v>
      </c>
    </row>
    <row r="4" spans="1:20">
      <c r="A4" s="96"/>
      <c r="B4" s="12" t="s">
        <v>44</v>
      </c>
      <c r="C4" s="12">
        <v>160</v>
      </c>
      <c r="D4" s="12">
        <v>160</v>
      </c>
      <c r="E4" s="12">
        <v>160</v>
      </c>
      <c r="F4" s="12">
        <v>0.01</v>
      </c>
      <c r="G4" s="12">
        <v>0.01</v>
      </c>
      <c r="H4" s="12"/>
      <c r="I4" s="98"/>
      <c r="J4" s="25">
        <v>0.64919657327969205</v>
      </c>
      <c r="K4" s="25">
        <v>-0.21229096923818025</v>
      </c>
      <c r="L4" s="104"/>
      <c r="M4" s="104"/>
      <c r="N4" s="101"/>
      <c r="O4" s="19">
        <v>863</v>
      </c>
      <c r="P4" s="19">
        <v>7</v>
      </c>
      <c r="Q4" s="19">
        <v>1</v>
      </c>
      <c r="R4" s="19">
        <v>3</v>
      </c>
      <c r="S4" s="19">
        <v>168</v>
      </c>
      <c r="T4" s="19">
        <v>1</v>
      </c>
    </row>
    <row r="5" spans="1:20">
      <c r="A5" s="105" t="s">
        <v>45</v>
      </c>
      <c r="B5" s="14" t="s">
        <v>37</v>
      </c>
      <c r="C5" s="14">
        <v>0</v>
      </c>
      <c r="D5" s="14">
        <v>90</v>
      </c>
      <c r="E5" s="14">
        <v>-90</v>
      </c>
      <c r="F5" s="14">
        <v>0</v>
      </c>
      <c r="G5" s="14">
        <v>0</v>
      </c>
      <c r="H5" s="14">
        <v>0</v>
      </c>
      <c r="I5" s="98"/>
      <c r="J5" s="20" t="s">
        <v>70</v>
      </c>
      <c r="K5" s="20" t="s">
        <v>52</v>
      </c>
      <c r="L5" s="107" t="s">
        <v>57</v>
      </c>
      <c r="M5" s="107"/>
      <c r="N5" s="108" t="s">
        <v>56</v>
      </c>
      <c r="O5" s="20" t="s">
        <v>55</v>
      </c>
      <c r="P5" s="20" t="s">
        <v>59</v>
      </c>
      <c r="Q5" s="20" t="s">
        <v>60</v>
      </c>
      <c r="R5" s="20" t="s">
        <v>61</v>
      </c>
      <c r="S5" s="20" t="s">
        <v>62</v>
      </c>
      <c r="T5" s="20" t="s">
        <v>63</v>
      </c>
    </row>
    <row r="6" spans="1:20">
      <c r="A6" s="106"/>
      <c r="B6" s="14" t="s">
        <v>38</v>
      </c>
      <c r="C6" s="14">
        <v>0</v>
      </c>
      <c r="D6" s="14">
        <v>0</v>
      </c>
      <c r="E6" s="14">
        <v>-180</v>
      </c>
      <c r="F6" s="14">
        <v>90</v>
      </c>
      <c r="G6" s="14">
        <v>-90</v>
      </c>
      <c r="H6" s="14">
        <v>0</v>
      </c>
      <c r="I6" s="98"/>
      <c r="J6" s="20">
        <v>483.18925453622421</v>
      </c>
      <c r="K6" s="20">
        <v>5.812455890904654</v>
      </c>
      <c r="L6" s="20" t="s">
        <v>54</v>
      </c>
      <c r="M6" s="20" t="s">
        <v>53</v>
      </c>
      <c r="N6" s="108"/>
      <c r="O6" s="20">
        <v>0</v>
      </c>
      <c r="P6" s="20">
        <v>2770</v>
      </c>
      <c r="Q6" s="20">
        <v>1357</v>
      </c>
      <c r="R6" s="20">
        <v>133</v>
      </c>
      <c r="S6" s="20">
        <v>257</v>
      </c>
      <c r="T6" s="20">
        <v>0</v>
      </c>
    </row>
    <row r="7" spans="1:20">
      <c r="A7" s="106"/>
      <c r="B7" s="14"/>
      <c r="C7" s="14" t="s">
        <v>39</v>
      </c>
      <c r="D7" s="14" t="s">
        <v>40</v>
      </c>
      <c r="E7" s="14" t="s">
        <v>41</v>
      </c>
      <c r="F7" s="14" t="s">
        <v>42</v>
      </c>
      <c r="G7" s="14" t="s">
        <v>43</v>
      </c>
      <c r="H7" s="14"/>
      <c r="I7" s="98"/>
      <c r="J7" s="109" t="s">
        <v>51</v>
      </c>
      <c r="K7" s="110"/>
      <c r="L7" s="111">
        <v>1827</v>
      </c>
      <c r="M7" s="111">
        <v>4395</v>
      </c>
      <c r="N7" s="108"/>
      <c r="O7" s="20" t="s">
        <v>58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</row>
    <row r="8" spans="1:20">
      <c r="A8" s="106"/>
      <c r="B8" s="14" t="s">
        <v>44</v>
      </c>
      <c r="C8" s="14">
        <v>160</v>
      </c>
      <c r="D8" s="14">
        <v>160</v>
      </c>
      <c r="E8" s="14">
        <v>160</v>
      </c>
      <c r="F8" s="14">
        <v>0.01</v>
      </c>
      <c r="G8" s="14">
        <v>0.01</v>
      </c>
      <c r="H8" s="14"/>
      <c r="I8" s="98"/>
      <c r="J8" s="31">
        <v>0.10823223517482616</v>
      </c>
      <c r="K8" s="31">
        <v>0.21092831060513628</v>
      </c>
      <c r="L8" s="111"/>
      <c r="M8" s="111"/>
      <c r="N8" s="108"/>
      <c r="O8" s="20">
        <v>0</v>
      </c>
      <c r="P8" s="20">
        <v>1172</v>
      </c>
      <c r="Q8" s="20">
        <v>624</v>
      </c>
      <c r="R8" s="20">
        <v>430</v>
      </c>
      <c r="S8" s="20">
        <v>179</v>
      </c>
      <c r="T8" s="20">
        <v>3</v>
      </c>
    </row>
    <row r="9" spans="1:20">
      <c r="A9" s="112" t="s">
        <v>46</v>
      </c>
      <c r="B9" s="13" t="s">
        <v>37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98"/>
      <c r="J9" s="23" t="s">
        <v>70</v>
      </c>
      <c r="K9" s="23" t="s">
        <v>52</v>
      </c>
      <c r="L9" s="114" t="s">
        <v>57</v>
      </c>
      <c r="M9" s="114"/>
      <c r="N9" s="91" t="s">
        <v>56</v>
      </c>
      <c r="O9" s="23" t="s">
        <v>55</v>
      </c>
      <c r="P9" s="23" t="s">
        <v>59</v>
      </c>
      <c r="Q9" s="23" t="s">
        <v>60</v>
      </c>
      <c r="R9" s="23" t="s">
        <v>61</v>
      </c>
      <c r="S9" s="23" t="s">
        <v>62</v>
      </c>
      <c r="T9" s="23" t="s">
        <v>63</v>
      </c>
    </row>
    <row r="10" spans="1:20">
      <c r="A10" s="113"/>
      <c r="B10" s="13" t="s">
        <v>38</v>
      </c>
      <c r="C10" s="13">
        <v>0</v>
      </c>
      <c r="D10" s="13">
        <v>-90</v>
      </c>
      <c r="E10" s="13">
        <v>-90</v>
      </c>
      <c r="F10" s="13">
        <v>0</v>
      </c>
      <c r="G10" s="13">
        <v>-90</v>
      </c>
      <c r="H10" s="13">
        <v>0</v>
      </c>
      <c r="I10" s="98"/>
      <c r="J10" s="23">
        <v>207.80979608450173</v>
      </c>
      <c r="K10" s="23">
        <v>2.5420242823637236</v>
      </c>
      <c r="L10" s="23" t="s">
        <v>54</v>
      </c>
      <c r="M10" s="23" t="s">
        <v>53</v>
      </c>
      <c r="N10" s="91"/>
      <c r="O10" s="23">
        <v>0</v>
      </c>
      <c r="P10" s="23">
        <v>2215</v>
      </c>
      <c r="Q10" s="23">
        <v>1110</v>
      </c>
      <c r="R10" s="23">
        <v>0</v>
      </c>
      <c r="S10" s="23">
        <v>210</v>
      </c>
      <c r="T10" s="23">
        <v>0</v>
      </c>
    </row>
    <row r="11" spans="1:20">
      <c r="A11" s="113"/>
      <c r="B11" s="13"/>
      <c r="C11" s="13" t="s">
        <v>39</v>
      </c>
      <c r="D11" s="13" t="s">
        <v>40</v>
      </c>
      <c r="E11" s="13" t="s">
        <v>41</v>
      </c>
      <c r="F11" s="13" t="s">
        <v>42</v>
      </c>
      <c r="G11" s="13" t="s">
        <v>43</v>
      </c>
      <c r="H11" s="13"/>
      <c r="I11" s="98"/>
      <c r="J11" s="92" t="s">
        <v>51</v>
      </c>
      <c r="K11" s="93"/>
      <c r="L11" s="94">
        <v>1631</v>
      </c>
      <c r="M11" s="94">
        <v>3536</v>
      </c>
      <c r="N11" s="91"/>
      <c r="O11" s="23" t="s">
        <v>58</v>
      </c>
      <c r="P11" s="23" t="s">
        <v>64</v>
      </c>
      <c r="Q11" s="23" t="s">
        <v>65</v>
      </c>
      <c r="R11" s="23" t="s">
        <v>66</v>
      </c>
      <c r="S11" s="23" t="s">
        <v>67</v>
      </c>
      <c r="T11" s="23" t="s">
        <v>68</v>
      </c>
    </row>
    <row r="12" spans="1:20">
      <c r="A12" s="113"/>
      <c r="B12" s="13" t="s">
        <v>44</v>
      </c>
      <c r="C12" s="13">
        <v>160</v>
      </c>
      <c r="D12" s="13">
        <v>160</v>
      </c>
      <c r="E12" s="13">
        <v>160</v>
      </c>
      <c r="F12" s="13">
        <v>0.01</v>
      </c>
      <c r="G12" s="13">
        <v>0.01</v>
      </c>
      <c r="H12" s="13"/>
      <c r="I12" s="98"/>
      <c r="J12" s="30">
        <v>7.1184515899493483E-2</v>
      </c>
      <c r="K12" s="30">
        <v>-0.47041160784089087</v>
      </c>
      <c r="L12" s="94"/>
      <c r="M12" s="94"/>
      <c r="N12" s="91"/>
      <c r="O12" s="23">
        <v>0</v>
      </c>
      <c r="P12" s="23">
        <v>1207</v>
      </c>
      <c r="Q12" s="23">
        <v>485</v>
      </c>
      <c r="R12" s="23">
        <v>7</v>
      </c>
      <c r="S12" s="23">
        <v>173</v>
      </c>
      <c r="T12" s="23">
        <v>2</v>
      </c>
    </row>
    <row r="13" spans="1:20">
      <c r="A13" s="115" t="s">
        <v>47</v>
      </c>
      <c r="B13" s="15" t="s">
        <v>37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98"/>
      <c r="J13" s="21" t="s">
        <v>70</v>
      </c>
      <c r="K13" s="21" t="s">
        <v>52</v>
      </c>
      <c r="L13" s="117" t="s">
        <v>57</v>
      </c>
      <c r="M13" s="117"/>
      <c r="N13" s="118" t="s">
        <v>56</v>
      </c>
      <c r="O13" s="21" t="s">
        <v>55</v>
      </c>
      <c r="P13" s="21" t="s">
        <v>59</v>
      </c>
      <c r="Q13" s="21" t="s">
        <v>60</v>
      </c>
      <c r="R13" s="21" t="s">
        <v>61</v>
      </c>
      <c r="S13" s="21" t="s">
        <v>62</v>
      </c>
      <c r="T13" s="21" t="s">
        <v>63</v>
      </c>
    </row>
    <row r="14" spans="1:20">
      <c r="A14" s="116"/>
      <c r="B14" s="15" t="s">
        <v>38</v>
      </c>
      <c r="C14" s="15">
        <v>0</v>
      </c>
      <c r="D14" s="15">
        <v>-90</v>
      </c>
      <c r="E14" s="15">
        <v>-90</v>
      </c>
      <c r="F14" s="15">
        <v>90</v>
      </c>
      <c r="G14" s="15">
        <v>0</v>
      </c>
      <c r="H14" s="15">
        <v>90</v>
      </c>
      <c r="I14" s="98"/>
      <c r="J14" s="21">
        <v>26.863004319411594</v>
      </c>
      <c r="K14" s="21">
        <v>0.18470131389251565</v>
      </c>
      <c r="L14" s="21" t="s">
        <v>54</v>
      </c>
      <c r="M14" s="21" t="s">
        <v>53</v>
      </c>
      <c r="N14" s="118"/>
      <c r="O14" s="21">
        <v>0</v>
      </c>
      <c r="P14" s="26">
        <v>2070</v>
      </c>
      <c r="Q14" s="21">
        <v>1059</v>
      </c>
      <c r="R14" s="21">
        <v>60</v>
      </c>
      <c r="S14" s="21">
        <v>0</v>
      </c>
      <c r="T14" s="21">
        <v>109</v>
      </c>
    </row>
    <row r="15" spans="1:20">
      <c r="A15" s="116"/>
      <c r="B15" s="15"/>
      <c r="C15" s="15" t="s">
        <v>39</v>
      </c>
      <c r="D15" s="15" t="s">
        <v>40</v>
      </c>
      <c r="E15" s="15" t="s">
        <v>41</v>
      </c>
      <c r="F15" s="15" t="s">
        <v>42</v>
      </c>
      <c r="G15" s="15" t="s">
        <v>43</v>
      </c>
      <c r="H15" s="15"/>
      <c r="I15" s="98"/>
      <c r="J15" s="119" t="s">
        <v>51</v>
      </c>
      <c r="K15" s="120"/>
      <c r="L15" s="121">
        <v>1686</v>
      </c>
      <c r="M15" s="121">
        <v>3258</v>
      </c>
      <c r="N15" s="118"/>
      <c r="O15" s="21" t="s">
        <v>58</v>
      </c>
      <c r="P15" s="21" t="s">
        <v>64</v>
      </c>
      <c r="Q15" s="21" t="s">
        <v>65</v>
      </c>
      <c r="R15" s="21" t="s">
        <v>66</v>
      </c>
      <c r="S15" s="21" t="s">
        <v>67</v>
      </c>
      <c r="T15" s="21" t="s">
        <v>68</v>
      </c>
    </row>
    <row r="16" spans="1:20">
      <c r="A16" s="116"/>
      <c r="B16" s="15" t="s">
        <v>44</v>
      </c>
      <c r="C16" s="15">
        <v>160</v>
      </c>
      <c r="D16" s="15">
        <v>160</v>
      </c>
      <c r="E16" s="15">
        <v>160</v>
      </c>
      <c r="F16" s="15">
        <v>0.01</v>
      </c>
      <c r="G16" s="15">
        <v>0.01</v>
      </c>
      <c r="H16" s="15"/>
      <c r="I16" s="98"/>
      <c r="J16" s="29">
        <v>-0.61068109682012184</v>
      </c>
      <c r="K16" s="32">
        <v>-0.84347346280295277</v>
      </c>
      <c r="L16" s="121"/>
      <c r="M16" s="121"/>
      <c r="N16" s="118"/>
      <c r="O16" s="21">
        <v>0</v>
      </c>
      <c r="P16" s="21">
        <v>1251</v>
      </c>
      <c r="Q16" s="21">
        <v>482</v>
      </c>
      <c r="R16" s="21">
        <v>422</v>
      </c>
      <c r="S16" s="21">
        <v>1</v>
      </c>
      <c r="T16" s="21">
        <v>196</v>
      </c>
    </row>
    <row r="17" spans="1:21">
      <c r="A17" s="122" t="s">
        <v>48</v>
      </c>
      <c r="B17" s="16" t="s">
        <v>37</v>
      </c>
      <c r="C17" s="16">
        <v>0</v>
      </c>
      <c r="D17" s="16">
        <v>90</v>
      </c>
      <c r="E17" s="16">
        <v>-90</v>
      </c>
      <c r="F17" s="16">
        <v>90</v>
      </c>
      <c r="G17" s="16">
        <v>0</v>
      </c>
      <c r="H17" s="16">
        <v>0</v>
      </c>
      <c r="I17" s="98"/>
      <c r="J17" s="22" t="s">
        <v>70</v>
      </c>
      <c r="K17" s="22" t="s">
        <v>52</v>
      </c>
      <c r="L17" s="124" t="s">
        <v>57</v>
      </c>
      <c r="M17" s="124"/>
      <c r="N17" s="125" t="s">
        <v>56</v>
      </c>
      <c r="O17" s="22" t="s">
        <v>55</v>
      </c>
      <c r="P17" s="22" t="s">
        <v>59</v>
      </c>
      <c r="Q17" s="22" t="s">
        <v>60</v>
      </c>
      <c r="R17" s="22" t="s">
        <v>61</v>
      </c>
      <c r="S17" s="22" t="s">
        <v>62</v>
      </c>
      <c r="T17" s="22" t="s">
        <v>63</v>
      </c>
    </row>
    <row r="18" spans="1:21">
      <c r="A18" s="123"/>
      <c r="B18" s="16" t="s">
        <v>38</v>
      </c>
      <c r="C18" s="16">
        <v>-90</v>
      </c>
      <c r="D18" s="16">
        <v>90</v>
      </c>
      <c r="E18" s="16">
        <v>-90</v>
      </c>
      <c r="F18" s="16">
        <v>90</v>
      </c>
      <c r="G18" s="16">
        <v>-90</v>
      </c>
      <c r="H18" s="16">
        <v>0</v>
      </c>
      <c r="I18" s="98"/>
      <c r="J18" s="22">
        <v>32.788713238494147</v>
      </c>
      <c r="K18" s="22">
        <v>0.80710865405606269</v>
      </c>
      <c r="L18" s="22" t="s">
        <v>54</v>
      </c>
      <c r="M18" s="22" t="s">
        <v>53</v>
      </c>
      <c r="N18" s="125"/>
      <c r="O18" s="22">
        <v>2979</v>
      </c>
      <c r="P18" s="22">
        <v>0</v>
      </c>
      <c r="Q18" s="22">
        <v>0</v>
      </c>
      <c r="R18" s="22">
        <v>0</v>
      </c>
      <c r="S18" s="22">
        <v>385</v>
      </c>
      <c r="T18" s="22">
        <v>0</v>
      </c>
    </row>
    <row r="19" spans="1:21">
      <c r="A19" s="123"/>
      <c r="B19" s="16"/>
      <c r="C19" s="16" t="s">
        <v>39</v>
      </c>
      <c r="D19" s="16" t="s">
        <v>40</v>
      </c>
      <c r="E19" s="16" t="s">
        <v>41</v>
      </c>
      <c r="F19" s="16" t="s">
        <v>42</v>
      </c>
      <c r="G19" s="16" t="s">
        <v>43</v>
      </c>
      <c r="H19" s="16"/>
      <c r="I19" s="98"/>
      <c r="J19" s="126" t="s">
        <v>51</v>
      </c>
      <c r="K19" s="127"/>
      <c r="L19" s="78">
        <v>1228</v>
      </c>
      <c r="M19" s="78">
        <v>3364</v>
      </c>
      <c r="N19" s="125"/>
      <c r="O19" s="22" t="s">
        <v>58</v>
      </c>
      <c r="P19" s="22" t="s">
        <v>64</v>
      </c>
      <c r="Q19" s="22" t="s">
        <v>65</v>
      </c>
      <c r="R19" s="22" t="s">
        <v>66</v>
      </c>
      <c r="S19" s="22" t="s">
        <v>67</v>
      </c>
      <c r="T19" s="22" t="s">
        <v>68</v>
      </c>
    </row>
    <row r="20" spans="1:21">
      <c r="A20" s="123"/>
      <c r="B20" s="16" t="s">
        <v>44</v>
      </c>
      <c r="C20" s="16">
        <v>160</v>
      </c>
      <c r="D20" s="16">
        <v>160</v>
      </c>
      <c r="E20" s="16">
        <v>160</v>
      </c>
      <c r="F20" s="16">
        <v>0.01</v>
      </c>
      <c r="G20" s="16">
        <v>0.01</v>
      </c>
      <c r="H20" s="16"/>
      <c r="I20" s="98"/>
      <c r="J20" s="28">
        <v>0.13064528408600506</v>
      </c>
      <c r="K20" s="28">
        <v>-0.28574455393268783</v>
      </c>
      <c r="L20" s="78"/>
      <c r="M20" s="78"/>
      <c r="N20" s="125"/>
      <c r="O20" s="22">
        <v>863</v>
      </c>
      <c r="P20" s="22">
        <v>7</v>
      </c>
      <c r="Q20" s="22">
        <v>1</v>
      </c>
      <c r="R20" s="22">
        <v>3</v>
      </c>
      <c r="S20" s="22">
        <v>168</v>
      </c>
      <c r="T20" s="22">
        <v>1</v>
      </c>
    </row>
    <row r="21" spans="1:21">
      <c r="A21" s="128" t="s">
        <v>49</v>
      </c>
      <c r="B21" s="17" t="s">
        <v>37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98"/>
      <c r="J21" s="24" t="s">
        <v>70</v>
      </c>
      <c r="K21" s="24" t="s">
        <v>52</v>
      </c>
      <c r="L21" s="130" t="s">
        <v>57</v>
      </c>
      <c r="M21" s="130"/>
      <c r="N21" s="131" t="s">
        <v>56</v>
      </c>
      <c r="O21" s="24" t="s">
        <v>55</v>
      </c>
      <c r="P21" s="24" t="s">
        <v>59</v>
      </c>
      <c r="Q21" s="24" t="s">
        <v>60</v>
      </c>
      <c r="R21" s="24" t="s">
        <v>61</v>
      </c>
      <c r="S21" s="24" t="s">
        <v>62</v>
      </c>
      <c r="T21" s="24" t="s">
        <v>63</v>
      </c>
      <c r="U21" s="132"/>
    </row>
    <row r="22" spans="1:21">
      <c r="A22" s="129"/>
      <c r="B22" s="17" t="s">
        <v>38</v>
      </c>
      <c r="C22" s="17">
        <v>0</v>
      </c>
      <c r="D22" s="17">
        <v>-90</v>
      </c>
      <c r="E22" s="17">
        <v>-90</v>
      </c>
      <c r="F22" s="17">
        <v>90</v>
      </c>
      <c r="G22" s="17">
        <v>0</v>
      </c>
      <c r="H22" s="17">
        <v>90</v>
      </c>
      <c r="I22" s="98"/>
      <c r="J22" s="24">
        <v>25.931326567783135</v>
      </c>
      <c r="K22" s="24">
        <v>0.52301139689009601</v>
      </c>
      <c r="L22" s="24" t="s">
        <v>54</v>
      </c>
      <c r="M22" s="24" t="s">
        <v>53</v>
      </c>
      <c r="N22" s="131"/>
      <c r="O22" s="24">
        <v>0</v>
      </c>
      <c r="P22" s="24">
        <v>2070</v>
      </c>
      <c r="Q22" s="24">
        <v>1059</v>
      </c>
      <c r="R22" s="24">
        <v>60</v>
      </c>
      <c r="S22" s="24">
        <v>0</v>
      </c>
      <c r="T22" s="24">
        <v>109</v>
      </c>
      <c r="U22" s="132"/>
    </row>
    <row r="23" spans="1:21">
      <c r="A23" s="129"/>
      <c r="B23" s="17"/>
      <c r="C23" s="17" t="s">
        <v>39</v>
      </c>
      <c r="D23" s="17" t="s">
        <v>40</v>
      </c>
      <c r="E23" s="17" t="s">
        <v>41</v>
      </c>
      <c r="F23" s="17" t="s">
        <v>42</v>
      </c>
      <c r="G23" s="17" t="s">
        <v>43</v>
      </c>
      <c r="H23" s="17"/>
      <c r="I23" s="98"/>
      <c r="J23" s="133" t="s">
        <v>51</v>
      </c>
      <c r="K23" s="134"/>
      <c r="L23" s="135">
        <v>1686</v>
      </c>
      <c r="M23" s="135">
        <v>3258</v>
      </c>
      <c r="N23" s="131"/>
      <c r="O23" s="24" t="s">
        <v>58</v>
      </c>
      <c r="P23" s="24" t="s">
        <v>64</v>
      </c>
      <c r="Q23" s="24" t="s">
        <v>65</v>
      </c>
      <c r="R23" s="24" t="s">
        <v>66</v>
      </c>
      <c r="S23" s="24" t="s">
        <v>67</v>
      </c>
      <c r="T23" s="24" t="s">
        <v>68</v>
      </c>
      <c r="U23" s="132"/>
    </row>
    <row r="24" spans="1:21">
      <c r="A24" s="129"/>
      <c r="B24" s="17" t="s">
        <v>44</v>
      </c>
      <c r="C24" s="17">
        <v>160</v>
      </c>
      <c r="D24" s="17">
        <v>160</v>
      </c>
      <c r="E24" s="17">
        <v>160</v>
      </c>
      <c r="F24" s="17">
        <v>0.01</v>
      </c>
      <c r="G24" s="17">
        <v>0.01</v>
      </c>
      <c r="H24" s="17"/>
      <c r="I24" s="99"/>
      <c r="J24" s="27">
        <v>1.2746777691037838</v>
      </c>
      <c r="K24" s="27">
        <v>-0.53715805584947252</v>
      </c>
      <c r="L24" s="135"/>
      <c r="M24" s="135"/>
      <c r="N24" s="131"/>
      <c r="O24" s="24">
        <v>0</v>
      </c>
      <c r="P24" s="24">
        <v>1251</v>
      </c>
      <c r="Q24" s="24">
        <v>482</v>
      </c>
      <c r="R24" s="24">
        <v>422</v>
      </c>
      <c r="S24" s="24">
        <v>1</v>
      </c>
      <c r="T24" s="24">
        <v>196</v>
      </c>
      <c r="U24" s="132"/>
    </row>
    <row r="25" spans="1:21">
      <c r="A25" s="136" t="s">
        <v>79</v>
      </c>
      <c r="B25" s="17" t="s">
        <v>37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J25" s="24" t="s">
        <v>70</v>
      </c>
      <c r="K25" s="24" t="s">
        <v>52</v>
      </c>
      <c r="L25" s="130" t="s">
        <v>57</v>
      </c>
      <c r="M25" s="130"/>
      <c r="N25" s="131" t="s">
        <v>56</v>
      </c>
      <c r="O25" s="24" t="s">
        <v>55</v>
      </c>
      <c r="P25" s="24" t="s">
        <v>59</v>
      </c>
      <c r="Q25" s="24" t="s">
        <v>60</v>
      </c>
      <c r="R25" s="24" t="s">
        <v>61</v>
      </c>
      <c r="S25" s="24" t="s">
        <v>62</v>
      </c>
      <c r="T25" s="24" t="s">
        <v>63</v>
      </c>
    </row>
    <row r="26" spans="1:21">
      <c r="A26" s="137"/>
      <c r="B26" s="17" t="s">
        <v>38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180</v>
      </c>
      <c r="J26" s="24">
        <v>5.095447056967088</v>
      </c>
      <c r="K26" s="24">
        <v>0.74262478584282154</v>
      </c>
      <c r="L26" s="24" t="s">
        <v>54</v>
      </c>
      <c r="M26" s="24" t="s">
        <v>53</v>
      </c>
      <c r="N26" s="131"/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428</v>
      </c>
    </row>
    <row r="27" spans="1:21">
      <c r="A27" s="137"/>
      <c r="B27" s="17"/>
      <c r="C27" s="17" t="s">
        <v>39</v>
      </c>
      <c r="D27" s="17" t="s">
        <v>40</v>
      </c>
      <c r="E27" s="17" t="s">
        <v>41</v>
      </c>
      <c r="F27" s="17" t="s">
        <v>42</v>
      </c>
      <c r="G27" s="17" t="s">
        <v>43</v>
      </c>
      <c r="H27" s="17"/>
      <c r="J27" s="133" t="s">
        <v>51</v>
      </c>
      <c r="K27" s="134"/>
      <c r="L27" s="135">
        <v>338</v>
      </c>
      <c r="M27" s="135">
        <v>428</v>
      </c>
      <c r="N27" s="131"/>
      <c r="O27" s="24" t="s">
        <v>58</v>
      </c>
      <c r="P27" s="24" t="s">
        <v>64</v>
      </c>
      <c r="Q27" s="24" t="s">
        <v>65</v>
      </c>
      <c r="R27" s="24" t="s">
        <v>66</v>
      </c>
      <c r="S27" s="24" t="s">
        <v>67</v>
      </c>
      <c r="T27" s="24" t="s">
        <v>68</v>
      </c>
    </row>
    <row r="28" spans="1:21">
      <c r="A28" s="137"/>
      <c r="B28" s="17" t="s">
        <v>44</v>
      </c>
      <c r="C28" s="17">
        <v>200</v>
      </c>
      <c r="D28" s="17">
        <v>200</v>
      </c>
      <c r="E28" s="17">
        <v>200</v>
      </c>
      <c r="F28" s="17">
        <v>0.01</v>
      </c>
      <c r="G28" s="17">
        <v>0.01</v>
      </c>
      <c r="H28" s="17"/>
      <c r="J28" s="27">
        <v>-0.55303095991516771</v>
      </c>
      <c r="K28" s="27">
        <v>-0.34280992403290123</v>
      </c>
      <c r="L28" s="135"/>
      <c r="M28" s="135"/>
      <c r="N28" s="131"/>
      <c r="O28" s="24">
        <v>0</v>
      </c>
      <c r="P28" s="24">
        <v>1251</v>
      </c>
      <c r="Q28" s="24">
        <v>482</v>
      </c>
      <c r="R28" s="24">
        <v>422</v>
      </c>
      <c r="S28" s="24">
        <v>1</v>
      </c>
      <c r="T28" s="24">
        <v>196</v>
      </c>
    </row>
  </sheetData>
  <mergeCells count="44">
    <mergeCell ref="A21:A24"/>
    <mergeCell ref="L25:M25"/>
    <mergeCell ref="N25:N28"/>
    <mergeCell ref="U21:U24"/>
    <mergeCell ref="J27:K27"/>
    <mergeCell ref="L27:L28"/>
    <mergeCell ref="M27:M28"/>
    <mergeCell ref="A25:A28"/>
    <mergeCell ref="L21:M21"/>
    <mergeCell ref="N21:N24"/>
    <mergeCell ref="J23:K23"/>
    <mergeCell ref="L23:L24"/>
    <mergeCell ref="M23:M24"/>
    <mergeCell ref="N13:N16"/>
    <mergeCell ref="J15:K15"/>
    <mergeCell ref="L15:L16"/>
    <mergeCell ref="M15:M16"/>
    <mergeCell ref="A17:A20"/>
    <mergeCell ref="L17:M17"/>
    <mergeCell ref="N17:N20"/>
    <mergeCell ref="J19:K19"/>
    <mergeCell ref="L19:L20"/>
    <mergeCell ref="M19:M20"/>
    <mergeCell ref="M7:M8"/>
    <mergeCell ref="A9:A12"/>
    <mergeCell ref="L9:M9"/>
    <mergeCell ref="A13:A16"/>
    <mergeCell ref="L13:M13"/>
    <mergeCell ref="N9:N12"/>
    <mergeCell ref="J11:K11"/>
    <mergeCell ref="L11:L12"/>
    <mergeCell ref="M11:M12"/>
    <mergeCell ref="A1:A4"/>
    <mergeCell ref="I1:I24"/>
    <mergeCell ref="L1:M1"/>
    <mergeCell ref="N1:N4"/>
    <mergeCell ref="J3:K3"/>
    <mergeCell ref="L3:L4"/>
    <mergeCell ref="M3:M4"/>
    <mergeCell ref="A5:A8"/>
    <mergeCell ref="L5:M5"/>
    <mergeCell ref="N5:N8"/>
    <mergeCell ref="J7:K7"/>
    <mergeCell ref="L7:L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4"/>
  <sheetViews>
    <sheetView workbookViewId="0">
      <selection activeCell="J24" sqref="J24"/>
    </sheetView>
  </sheetViews>
  <sheetFormatPr defaultRowHeight="13.5"/>
  <cols>
    <col min="1" max="1" width="9" style="39"/>
    <col min="2" max="2" width="10.75" style="39" customWidth="1"/>
    <col min="3" max="3" width="10.25" style="39" customWidth="1"/>
    <col min="4" max="4" width="11.5" style="39" customWidth="1"/>
    <col min="5" max="5" width="11.625" style="39" customWidth="1"/>
    <col min="6" max="6" width="13.25" style="39" customWidth="1"/>
    <col min="7" max="7" width="12.5" style="39" customWidth="1"/>
    <col min="8" max="8" width="7.75" style="39" customWidth="1"/>
    <col min="9" max="9" width="13" style="39" customWidth="1"/>
    <col min="10" max="10" width="19.625" style="39" customWidth="1"/>
    <col min="11" max="11" width="18" style="39" customWidth="1"/>
    <col min="12" max="12" width="9.75" style="39" customWidth="1"/>
    <col min="13" max="14" width="9" style="39"/>
    <col min="15" max="15" width="11.125" style="39" customWidth="1"/>
    <col min="16" max="19" width="11.5" style="39" customWidth="1"/>
    <col min="20" max="20" width="10.875" style="39" customWidth="1"/>
    <col min="21" max="21" width="35.625" style="39" customWidth="1"/>
    <col min="22" max="16384" width="9" style="39"/>
  </cols>
  <sheetData>
    <row r="1" spans="1:20">
      <c r="A1" s="95" t="s">
        <v>36</v>
      </c>
      <c r="B1" s="12" t="s">
        <v>37</v>
      </c>
      <c r="C1" s="12">
        <v>0</v>
      </c>
      <c r="D1" s="12">
        <v>90</v>
      </c>
      <c r="E1" s="12">
        <v>-90</v>
      </c>
      <c r="F1" s="12">
        <v>90</v>
      </c>
      <c r="G1" s="12">
        <v>0</v>
      </c>
      <c r="H1" s="12">
        <v>0</v>
      </c>
      <c r="I1" s="97" t="s">
        <v>69</v>
      </c>
      <c r="J1" s="19" t="s">
        <v>70</v>
      </c>
      <c r="K1" s="19" t="s">
        <v>52</v>
      </c>
      <c r="L1" s="100" t="s">
        <v>57</v>
      </c>
      <c r="M1" s="100"/>
      <c r="N1" s="101" t="s">
        <v>56</v>
      </c>
      <c r="O1" s="19" t="s">
        <v>55</v>
      </c>
      <c r="P1" s="19" t="s">
        <v>59</v>
      </c>
      <c r="Q1" s="19" t="s">
        <v>60</v>
      </c>
      <c r="R1" s="19" t="s">
        <v>61</v>
      </c>
      <c r="S1" s="19" t="s">
        <v>62</v>
      </c>
      <c r="T1" s="19" t="s">
        <v>63</v>
      </c>
    </row>
    <row r="2" spans="1:20">
      <c r="A2" s="96"/>
      <c r="B2" s="12" t="s">
        <v>38</v>
      </c>
      <c r="C2" s="12">
        <v>-90</v>
      </c>
      <c r="D2" s="12">
        <v>90</v>
      </c>
      <c r="E2" s="12">
        <v>-90</v>
      </c>
      <c r="F2" s="12">
        <v>90</v>
      </c>
      <c r="G2" s="12">
        <v>-90</v>
      </c>
      <c r="H2" s="12">
        <v>0</v>
      </c>
      <c r="I2" s="98"/>
      <c r="J2" s="19">
        <v>230.72839178550993</v>
      </c>
      <c r="K2" s="19">
        <v>3.7916419697366486</v>
      </c>
      <c r="L2" s="19" t="s">
        <v>54</v>
      </c>
      <c r="M2" s="19" t="s">
        <v>53</v>
      </c>
      <c r="N2" s="101"/>
      <c r="O2" s="19">
        <v>1642</v>
      </c>
      <c r="P2" s="19">
        <v>0</v>
      </c>
      <c r="Q2" s="19">
        <v>0</v>
      </c>
      <c r="R2" s="19">
        <v>0</v>
      </c>
      <c r="S2" s="19">
        <v>315</v>
      </c>
      <c r="T2" s="19">
        <v>0</v>
      </c>
    </row>
    <row r="3" spans="1:20">
      <c r="A3" s="96"/>
      <c r="B3" s="12"/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43</v>
      </c>
      <c r="H3" s="12"/>
      <c r="I3" s="98"/>
      <c r="J3" s="102" t="s">
        <v>51</v>
      </c>
      <c r="K3" s="103"/>
      <c r="L3" s="104">
        <v>859</v>
      </c>
      <c r="M3" s="104">
        <v>1957</v>
      </c>
      <c r="N3" s="101"/>
      <c r="O3" s="19" t="s">
        <v>58</v>
      </c>
      <c r="P3" s="19" t="s">
        <v>64</v>
      </c>
      <c r="Q3" s="19" t="s">
        <v>65</v>
      </c>
      <c r="R3" s="19" t="s">
        <v>66</v>
      </c>
      <c r="S3" s="19" t="s">
        <v>67</v>
      </c>
      <c r="T3" s="19" t="s">
        <v>68</v>
      </c>
    </row>
    <row r="4" spans="1:20">
      <c r="A4" s="96"/>
      <c r="B4" s="12" t="s">
        <v>44</v>
      </c>
      <c r="C4" s="12">
        <v>160</v>
      </c>
      <c r="D4" s="12">
        <v>160</v>
      </c>
      <c r="E4" s="12">
        <v>160</v>
      </c>
      <c r="F4" s="12">
        <v>0.01</v>
      </c>
      <c r="G4" s="12">
        <v>0.01</v>
      </c>
      <c r="H4" s="12"/>
      <c r="I4" s="98"/>
      <c r="J4" s="25">
        <v>-0.13584871990445724</v>
      </c>
      <c r="K4" s="25">
        <v>-0.55392447414862955</v>
      </c>
      <c r="L4" s="104"/>
      <c r="M4" s="104"/>
      <c r="N4" s="101"/>
      <c r="O4" s="19">
        <v>710</v>
      </c>
      <c r="P4" s="19">
        <v>8</v>
      </c>
      <c r="Q4" s="19">
        <v>1</v>
      </c>
      <c r="R4" s="19">
        <v>0</v>
      </c>
      <c r="S4" s="19">
        <v>139</v>
      </c>
      <c r="T4" s="19">
        <v>1</v>
      </c>
    </row>
    <row r="5" spans="1:20">
      <c r="A5" s="105" t="s">
        <v>45</v>
      </c>
      <c r="B5" s="14" t="s">
        <v>37</v>
      </c>
      <c r="C5" s="14">
        <v>0</v>
      </c>
      <c r="D5" s="14">
        <v>90</v>
      </c>
      <c r="E5" s="14">
        <v>-90</v>
      </c>
      <c r="F5" s="14">
        <v>0</v>
      </c>
      <c r="G5" s="14">
        <v>0</v>
      </c>
      <c r="H5" s="14">
        <v>0</v>
      </c>
      <c r="I5" s="98"/>
      <c r="J5" s="20" t="s">
        <v>70</v>
      </c>
      <c r="K5" s="20" t="s">
        <v>52</v>
      </c>
      <c r="L5" s="107" t="s">
        <v>57</v>
      </c>
      <c r="M5" s="107"/>
      <c r="N5" s="108" t="s">
        <v>56</v>
      </c>
      <c r="O5" s="20" t="s">
        <v>55</v>
      </c>
      <c r="P5" s="20" t="s">
        <v>59</v>
      </c>
      <c r="Q5" s="20" t="s">
        <v>60</v>
      </c>
      <c r="R5" s="20" t="s">
        <v>61</v>
      </c>
      <c r="S5" s="20" t="s">
        <v>62</v>
      </c>
      <c r="T5" s="20" t="s">
        <v>63</v>
      </c>
    </row>
    <row r="6" spans="1:20">
      <c r="A6" s="106"/>
      <c r="B6" s="14" t="s">
        <v>38</v>
      </c>
      <c r="C6" s="14">
        <v>0</v>
      </c>
      <c r="D6" s="14">
        <v>0</v>
      </c>
      <c r="E6" s="14">
        <v>-180</v>
      </c>
      <c r="F6" s="14">
        <v>90</v>
      </c>
      <c r="G6" s="14">
        <v>-90</v>
      </c>
      <c r="H6" s="14">
        <v>0</v>
      </c>
      <c r="I6" s="98"/>
      <c r="J6" s="20">
        <v>294.15670213832948</v>
      </c>
      <c r="K6" s="20">
        <v>3.9688325482134457</v>
      </c>
      <c r="L6" s="20" t="s">
        <v>54</v>
      </c>
      <c r="M6" s="20" t="s">
        <v>53</v>
      </c>
      <c r="N6" s="108"/>
      <c r="O6" s="20">
        <v>0</v>
      </c>
      <c r="P6" s="20">
        <v>1921</v>
      </c>
      <c r="Q6" s="20">
        <v>1006</v>
      </c>
      <c r="R6" s="20">
        <v>97</v>
      </c>
      <c r="S6" s="20">
        <v>203</v>
      </c>
      <c r="T6" s="20">
        <v>0</v>
      </c>
    </row>
    <row r="7" spans="1:20">
      <c r="A7" s="106"/>
      <c r="B7" s="14"/>
      <c r="C7" s="14" t="s">
        <v>39</v>
      </c>
      <c r="D7" s="14" t="s">
        <v>40</v>
      </c>
      <c r="E7" s="14" t="s">
        <v>41</v>
      </c>
      <c r="F7" s="14" t="s">
        <v>42</v>
      </c>
      <c r="G7" s="14" t="s">
        <v>43</v>
      </c>
      <c r="H7" s="14"/>
      <c r="I7" s="98"/>
      <c r="J7" s="109" t="s">
        <v>51</v>
      </c>
      <c r="K7" s="110"/>
      <c r="L7" s="111">
        <v>1330</v>
      </c>
      <c r="M7" s="111">
        <v>3145</v>
      </c>
      <c r="N7" s="108"/>
      <c r="O7" s="20" t="s">
        <v>58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</row>
    <row r="8" spans="1:20">
      <c r="A8" s="106"/>
      <c r="B8" s="14" t="s">
        <v>44</v>
      </c>
      <c r="C8" s="14">
        <v>160</v>
      </c>
      <c r="D8" s="14">
        <v>160</v>
      </c>
      <c r="E8" s="14">
        <v>160</v>
      </c>
      <c r="F8" s="14">
        <v>0.01</v>
      </c>
      <c r="G8" s="14">
        <v>0.01</v>
      </c>
      <c r="H8" s="14"/>
      <c r="I8" s="98"/>
      <c r="J8" s="31">
        <v>-0.32532866482034528</v>
      </c>
      <c r="K8" s="31">
        <v>-0.17315988578886543</v>
      </c>
      <c r="L8" s="111"/>
      <c r="M8" s="111"/>
      <c r="N8" s="108"/>
      <c r="O8" s="20">
        <v>0</v>
      </c>
      <c r="P8" s="20">
        <v>751</v>
      </c>
      <c r="Q8" s="20">
        <v>413</v>
      </c>
      <c r="R8" s="20">
        <v>42</v>
      </c>
      <c r="S8" s="20">
        <v>122</v>
      </c>
      <c r="T8" s="20">
        <v>3</v>
      </c>
    </row>
    <row r="9" spans="1:20">
      <c r="A9" s="112" t="s">
        <v>46</v>
      </c>
      <c r="B9" s="13" t="s">
        <v>37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98"/>
      <c r="J9" s="23" t="s">
        <v>70</v>
      </c>
      <c r="K9" s="23" t="s">
        <v>52</v>
      </c>
      <c r="L9" s="114" t="s">
        <v>57</v>
      </c>
      <c r="M9" s="114"/>
      <c r="N9" s="91" t="s">
        <v>56</v>
      </c>
      <c r="O9" s="23" t="s">
        <v>55</v>
      </c>
      <c r="P9" s="23" t="s">
        <v>59</v>
      </c>
      <c r="Q9" s="23" t="s">
        <v>60</v>
      </c>
      <c r="R9" s="23" t="s">
        <v>61</v>
      </c>
      <c r="S9" s="23" t="s">
        <v>62</v>
      </c>
      <c r="T9" s="23" t="s">
        <v>63</v>
      </c>
    </row>
    <row r="10" spans="1:20">
      <c r="A10" s="113"/>
      <c r="B10" s="13" t="s">
        <v>38</v>
      </c>
      <c r="C10" s="13">
        <v>0</v>
      </c>
      <c r="D10" s="13">
        <v>-90</v>
      </c>
      <c r="E10" s="13">
        <v>-90</v>
      </c>
      <c r="F10" s="13">
        <v>0</v>
      </c>
      <c r="G10" s="13">
        <v>-90</v>
      </c>
      <c r="H10" s="13">
        <v>0</v>
      </c>
      <c r="I10" s="98"/>
      <c r="J10" s="23">
        <v>125.95737100009329</v>
      </c>
      <c r="K10" s="23">
        <v>1.9166232856800229</v>
      </c>
      <c r="L10" s="23" t="s">
        <v>54</v>
      </c>
      <c r="M10" s="23" t="s">
        <v>53</v>
      </c>
      <c r="N10" s="91"/>
      <c r="O10" s="23">
        <v>0</v>
      </c>
      <c r="P10" s="23">
        <v>1779</v>
      </c>
      <c r="Q10" s="23">
        <v>856</v>
      </c>
      <c r="R10" s="23">
        <v>0</v>
      </c>
      <c r="S10" s="23">
        <v>179</v>
      </c>
      <c r="T10" s="23">
        <v>0</v>
      </c>
    </row>
    <row r="11" spans="1:20">
      <c r="A11" s="113"/>
      <c r="B11" s="13"/>
      <c r="C11" s="13" t="s">
        <v>39</v>
      </c>
      <c r="D11" s="13" t="s">
        <v>40</v>
      </c>
      <c r="E11" s="13" t="s">
        <v>41</v>
      </c>
      <c r="F11" s="13" t="s">
        <v>42</v>
      </c>
      <c r="G11" s="13" t="s">
        <v>43</v>
      </c>
      <c r="H11" s="13"/>
      <c r="I11" s="98"/>
      <c r="J11" s="92" t="s">
        <v>51</v>
      </c>
      <c r="K11" s="93"/>
      <c r="L11" s="94">
        <v>1164</v>
      </c>
      <c r="M11" s="94">
        <v>2814</v>
      </c>
      <c r="N11" s="91"/>
      <c r="O11" s="23" t="s">
        <v>58</v>
      </c>
      <c r="P11" s="23" t="s">
        <v>64</v>
      </c>
      <c r="Q11" s="23" t="s">
        <v>65</v>
      </c>
      <c r="R11" s="23" t="s">
        <v>66</v>
      </c>
      <c r="S11" s="23" t="s">
        <v>67</v>
      </c>
      <c r="T11" s="23" t="s">
        <v>68</v>
      </c>
    </row>
    <row r="12" spans="1:20">
      <c r="A12" s="113"/>
      <c r="B12" s="13" t="s">
        <v>44</v>
      </c>
      <c r="C12" s="13">
        <v>160</v>
      </c>
      <c r="D12" s="13">
        <v>160</v>
      </c>
      <c r="E12" s="13">
        <v>160</v>
      </c>
      <c r="F12" s="13">
        <v>0.01</v>
      </c>
      <c r="G12" s="13">
        <v>0.01</v>
      </c>
      <c r="H12" s="13"/>
      <c r="I12" s="98"/>
      <c r="J12" s="30">
        <v>-0.35073520103044697</v>
      </c>
      <c r="K12" s="30">
        <v>-0.60070348214999525</v>
      </c>
      <c r="L12" s="94"/>
      <c r="M12" s="94"/>
      <c r="N12" s="91"/>
      <c r="O12" s="23">
        <v>0</v>
      </c>
      <c r="P12" s="23">
        <v>730</v>
      </c>
      <c r="Q12" s="23">
        <v>338</v>
      </c>
      <c r="R12" s="23">
        <v>1</v>
      </c>
      <c r="S12" s="23">
        <v>93</v>
      </c>
      <c r="T12" s="23">
        <v>2</v>
      </c>
    </row>
    <row r="13" spans="1:20">
      <c r="A13" s="115" t="s">
        <v>47</v>
      </c>
      <c r="B13" s="15" t="s">
        <v>37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98"/>
      <c r="J13" s="21" t="s">
        <v>70</v>
      </c>
      <c r="K13" s="21" t="s">
        <v>52</v>
      </c>
      <c r="L13" s="117" t="s">
        <v>57</v>
      </c>
      <c r="M13" s="117"/>
      <c r="N13" s="118" t="s">
        <v>56</v>
      </c>
      <c r="O13" s="21" t="s">
        <v>55</v>
      </c>
      <c r="P13" s="21" t="s">
        <v>59</v>
      </c>
      <c r="Q13" s="21" t="s">
        <v>60</v>
      </c>
      <c r="R13" s="21" t="s">
        <v>61</v>
      </c>
      <c r="S13" s="21" t="s">
        <v>62</v>
      </c>
      <c r="T13" s="21" t="s">
        <v>63</v>
      </c>
    </row>
    <row r="14" spans="1:20">
      <c r="A14" s="116"/>
      <c r="B14" s="15" t="s">
        <v>38</v>
      </c>
      <c r="C14" s="15">
        <v>0</v>
      </c>
      <c r="D14" s="15">
        <v>-90</v>
      </c>
      <c r="E14" s="15">
        <v>-90</v>
      </c>
      <c r="F14" s="15">
        <v>90</v>
      </c>
      <c r="G14" s="15">
        <v>0</v>
      </c>
      <c r="H14" s="15">
        <v>90</v>
      </c>
      <c r="I14" s="98"/>
      <c r="J14" s="21">
        <v>16.176871629746998</v>
      </c>
      <c r="K14" s="21">
        <v>0.18820464470312459</v>
      </c>
      <c r="L14" s="21" t="s">
        <v>54</v>
      </c>
      <c r="M14" s="21" t="s">
        <v>53</v>
      </c>
      <c r="N14" s="118"/>
      <c r="O14" s="21">
        <v>0</v>
      </c>
      <c r="P14" s="26">
        <v>1725</v>
      </c>
      <c r="Q14" s="21">
        <v>863</v>
      </c>
      <c r="R14" s="21">
        <v>63</v>
      </c>
      <c r="S14" s="21">
        <v>0</v>
      </c>
      <c r="T14" s="21">
        <v>114</v>
      </c>
    </row>
    <row r="15" spans="1:20">
      <c r="A15" s="116"/>
      <c r="B15" s="15"/>
      <c r="C15" s="15" t="s">
        <v>39</v>
      </c>
      <c r="D15" s="15" t="s">
        <v>40</v>
      </c>
      <c r="E15" s="15" t="s">
        <v>41</v>
      </c>
      <c r="F15" s="15" t="s">
        <v>42</v>
      </c>
      <c r="G15" s="15" t="s">
        <v>43</v>
      </c>
      <c r="H15" s="15"/>
      <c r="I15" s="98"/>
      <c r="J15" s="119" t="s">
        <v>51</v>
      </c>
      <c r="K15" s="120"/>
      <c r="L15" s="121">
        <v>1190</v>
      </c>
      <c r="M15" s="121">
        <v>2765</v>
      </c>
      <c r="N15" s="118"/>
      <c r="O15" s="21" t="s">
        <v>58</v>
      </c>
      <c r="P15" s="21" t="s">
        <v>64</v>
      </c>
      <c r="Q15" s="21" t="s">
        <v>65</v>
      </c>
      <c r="R15" s="21" t="s">
        <v>66</v>
      </c>
      <c r="S15" s="21" t="s">
        <v>67</v>
      </c>
      <c r="T15" s="21" t="s">
        <v>68</v>
      </c>
    </row>
    <row r="16" spans="1:20">
      <c r="A16" s="116"/>
      <c r="B16" s="15" t="s">
        <v>44</v>
      </c>
      <c r="C16" s="15">
        <v>160</v>
      </c>
      <c r="D16" s="15">
        <v>160</v>
      </c>
      <c r="E16" s="15">
        <v>160</v>
      </c>
      <c r="F16" s="15">
        <v>0.01</v>
      </c>
      <c r="G16" s="15">
        <v>0.01</v>
      </c>
      <c r="H16" s="15"/>
      <c r="I16" s="98"/>
      <c r="J16" s="29">
        <v>-0.76555258507613044</v>
      </c>
      <c r="K16" s="32">
        <v>-0.84050453838718253</v>
      </c>
      <c r="L16" s="121"/>
      <c r="M16" s="121"/>
      <c r="N16" s="118"/>
      <c r="O16" s="21">
        <v>0</v>
      </c>
      <c r="P16" s="21">
        <v>1251</v>
      </c>
      <c r="Q16" s="21">
        <v>482</v>
      </c>
      <c r="R16" s="21">
        <v>422</v>
      </c>
      <c r="S16" s="21">
        <v>1</v>
      </c>
      <c r="T16" s="21">
        <v>196</v>
      </c>
    </row>
    <row r="17" spans="1:21">
      <c r="A17" s="122" t="s">
        <v>48</v>
      </c>
      <c r="B17" s="16" t="s">
        <v>37</v>
      </c>
      <c r="C17" s="16">
        <v>0</v>
      </c>
      <c r="D17" s="16">
        <v>90</v>
      </c>
      <c r="E17" s="16">
        <v>-90</v>
      </c>
      <c r="F17" s="16">
        <v>90</v>
      </c>
      <c r="G17" s="16">
        <v>0</v>
      </c>
      <c r="H17" s="16">
        <v>0</v>
      </c>
      <c r="I17" s="98"/>
      <c r="J17" s="22" t="s">
        <v>70</v>
      </c>
      <c r="K17" s="22" t="s">
        <v>52</v>
      </c>
      <c r="L17" s="124" t="s">
        <v>57</v>
      </c>
      <c r="M17" s="124"/>
      <c r="N17" s="125" t="s">
        <v>56</v>
      </c>
      <c r="O17" s="22" t="s">
        <v>55</v>
      </c>
      <c r="P17" s="22" t="s">
        <v>59</v>
      </c>
      <c r="Q17" s="22" t="s">
        <v>60</v>
      </c>
      <c r="R17" s="22" t="s">
        <v>61</v>
      </c>
      <c r="S17" s="22" t="s">
        <v>62</v>
      </c>
      <c r="T17" s="22" t="s">
        <v>63</v>
      </c>
    </row>
    <row r="18" spans="1:21">
      <c r="A18" s="123"/>
      <c r="B18" s="16" t="s">
        <v>38</v>
      </c>
      <c r="C18" s="16">
        <v>-90</v>
      </c>
      <c r="D18" s="16">
        <v>90</v>
      </c>
      <c r="E18" s="16">
        <v>-90</v>
      </c>
      <c r="F18" s="16">
        <v>90</v>
      </c>
      <c r="G18" s="16">
        <v>-90</v>
      </c>
      <c r="H18" s="16">
        <v>0</v>
      </c>
      <c r="I18" s="98"/>
      <c r="J18" s="22">
        <v>19.040952786751806</v>
      </c>
      <c r="K18" s="22">
        <v>0.64491757417383666</v>
      </c>
      <c r="L18" s="22" t="s">
        <v>54</v>
      </c>
      <c r="M18" s="22" t="s">
        <v>53</v>
      </c>
      <c r="N18" s="125"/>
      <c r="O18" s="22">
        <v>1642</v>
      </c>
      <c r="P18" s="22">
        <v>0</v>
      </c>
      <c r="Q18" s="22">
        <v>0</v>
      </c>
      <c r="R18" s="22">
        <v>0</v>
      </c>
      <c r="S18" s="22">
        <v>315</v>
      </c>
      <c r="T18" s="22">
        <v>0</v>
      </c>
    </row>
    <row r="19" spans="1:21">
      <c r="A19" s="123"/>
      <c r="B19" s="16"/>
      <c r="C19" s="16" t="s">
        <v>39</v>
      </c>
      <c r="D19" s="16" t="s">
        <v>40</v>
      </c>
      <c r="E19" s="16" t="s">
        <v>41</v>
      </c>
      <c r="F19" s="16" t="s">
        <v>42</v>
      </c>
      <c r="G19" s="16" t="s">
        <v>43</v>
      </c>
      <c r="H19" s="16"/>
      <c r="I19" s="98"/>
      <c r="J19" s="126" t="s">
        <v>51</v>
      </c>
      <c r="K19" s="127"/>
      <c r="L19" s="78">
        <v>859</v>
      </c>
      <c r="M19" s="78">
        <v>1957</v>
      </c>
      <c r="N19" s="125"/>
      <c r="O19" s="22" t="s">
        <v>58</v>
      </c>
      <c r="P19" s="22" t="s">
        <v>64</v>
      </c>
      <c r="Q19" s="22" t="s">
        <v>65</v>
      </c>
      <c r="R19" s="22" t="s">
        <v>66</v>
      </c>
      <c r="S19" s="22" t="s">
        <v>67</v>
      </c>
      <c r="T19" s="22" t="s">
        <v>68</v>
      </c>
    </row>
    <row r="20" spans="1:21">
      <c r="A20" s="123"/>
      <c r="B20" s="16" t="s">
        <v>44</v>
      </c>
      <c r="C20" s="16">
        <v>160</v>
      </c>
      <c r="D20" s="16">
        <v>160</v>
      </c>
      <c r="E20" s="16">
        <v>160</v>
      </c>
      <c r="F20" s="16">
        <v>0.01</v>
      </c>
      <c r="G20" s="16">
        <v>0.01</v>
      </c>
      <c r="H20" s="16"/>
      <c r="I20" s="98"/>
      <c r="J20" s="28">
        <v>-0.34341542114648949</v>
      </c>
      <c r="K20" s="28">
        <v>-0.42927648303200294</v>
      </c>
      <c r="L20" s="78"/>
      <c r="M20" s="78"/>
      <c r="N20" s="125"/>
      <c r="O20" s="22">
        <v>863</v>
      </c>
      <c r="P20" s="22">
        <v>7</v>
      </c>
      <c r="Q20" s="22">
        <v>1</v>
      </c>
      <c r="R20" s="22">
        <v>3</v>
      </c>
      <c r="S20" s="22">
        <v>168</v>
      </c>
      <c r="T20" s="22">
        <v>1</v>
      </c>
    </row>
    <row r="21" spans="1:21">
      <c r="A21" s="128" t="s">
        <v>49</v>
      </c>
      <c r="B21" s="17" t="s">
        <v>37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98"/>
      <c r="J21" s="24" t="s">
        <v>70</v>
      </c>
      <c r="K21" s="24" t="s">
        <v>52</v>
      </c>
      <c r="L21" s="130" t="s">
        <v>57</v>
      </c>
      <c r="M21" s="130"/>
      <c r="N21" s="131" t="s">
        <v>56</v>
      </c>
      <c r="O21" s="24" t="s">
        <v>55</v>
      </c>
      <c r="P21" s="24" t="s">
        <v>59</v>
      </c>
      <c r="Q21" s="24" t="s">
        <v>60</v>
      </c>
      <c r="R21" s="24" t="s">
        <v>61</v>
      </c>
      <c r="S21" s="24" t="s">
        <v>62</v>
      </c>
      <c r="T21" s="24" t="s">
        <v>63</v>
      </c>
      <c r="U21" s="132"/>
    </row>
    <row r="22" spans="1:21">
      <c r="A22" s="129"/>
      <c r="B22" s="17" t="s">
        <v>38</v>
      </c>
      <c r="C22" s="17">
        <v>0</v>
      </c>
      <c r="D22" s="17">
        <v>-90</v>
      </c>
      <c r="E22" s="17">
        <v>-90</v>
      </c>
      <c r="F22" s="17">
        <v>90</v>
      </c>
      <c r="G22" s="17">
        <v>0</v>
      </c>
      <c r="H22" s="17">
        <v>90</v>
      </c>
      <c r="I22" s="98"/>
      <c r="J22" s="24">
        <v>15.621590450363453</v>
      </c>
      <c r="K22" s="24">
        <v>0.56108083268968578</v>
      </c>
      <c r="L22" s="24" t="s">
        <v>54</v>
      </c>
      <c r="M22" s="24" t="s">
        <v>53</v>
      </c>
      <c r="N22" s="131"/>
      <c r="O22" s="24">
        <v>0</v>
      </c>
      <c r="P22" s="24">
        <v>1725</v>
      </c>
      <c r="Q22" s="24">
        <v>863</v>
      </c>
      <c r="R22" s="24">
        <v>63</v>
      </c>
      <c r="S22" s="24">
        <v>0</v>
      </c>
      <c r="T22" s="24">
        <v>114</v>
      </c>
      <c r="U22" s="132"/>
    </row>
    <row r="23" spans="1:21">
      <c r="A23" s="129"/>
      <c r="B23" s="17"/>
      <c r="C23" s="17" t="s">
        <v>39</v>
      </c>
      <c r="D23" s="17" t="s">
        <v>40</v>
      </c>
      <c r="E23" s="17" t="s">
        <v>41</v>
      </c>
      <c r="F23" s="17" t="s">
        <v>42</v>
      </c>
      <c r="G23" s="17" t="s">
        <v>43</v>
      </c>
      <c r="H23" s="17"/>
      <c r="I23" s="98"/>
      <c r="J23" s="133" t="s">
        <v>51</v>
      </c>
      <c r="K23" s="134"/>
      <c r="L23" s="135">
        <v>1190</v>
      </c>
      <c r="M23" s="135">
        <v>2765</v>
      </c>
      <c r="N23" s="131"/>
      <c r="O23" s="24" t="s">
        <v>58</v>
      </c>
      <c r="P23" s="24" t="s">
        <v>64</v>
      </c>
      <c r="Q23" s="24" t="s">
        <v>65</v>
      </c>
      <c r="R23" s="24" t="s">
        <v>66</v>
      </c>
      <c r="S23" s="24" t="s">
        <v>67</v>
      </c>
      <c r="T23" s="24" t="s">
        <v>68</v>
      </c>
      <c r="U23" s="132"/>
    </row>
    <row r="24" spans="1:21">
      <c r="A24" s="129"/>
      <c r="B24" s="17" t="s">
        <v>44</v>
      </c>
      <c r="C24" s="17">
        <v>160</v>
      </c>
      <c r="D24" s="17">
        <v>160</v>
      </c>
      <c r="E24" s="17">
        <v>160</v>
      </c>
      <c r="F24" s="17">
        <v>0.01</v>
      </c>
      <c r="G24" s="17">
        <v>0.01</v>
      </c>
      <c r="H24" s="17"/>
      <c r="I24" s="99"/>
      <c r="J24" s="27">
        <v>0.37031495178626783</v>
      </c>
      <c r="K24" s="27">
        <v>-0.50346828965514523</v>
      </c>
      <c r="L24" s="135"/>
      <c r="M24" s="135"/>
      <c r="N24" s="131"/>
      <c r="O24" s="24">
        <v>0</v>
      </c>
      <c r="P24" s="24">
        <v>741</v>
      </c>
      <c r="Q24" s="24">
        <v>353</v>
      </c>
      <c r="R24" s="24">
        <v>28</v>
      </c>
      <c r="S24" s="24">
        <v>2</v>
      </c>
      <c r="T24" s="24">
        <v>66</v>
      </c>
      <c r="U24" s="132"/>
    </row>
  </sheetData>
  <mergeCells count="38">
    <mergeCell ref="A21:A24"/>
    <mergeCell ref="L21:M21"/>
    <mergeCell ref="N21:N24"/>
    <mergeCell ref="U21:U24"/>
    <mergeCell ref="J23:K23"/>
    <mergeCell ref="L23:L24"/>
    <mergeCell ref="M23:M24"/>
    <mergeCell ref="N13:N16"/>
    <mergeCell ref="J15:K15"/>
    <mergeCell ref="L15:L16"/>
    <mergeCell ref="M15:M16"/>
    <mergeCell ref="A17:A20"/>
    <mergeCell ref="L17:M17"/>
    <mergeCell ref="N17:N20"/>
    <mergeCell ref="J19:K19"/>
    <mergeCell ref="L19:L20"/>
    <mergeCell ref="M19:M20"/>
    <mergeCell ref="M7:M8"/>
    <mergeCell ref="A9:A12"/>
    <mergeCell ref="L9:M9"/>
    <mergeCell ref="A13:A16"/>
    <mergeCell ref="L13:M13"/>
    <mergeCell ref="N9:N12"/>
    <mergeCell ref="J11:K11"/>
    <mergeCell ref="L11:L12"/>
    <mergeCell ref="M11:M12"/>
    <mergeCell ref="A1:A4"/>
    <mergeCell ref="I1:I24"/>
    <mergeCell ref="L1:M1"/>
    <mergeCell ref="N1:N4"/>
    <mergeCell ref="J3:K3"/>
    <mergeCell ref="L3:L4"/>
    <mergeCell ref="M3:M4"/>
    <mergeCell ref="A5:A8"/>
    <mergeCell ref="L5:M5"/>
    <mergeCell ref="N5:N8"/>
    <mergeCell ref="J7:K7"/>
    <mergeCell ref="L7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5kg标准轨迹 (2)</vt:lpstr>
      <vt:lpstr>电机减速机参数</vt:lpstr>
      <vt:lpstr>结构参数</vt:lpstr>
      <vt:lpstr>基本设置参数</vt:lpstr>
      <vt:lpstr>0kg标准轨迹</vt:lpstr>
      <vt:lpstr>0kg标准轨迹1</vt:lpstr>
      <vt:lpstr>3kg标准轨迹</vt:lpstr>
      <vt:lpstr>3kg标准轨迹1</vt:lpstr>
      <vt:lpstr>5kg标准轨迹</vt:lpstr>
      <vt:lpstr>5kg标准轨迹1</vt:lpstr>
      <vt:lpstr>0kg长轨迹</vt:lpstr>
      <vt:lpstr>0kg长轨迹1</vt:lpstr>
      <vt:lpstr>3kg长轨迹</vt:lpstr>
      <vt:lpstr>3kg长轨迹1</vt:lpstr>
      <vt:lpstr>3kg-worst case仿真</vt:lpstr>
      <vt:lpstr>3kg-worst case仿真（5倍）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HL_0705仿真结果</dc:title>
  <dc:creator>hdu</dc:creator>
  <cp:lastModifiedBy>hdu</cp:lastModifiedBy>
  <dcterms:created xsi:type="dcterms:W3CDTF">2016-12-13T03:40:04Z</dcterms:created>
  <dcterms:modified xsi:type="dcterms:W3CDTF">2018-04-04T03:05:27Z</dcterms:modified>
</cp:coreProperties>
</file>