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" sheetId="1" r:id="rId4"/>
    <sheet state="visible" name="IA" sheetId="2" r:id="rId5"/>
    <sheet state="visible" name="NH" sheetId="3" r:id="rId6"/>
    <sheet state="visible" name="NV" sheetId="4" r:id="rId7"/>
    <sheet state="visible" name="SC" sheetId="5" r:id="rId8"/>
    <sheet state="visible" name="CA" sheetId="6" r:id="rId9"/>
    <sheet state="visible" name="OH" sheetId="7" r:id="rId10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 d yyyy"/>
    <numFmt numFmtId="165" formatCode="mmm dd yyyy"/>
    <numFmt numFmtId="166" formatCode="mmmm dd yyyy"/>
    <numFmt numFmtId="167" formatCode="mmmm d yyyy"/>
  </numFmts>
  <fonts count="10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u/>
      <sz val="10.0"/>
      <color rgb="FF0000FF"/>
    </font>
    <font>
      <u/>
      <color rgb="FF0000FF"/>
    </font>
    <font>
      <u/>
      <sz val="10.0"/>
      <color rgb="FF000000"/>
    </font>
    <font>
      <u/>
      <sz val="10.0"/>
      <color rgb="FF0000FF"/>
    </font>
    <font>
      <b/>
      <color theme="1"/>
      <name val="Arial"/>
    </font>
    <font>
      <u/>
      <color rgb="FF0000FF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2" fontId="2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0" numFmtId="164" xfId="0" applyAlignment="1" applyFont="1" applyNumberFormat="1">
      <alignment horizontal="right" shrinkToFit="0" vertical="bottom" wrapText="1"/>
    </xf>
    <xf borderId="0" fillId="0" fontId="0" numFmtId="165" xfId="0" applyAlignment="1" applyFont="1" applyNumberFormat="1">
      <alignment horizontal="right" shrinkToFit="0" vertical="bottom" wrapText="1"/>
    </xf>
    <xf borderId="0" fillId="0" fontId="0" numFmtId="166" xfId="0" applyAlignment="1" applyFont="1" applyNumberFormat="1">
      <alignment horizontal="right" shrinkToFit="0" vertical="bottom" wrapText="1"/>
    </xf>
    <xf borderId="0" fillId="0" fontId="0" numFmtId="167" xfId="0" applyAlignment="1" applyFont="1" applyNumberFormat="1">
      <alignment horizontal="right" shrinkToFit="0" vertical="bottom" wrapText="1"/>
    </xf>
    <xf borderId="0" fillId="0" fontId="2" numFmtId="167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2" fontId="3" numFmtId="2" xfId="0" applyAlignment="1" applyFont="1" applyNumberFormat="1">
      <alignment vertical="bottom"/>
    </xf>
    <xf borderId="0" fillId="2" fontId="4" numFmtId="2" xfId="0" applyFont="1" applyNumberFormat="1"/>
    <xf borderId="0" fillId="0" fontId="1" numFmtId="0" xfId="0" applyFont="1"/>
    <xf borderId="0" fillId="0" fontId="0" numFmtId="1" xfId="0" applyAlignment="1" applyFont="1" applyNumberFormat="1">
      <alignment horizontal="right" vertical="bottom"/>
    </xf>
    <xf borderId="0" fillId="0" fontId="1" numFmtId="1" xfId="0" applyFont="1" applyNumberFormat="1"/>
    <xf borderId="0" fillId="0" fontId="2" numFmtId="1" xfId="0" applyAlignment="1" applyFont="1" applyNumberFormat="1">
      <alignment readingOrder="0"/>
    </xf>
    <xf borderId="0" fillId="0" fontId="2" numFmtId="1" xfId="0" applyFont="1" applyNumberFormat="1"/>
    <xf borderId="0" fillId="2" fontId="5" numFmtId="2" xfId="0" applyAlignment="1" applyFont="1" applyNumberFormat="1">
      <alignment horizontal="left"/>
    </xf>
    <xf borderId="0" fillId="2" fontId="6" numFmtId="2" xfId="0" applyAlignment="1" applyFont="1" applyNumberFormat="1">
      <alignment readingOrder="0" vertical="bottom"/>
    </xf>
    <xf borderId="0" fillId="2" fontId="1" numFmtId="0" xfId="0" applyFont="1"/>
    <xf borderId="0" fillId="2" fontId="2" numFmtId="0" xfId="0" applyAlignment="1" applyFont="1">
      <alignment vertical="bottom"/>
    </xf>
    <xf borderId="0" fillId="0" fontId="7" numFmtId="0" xfId="0" applyFont="1"/>
    <xf borderId="0" fillId="0" fontId="8" numFmtId="2" xfId="0" applyFont="1" applyNumberFormat="1"/>
    <xf borderId="0" fillId="3" fontId="9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3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4" Type="http://schemas.openxmlformats.org/officeDocument/2006/relationships/hyperlink" Target="https://upload.wikimedia.org/wikipedia/commons/thumb/6/64/Biden_2013.jpg/220px-Biden_2013.jpg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upload.wikimedia.org/wikipedia/commons/thumb/e/e2/Mike_Bloomberg_Headshot.jpg/220px-Mike_Bloomberg_Headshot.jpg" TargetMode="External"/><Relationship Id="rId6" Type="http://schemas.openxmlformats.org/officeDocument/2006/relationships/hyperlink" Target="https://upload.wikimedia.org/wikipedia/commons/thumb/b/bf/Pete_Buttigieg_by_Gage_Skidmore.jpg/220px-Pete_Buttigieg_by_Gage_Skidmore.jpg" TargetMode="External"/><Relationship Id="rId7" Type="http://schemas.openxmlformats.org/officeDocument/2006/relationships/hyperlink" Target="https://upload.wikimedia.org/wikipedia/commons/thumb/6/61/Tom_Steyer_by_Gage_Skidmore.jpg/220px-Tom_Steyer_by_Gage_Skidmore.jpg" TargetMode="External"/><Relationship Id="rId8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3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4" Type="http://schemas.openxmlformats.org/officeDocument/2006/relationships/hyperlink" Target="https://upload.wikimedia.org/wikipedia/commons/thumb/6/64/Biden_2013.jpg/220px-Biden_2013.jpg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upload.wikimedia.org/wikipedia/commons/thumb/e/e2/Mike_Bloomberg_Headshot.jpg/220px-Mike_Bloomberg_Headshot.jpg" TargetMode="External"/><Relationship Id="rId6" Type="http://schemas.openxmlformats.org/officeDocument/2006/relationships/hyperlink" Target="https://upload.wikimedia.org/wikipedia/commons/thumb/b/bf/Pete_Buttigieg_by_Gage_Skidmore.jpg/220px-Pete_Buttigieg_by_Gage_Skidmore.jpg" TargetMode="External"/><Relationship Id="rId7" Type="http://schemas.openxmlformats.org/officeDocument/2006/relationships/hyperlink" Target="https://upload.wikimedia.org/wikipedia/commons/thumb/6/61/Tom_Steyer_by_Gage_Skidmore.jpg/220px-Tom_Steyer_by_Gage_Skidmore.jpg" TargetMode="External"/><Relationship Id="rId8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3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4" Type="http://schemas.openxmlformats.org/officeDocument/2006/relationships/hyperlink" Target="https://upload.wikimedia.org/wikipedia/commons/thumb/6/64/Biden_2013.jpg/220px-Biden_2013.jpg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upload.wikimedia.org/wikipedia/commons/thumb/e/e2/Mike_Bloomberg_Headshot.jpg/220px-Mike_Bloomberg_Headshot.jpg" TargetMode="External"/><Relationship Id="rId6" Type="http://schemas.openxmlformats.org/officeDocument/2006/relationships/hyperlink" Target="https://upload.wikimedia.org/wikipedia/commons/thumb/b/bf/Pete_Buttigieg_by_Gage_Skidmore.jpg/220px-Pete_Buttigieg_by_Gage_Skidmore.jpg" TargetMode="External"/><Relationship Id="rId7" Type="http://schemas.openxmlformats.org/officeDocument/2006/relationships/hyperlink" Target="https://upload.wikimedia.org/wikipedia/commons/thumb/6/61/Tom_Steyer_by_Gage_Skidmore.jpg/220px-Tom_Steyer_by_Gage_Skidmore.jpg" TargetMode="External"/><Relationship Id="rId8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3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4" Type="http://schemas.openxmlformats.org/officeDocument/2006/relationships/hyperlink" Target="https://upload.wikimedia.org/wikipedia/commons/thumb/6/64/Biden_2013.jpg/220px-Biden_2013.jpg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upload.wikimedia.org/wikipedia/commons/thumb/e/e2/Mike_Bloomberg_Headshot.jpg/220px-Mike_Bloomberg_Headshot.jpg" TargetMode="External"/><Relationship Id="rId6" Type="http://schemas.openxmlformats.org/officeDocument/2006/relationships/hyperlink" Target="https://upload.wikimedia.org/wikipedia/commons/thumb/b/bf/Pete_Buttigieg_by_Gage_Skidmore.jpg/220px-Pete_Buttigieg_by_Gage_Skidmore.jpg" TargetMode="External"/><Relationship Id="rId7" Type="http://schemas.openxmlformats.org/officeDocument/2006/relationships/hyperlink" Target="https://upload.wikimedia.org/wikipedia/commons/thumb/6/61/Tom_Steyer_by_Gage_Skidmore.jpg/220px-Tom_Steyer_by_Gage_Skidmore.jpg" TargetMode="External"/><Relationship Id="rId8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3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4" Type="http://schemas.openxmlformats.org/officeDocument/2006/relationships/hyperlink" Target="https://upload.wikimedia.org/wikipedia/commons/thumb/6/64/Biden_2013.jpg/220px-Biden_2013.jpg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s://upload.wikimedia.org/wikipedia/commons/thumb/e/e2/Mike_Bloomberg_Headshot.jpg/220px-Mike_Bloomberg_Headshot.jpg" TargetMode="External"/><Relationship Id="rId6" Type="http://schemas.openxmlformats.org/officeDocument/2006/relationships/hyperlink" Target="https://upload.wikimedia.org/wikipedia/commons/thumb/b/bf/Pete_Buttigieg_by_Gage_Skidmore.jpg/220px-Pete_Buttigieg_by_Gage_Skidmore.jpg" TargetMode="External"/><Relationship Id="rId7" Type="http://schemas.openxmlformats.org/officeDocument/2006/relationships/hyperlink" Target="https://upload.wikimedia.org/wikipedia/commons/thumb/6/61/Tom_Steyer_by_Gage_Skidmore.jpg/220px-Tom_Steyer_by_Gage_Skidmore.jpg" TargetMode="External"/><Relationship Id="rId8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3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4" Type="http://schemas.openxmlformats.org/officeDocument/2006/relationships/hyperlink" Target="https://upload.wikimedia.org/wikipedia/commons/thumb/6/64/Biden_2013.jpg/220px-Biden_2013.jpg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upload.wikimedia.org/wikipedia/commons/thumb/e/e2/Mike_Bloomberg_Headshot.jpg/220px-Mike_Bloomberg_Headshot.jpg" TargetMode="External"/><Relationship Id="rId6" Type="http://schemas.openxmlformats.org/officeDocument/2006/relationships/hyperlink" Target="https://upload.wikimedia.org/wikipedia/commons/thumb/b/bf/Pete_Buttigieg_by_Gage_Skidmore.jpg/220px-Pete_Buttigieg_by_Gage_Skidmore.jpg" TargetMode="External"/><Relationship Id="rId7" Type="http://schemas.openxmlformats.org/officeDocument/2006/relationships/hyperlink" Target="https://upload.wikimedia.org/wikipedia/commons/thumb/6/61/Tom_Steyer_by_Gage_Skidmore.jpg/220px-Tom_Steyer_by_Gage_Skidmore.jpg" TargetMode="External"/><Relationship Id="rId8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3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4" Type="http://schemas.openxmlformats.org/officeDocument/2006/relationships/hyperlink" Target="https://upload.wikimedia.org/wikipedia/commons/thumb/6/64/Biden_2013.jpg/220px-Biden_2013.jpg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upload.wikimedia.org/wikipedia/commons/thumb/e/e2/Mike_Bloomberg_Headshot.jpg/220px-Mike_Bloomberg_Headshot.jpg" TargetMode="External"/><Relationship Id="rId6" Type="http://schemas.openxmlformats.org/officeDocument/2006/relationships/hyperlink" Target="https://upload.wikimedia.org/wikipedia/commons/thumb/b/bf/Pete_Buttigieg_by_Gage_Skidmore.jpg/220px-Pete_Buttigieg_by_Gage_Skidmore.jpg" TargetMode="External"/><Relationship Id="rId7" Type="http://schemas.openxmlformats.org/officeDocument/2006/relationships/hyperlink" Target="https://upload.wikimedia.org/wikipedia/commons/thumb/6/61/Tom_Steyer_by_Gage_Skidmore.jpg/220px-Tom_Steyer_by_Gage_Skidmore.jpg" TargetMode="External"/><Relationship Id="rId8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2" t="str">
        <f>IFERROR(__xludf.DUMMYFUNCTION("IMPORTRANGE(""https://docs.google.com/spreadsheets/d/1d6fdgW_xP7v4hVciptosnfGlaG9RAWMKSEGWLdL8ilY/edit#gid=1623320637/edit#gid=0"",""US!A1:XX26"")"),"")</f>
        <v/>
      </c>
      <c r="B1" s="4" t="str">
        <f>IFERROR(__xludf.DUMMYFUNCTION("""COMPUTED_VALUE"""),"")</f>
        <v/>
      </c>
      <c r="C1" s="5" t="str">
        <f>IFERROR(__xludf.DUMMYFUNCTION("""COMPUTED_VALUE"""),"12/27/2018 - 01/02/2019")</f>
        <v>12/27/2018 - 01/02/2019</v>
      </c>
      <c r="D1" s="4" t="str">
        <f>IFERROR(__xludf.DUMMYFUNCTION("""COMPUTED_VALUE"""),"01/03/2019 - 01/09/2019")</f>
        <v>01/03/2019 - 01/09/2019</v>
      </c>
      <c r="E1" s="4" t="str">
        <f>IFERROR(__xludf.DUMMYFUNCTION("""COMPUTED_VALUE"""),"01/10/2019 - 01/16/2019")</f>
        <v>01/10/2019 - 01/16/2019</v>
      </c>
      <c r="F1" s="4" t="str">
        <f>IFERROR(__xludf.DUMMYFUNCTION("""COMPUTED_VALUE"""),"01/17/2019 - 01/23/2019")</f>
        <v>01/17/2019 - 01/23/2019</v>
      </c>
      <c r="G1" s="5" t="str">
        <f>IFERROR(__xludf.DUMMYFUNCTION("""COMPUTED_VALUE"""),"01/24/2019 - 01/30/2019")</f>
        <v>01/24/2019 - 01/30/2019</v>
      </c>
      <c r="H1" s="4" t="str">
        <f>IFERROR(__xludf.DUMMYFUNCTION("""COMPUTED_VALUE"""),"01/31/2019 - 02/06/2019")</f>
        <v>01/31/2019 - 02/06/2019</v>
      </c>
      <c r="I1" s="4" t="str">
        <f>IFERROR(__xludf.DUMMYFUNCTION("""COMPUTED_VALUE"""),"02/07/2019 - 02/13/2019")</f>
        <v>02/07/2019 - 02/13/2019</v>
      </c>
      <c r="J1" s="4" t="str">
        <f>IFERROR(__xludf.DUMMYFUNCTION("""COMPUTED_VALUE"""),"02/14/2019 - 02/20/2019")</f>
        <v>02/14/2019 - 02/20/2019</v>
      </c>
      <c r="K1" s="5" t="str">
        <f>IFERROR(__xludf.DUMMYFUNCTION("""COMPUTED_VALUE"""),"02/21/2019 - 02/27/2019")</f>
        <v>02/21/2019 - 02/27/2019</v>
      </c>
      <c r="L1" s="4" t="str">
        <f>IFERROR(__xludf.DUMMYFUNCTION("""COMPUTED_VALUE"""),"02/28/2019 - 03/06/2019")</f>
        <v>02/28/2019 - 03/06/2019</v>
      </c>
      <c r="M1" s="4" t="str">
        <f>IFERROR(__xludf.DUMMYFUNCTION("""COMPUTED_VALUE"""),"03/07/2019 - 03/13/2019")</f>
        <v>03/07/2019 - 03/13/2019</v>
      </c>
      <c r="N1" s="4" t="str">
        <f>IFERROR(__xludf.DUMMYFUNCTION("""COMPUTED_VALUE"""),"03/14/2019 - 03/20/2019")</f>
        <v>03/14/2019 - 03/20/2019</v>
      </c>
      <c r="O1" s="4" t="str">
        <f>IFERROR(__xludf.DUMMYFUNCTION("""COMPUTED_VALUE"""),"03/21/2019 - 03/27/2019")</f>
        <v>03/21/2019 - 03/27/2019</v>
      </c>
      <c r="P1" s="5" t="str">
        <f>IFERROR(__xludf.DUMMYFUNCTION("""COMPUTED_VALUE"""),"03/28/2019 - 04/03/2019")</f>
        <v>03/28/2019 - 04/03/2019</v>
      </c>
      <c r="Q1" s="4" t="str">
        <f>IFERROR(__xludf.DUMMYFUNCTION("""COMPUTED_VALUE"""),"04/04/2019 - 04/10/2019")</f>
        <v>04/04/2019 - 04/10/2019</v>
      </c>
      <c r="R1" s="4" t="str">
        <f>IFERROR(__xludf.DUMMYFUNCTION("""COMPUTED_VALUE"""),"04/11/2019 - 04/17/2019")</f>
        <v>04/11/2019 - 04/17/2019</v>
      </c>
      <c r="S1" s="4" t="str">
        <f>IFERROR(__xludf.DUMMYFUNCTION("""COMPUTED_VALUE"""),"04/18/2019 - 04/24/2019")</f>
        <v>04/18/2019 - 04/24/2019</v>
      </c>
      <c r="T1" s="6" t="str">
        <f>IFERROR(__xludf.DUMMYFUNCTION("""COMPUTED_VALUE"""),"04/25/2019 - 05/01/2019")</f>
        <v>04/25/2019 - 05/01/2019</v>
      </c>
      <c r="U1" s="7" t="str">
        <f>IFERROR(__xludf.DUMMYFUNCTION("""COMPUTED_VALUE"""),"05/02/2019 - 05/08/2019")</f>
        <v>05/02/2019 - 05/08/2019</v>
      </c>
      <c r="V1" s="7" t="str">
        <f>IFERROR(__xludf.DUMMYFUNCTION("""COMPUTED_VALUE"""),"05/09/2019 - 05/15/2019")</f>
        <v>05/09/2019 - 05/15/2019</v>
      </c>
      <c r="W1" s="7" t="str">
        <f>IFERROR(__xludf.DUMMYFUNCTION("""COMPUTED_VALUE"""),"05/16/2019 - 05/22/2019")</f>
        <v>05/16/2019 - 05/22/2019</v>
      </c>
      <c r="X1" s="8" t="str">
        <f>IFERROR(__xludf.DUMMYFUNCTION("""COMPUTED_VALUE"""),"05/23/2019 - 05/29/2019")</f>
        <v>05/23/2019 - 05/29/2019</v>
      </c>
      <c r="Y1" s="9" t="str">
        <f>IFERROR(__xludf.DUMMYFUNCTION("""COMPUTED_VALUE"""),"05/30/2019 - 06/05/2019")</f>
        <v>05/30/2019 - 06/05/2019</v>
      </c>
      <c r="Z1" s="9" t="str">
        <f>IFERROR(__xludf.DUMMYFUNCTION("""COMPUTED_VALUE"""),"06/06/2019 - 06/12/2019")</f>
        <v>06/06/2019 - 06/12/2019</v>
      </c>
      <c r="AA1" s="9" t="str">
        <f>IFERROR(__xludf.DUMMYFUNCTION("""COMPUTED_VALUE"""),"06/13/2019 - 06/19/2019")</f>
        <v>06/13/2019 - 06/19/2019</v>
      </c>
      <c r="AB1" s="9" t="str">
        <f>IFERROR(__xludf.DUMMYFUNCTION("""COMPUTED_VALUE"""),"06/20/2019 - 06/26/2019")</f>
        <v>06/20/2019 - 06/26/2019</v>
      </c>
      <c r="AC1" s="9" t="str">
        <f>IFERROR(__xludf.DUMMYFUNCTION("""COMPUTED_VALUE"""),"06/27/2019 - 07/03/2019")</f>
        <v>06/27/2019 - 07/03/2019</v>
      </c>
      <c r="AD1" s="9" t="str">
        <f>IFERROR(__xludf.DUMMYFUNCTION("""COMPUTED_VALUE"""),"07/04/2019 - 07/10/2019")</f>
        <v>07/04/2019 - 07/10/2019</v>
      </c>
      <c r="AE1" s="9" t="str">
        <f>IFERROR(__xludf.DUMMYFUNCTION("""COMPUTED_VALUE"""),"07/11/2019 - 07/17/2019")</f>
        <v>07/11/2019 - 07/17/2019</v>
      </c>
      <c r="AF1" s="9" t="str">
        <f>IFERROR(__xludf.DUMMYFUNCTION("""COMPUTED_VALUE"""),"07/18/2019 - 07/24/2019")</f>
        <v>07/18/2019 - 07/24/2019</v>
      </c>
      <c r="AG1" s="9" t="str">
        <f>IFERROR(__xludf.DUMMYFUNCTION("""COMPUTED_VALUE"""),"07/25/2019 - 07/31/2019")</f>
        <v>07/25/2019 - 07/31/2019</v>
      </c>
      <c r="AH1" s="9" t="str">
        <f>IFERROR(__xludf.DUMMYFUNCTION("""COMPUTED_VALUE"""),"08/01/2019 - 08/07/2019")</f>
        <v>08/01/2019 - 08/07/2019</v>
      </c>
      <c r="AI1" s="9" t="str">
        <f>IFERROR(__xludf.DUMMYFUNCTION("""COMPUTED_VALUE"""),"08/08/2019 - 08/14/2019")</f>
        <v>08/08/2019 - 08/14/2019</v>
      </c>
      <c r="AJ1" s="9" t="str">
        <f>IFERROR(__xludf.DUMMYFUNCTION("""COMPUTED_VALUE"""),"08/15/2019 - 08/21/2019")</f>
        <v>08/15/2019 - 08/21/2019</v>
      </c>
      <c r="AK1" s="9" t="str">
        <f>IFERROR(__xludf.DUMMYFUNCTION("""COMPUTED_VALUE"""),"08/22/2019 - 08/28/2019")</f>
        <v>08/22/2019 - 08/28/2019</v>
      </c>
      <c r="AL1" s="9" t="str">
        <f>IFERROR(__xludf.DUMMYFUNCTION("""COMPUTED_VALUE"""),"08/29/2019 - 09/04/2019")</f>
        <v>08/29/2019 - 09/04/2019</v>
      </c>
      <c r="AM1" s="9" t="str">
        <f>IFERROR(__xludf.DUMMYFUNCTION("""COMPUTED_VALUE"""),"09/05/2019 - 09/11/2019")</f>
        <v>09/05/2019 - 09/11/2019</v>
      </c>
      <c r="AN1" s="9" t="str">
        <f>IFERROR(__xludf.DUMMYFUNCTION("""COMPUTED_VALUE"""),"09/12/2019 - 09/18/2019")</f>
        <v>09/12/2019 - 09/18/2019</v>
      </c>
      <c r="AO1" s="9" t="str">
        <f>IFERROR(__xludf.DUMMYFUNCTION("""COMPUTED_VALUE"""),"09/19/2019 - 09/25/2019")</f>
        <v>09/19/2019 - 09/25/2019</v>
      </c>
      <c r="AP1" s="9" t="str">
        <f>IFERROR(__xludf.DUMMYFUNCTION("""COMPUTED_VALUE"""),"09/26/2019 - 10/02/2019")</f>
        <v>09/26/2019 - 10/02/2019</v>
      </c>
      <c r="AQ1" s="9" t="str">
        <f>IFERROR(__xludf.DUMMYFUNCTION("""COMPUTED_VALUE"""),"10/03/2019 - 10/09/2019")</f>
        <v>10/03/2019 - 10/09/2019</v>
      </c>
      <c r="AR1" s="9" t="str">
        <f>IFERROR(__xludf.DUMMYFUNCTION("""COMPUTED_VALUE"""),"10/10/2019 - 10/16/2019")</f>
        <v>10/10/2019 - 10/16/2019</v>
      </c>
      <c r="AS1" s="9" t="str">
        <f>IFERROR(__xludf.DUMMYFUNCTION("""COMPUTED_VALUE"""),"10/17/2019 - 10/23/2019")</f>
        <v>10/17/2019 - 10/23/2019</v>
      </c>
      <c r="AT1" s="9" t="str">
        <f>IFERROR(__xludf.DUMMYFUNCTION("""COMPUTED_VALUE"""),"10/24/2019 - 10/30/2019")</f>
        <v>10/24/2019 - 10/30/2019</v>
      </c>
      <c r="AU1" s="9" t="str">
        <f>IFERROR(__xludf.DUMMYFUNCTION("""COMPUTED_VALUE"""),"10/31/2019 - 11/06/2019")</f>
        <v>10/31/2019 - 11/06/2019</v>
      </c>
      <c r="AV1" s="9" t="str">
        <f>IFERROR(__xludf.DUMMYFUNCTION("""COMPUTED_VALUE"""),"11/07/2019 - 11/13/2019")</f>
        <v>11/07/2019 - 11/13/2019</v>
      </c>
      <c r="AW1" s="9" t="str">
        <f>IFERROR(__xludf.DUMMYFUNCTION("""COMPUTED_VALUE"""),"11/14/2019 11/20/2019")</f>
        <v>11/14/2019 11/20/2019</v>
      </c>
      <c r="AX1" s="9" t="str">
        <f>IFERROR(__xludf.DUMMYFUNCTION("""COMPUTED_VALUE"""),"11/21/2019 11/27/2019")</f>
        <v>11/21/2019 11/27/2019</v>
      </c>
      <c r="AY1" s="9" t="str">
        <f>IFERROR(__xludf.DUMMYFUNCTION("""COMPUTED_VALUE"""),"11/28/2019 12/04/2019")</f>
        <v>11/28/2019 12/04/2019</v>
      </c>
      <c r="AZ1" s="9" t="str">
        <f>IFERROR(__xludf.DUMMYFUNCTION("""COMPUTED_VALUE"""),"12/05/2019 12/11/2019")</f>
        <v>12/05/2019 12/11/2019</v>
      </c>
      <c r="BA1" s="9" t="str">
        <f>IFERROR(__xludf.DUMMYFUNCTION("""COMPUTED_VALUE"""),"12/12/2019 12/18/2019")</f>
        <v>12/12/2019 12/18/2019</v>
      </c>
      <c r="BB1" s="9" t="str">
        <f>IFERROR(__xludf.DUMMYFUNCTION("""COMPUTED_VALUE"""),"12/19/2019 12/25/2019")</f>
        <v>12/19/2019 12/25/2019</v>
      </c>
      <c r="BC1" s="9" t="str">
        <f>IFERROR(__xludf.DUMMYFUNCTION("""COMPUTED_VALUE"""),"12/26/2019 01/01/2020")</f>
        <v>12/26/2019 01/01/2020</v>
      </c>
      <c r="BD1" s="9" t="str">
        <f>IFERROR(__xludf.DUMMYFUNCTION("""COMPUTED_VALUE"""),"01/02/2020 01/08/2020")</f>
        <v>01/02/2020 01/08/2020</v>
      </c>
      <c r="BE1" s="9" t="str">
        <f>IFERROR(__xludf.DUMMYFUNCTION("""COMPUTED_VALUE"""),"01/09/2020 01/15/2020")</f>
        <v>01/09/2020 01/15/2020</v>
      </c>
      <c r="BF1" s="9" t="str">
        <f>IFERROR(__xludf.DUMMYFUNCTION("""COMPUTED_VALUE"""),"01/16/2020 01/22/2020")</f>
        <v>01/16/2020 01/22/2020</v>
      </c>
      <c r="BG1" s="9" t="str">
        <f>IFERROR(__xludf.DUMMYFUNCTION("""COMPUTED_VALUE"""),"01/23/2020 01/29/2020")</f>
        <v>01/23/2020 01/29/2020</v>
      </c>
      <c r="BH1" s="9" t="str">
        <f>IFERROR(__xludf.DUMMYFUNCTION("""COMPUTED_VALUE"""),"01/30/2020 02/05/2020")</f>
        <v>01/30/2020 02/05/2020</v>
      </c>
      <c r="BI1" s="9" t="str">
        <f>IFERROR(__xludf.DUMMYFUNCTION("""COMPUTED_VALUE"""),"02/06/2020 02/12/2020")</f>
        <v>02/06/2020 02/12/2020</v>
      </c>
      <c r="BJ1" s="9" t="str">
        <f>IFERROR(__xludf.DUMMYFUNCTION("""COMPUTED_VALUE"""),"02/13/2020 02/19/2020")</f>
        <v>02/13/2020 02/19/2020</v>
      </c>
      <c r="BK1" s="9" t="str">
        <f>IFERROR(__xludf.DUMMYFUNCTION("""COMPUTED_VALUE"""),"")</f>
        <v/>
      </c>
      <c r="BL1" s="9" t="str">
        <f>IFERROR(__xludf.DUMMYFUNCTION("""COMPUTED_VALUE"""),"")</f>
        <v/>
      </c>
      <c r="BM1" s="9" t="str">
        <f>IFERROR(__xludf.DUMMYFUNCTION("""COMPUTED_VALUE"""),"")</f>
        <v/>
      </c>
      <c r="BN1" s="9" t="str">
        <f>IFERROR(__xludf.DUMMYFUNCTION("""COMPUTED_VALUE"""),"")</f>
        <v/>
      </c>
    </row>
    <row r="2">
      <c r="A2" s="10" t="str">
        <f>IFERROR(__xludf.DUMMYFUNCTION("""COMPUTED_VALUE"""),"https://upload.wikimedia.org/wikipedia/commons/thumb/b/b7/Amy_Klobuchar%2C_official_portrait%2C_113th_Congress.jpg/220px-Amy_Klobuchar%2C_official_portrait%2C_113th_Congress.jpg")</f>
        <v>https://upload.wikimedia.org/wikipedia/commons/thumb/b/b7/Amy_Klobuchar%2C_official_portrait%2C_113th_Congress.jpg/220px-Amy_Klobuchar%2C_official_portrait%2C_113th_Congress.jpg</v>
      </c>
      <c r="B2" s="13" t="str">
        <f>IFERROR(__xludf.DUMMYFUNCTION("""COMPUTED_VALUE"""),"Amy Klobuchar")</f>
        <v>Amy Klobuchar</v>
      </c>
      <c r="C2" s="13">
        <f>IFERROR(__xludf.DUMMYFUNCTION("""COMPUTED_VALUE"""),4.0)</f>
        <v>4</v>
      </c>
      <c r="D2" s="13">
        <f>IFERROR(__xludf.DUMMYFUNCTION("""COMPUTED_VALUE"""),5.0)</f>
        <v>5</v>
      </c>
      <c r="E2" s="13">
        <f>IFERROR(__xludf.DUMMYFUNCTION("""COMPUTED_VALUE"""),7.0)</f>
        <v>7</v>
      </c>
      <c r="F2" s="13">
        <f>IFERROR(__xludf.DUMMYFUNCTION("""COMPUTED_VALUE"""),18.0)</f>
        <v>18</v>
      </c>
      <c r="G2" s="13">
        <f>IFERROR(__xludf.DUMMYFUNCTION("""COMPUTED_VALUE"""),7.0)</f>
        <v>7</v>
      </c>
      <c r="H2" s="13">
        <f>IFERROR(__xludf.DUMMYFUNCTION("""COMPUTED_VALUE"""),26.0)</f>
        <v>26</v>
      </c>
      <c r="I2" s="13">
        <f>IFERROR(__xludf.DUMMYFUNCTION("""COMPUTED_VALUE"""),100.0)</f>
        <v>100</v>
      </c>
      <c r="J2" s="13">
        <f>IFERROR(__xludf.DUMMYFUNCTION("""COMPUTED_VALUE"""),15.0)</f>
        <v>15</v>
      </c>
      <c r="K2" s="13">
        <f>IFERROR(__xludf.DUMMYFUNCTION("""COMPUTED_VALUE"""),17.0)</f>
        <v>17</v>
      </c>
      <c r="L2" s="13">
        <f>IFERROR(__xludf.DUMMYFUNCTION("""COMPUTED_VALUE"""),7.0)</f>
        <v>7</v>
      </c>
      <c r="M2" s="13">
        <f>IFERROR(__xludf.DUMMYFUNCTION("""COMPUTED_VALUE"""),8.0)</f>
        <v>8</v>
      </c>
      <c r="N2" s="13">
        <f>IFERROR(__xludf.DUMMYFUNCTION("""COMPUTED_VALUE"""),10.0)</f>
        <v>10</v>
      </c>
      <c r="O2" s="13">
        <f>IFERROR(__xludf.DUMMYFUNCTION("""COMPUTED_VALUE"""),7.0)</f>
        <v>7</v>
      </c>
      <c r="P2" s="13">
        <f>IFERROR(__xludf.DUMMYFUNCTION("""COMPUTED_VALUE"""),3.0)</f>
        <v>3</v>
      </c>
      <c r="Q2" s="13">
        <f>IFERROR(__xludf.DUMMYFUNCTION("""COMPUTED_VALUE"""),2.0)</f>
        <v>2</v>
      </c>
      <c r="R2" s="13">
        <f>IFERROR(__xludf.DUMMYFUNCTION("""COMPUTED_VALUE"""),2.0)</f>
        <v>2</v>
      </c>
      <c r="S2" s="13">
        <f>IFERROR(__xludf.DUMMYFUNCTION("""COMPUTED_VALUE"""),7.0)</f>
        <v>7</v>
      </c>
      <c r="T2" s="13">
        <f>IFERROR(__xludf.DUMMYFUNCTION("""COMPUTED_VALUE"""),2.0)</f>
        <v>2</v>
      </c>
      <c r="U2" s="13">
        <f>IFERROR(__xludf.DUMMYFUNCTION("""COMPUTED_VALUE"""),8.0)</f>
        <v>8</v>
      </c>
      <c r="V2" s="13">
        <f>IFERROR(__xludf.DUMMYFUNCTION("""COMPUTED_VALUE"""),7.0)</f>
        <v>7</v>
      </c>
      <c r="W2" s="13">
        <f>IFERROR(__xludf.DUMMYFUNCTION("""COMPUTED_VALUE"""),5.0)</f>
        <v>5</v>
      </c>
      <c r="X2" s="15">
        <f>IFERROR(__xludf.DUMMYFUNCTION("""COMPUTED_VALUE"""),7.0)</f>
        <v>7</v>
      </c>
      <c r="Y2" s="16">
        <f>IFERROR(__xludf.DUMMYFUNCTION("""COMPUTED_VALUE"""),5.0)</f>
        <v>5</v>
      </c>
      <c r="Z2" s="16">
        <f>IFERROR(__xludf.DUMMYFUNCTION("""COMPUTED_VALUE"""),4.0)</f>
        <v>4</v>
      </c>
      <c r="AA2" s="16">
        <f>IFERROR(__xludf.DUMMYFUNCTION("""COMPUTED_VALUE"""),5.0)</f>
        <v>5</v>
      </c>
      <c r="AB2" s="16">
        <f>IFERROR(__xludf.DUMMYFUNCTION("""COMPUTED_VALUE"""),5.0)</f>
        <v>5</v>
      </c>
      <c r="AC2" s="16">
        <f>IFERROR(__xludf.DUMMYFUNCTION("""COMPUTED_VALUE"""),13.0)</f>
        <v>13</v>
      </c>
      <c r="AD2" s="16">
        <f>IFERROR(__xludf.DUMMYFUNCTION("""COMPUTED_VALUE"""),7.0)</f>
        <v>7</v>
      </c>
      <c r="AE2" s="16">
        <f>IFERROR(__xludf.DUMMYFUNCTION("""COMPUTED_VALUE"""),9.0)</f>
        <v>9</v>
      </c>
      <c r="AF2" s="16">
        <f>IFERROR(__xludf.DUMMYFUNCTION("""COMPUTED_VALUE"""),7.0)</f>
        <v>7</v>
      </c>
      <c r="AG2" s="16">
        <f>IFERROR(__xludf.DUMMYFUNCTION("""COMPUTED_VALUE"""),13.0)</f>
        <v>13</v>
      </c>
      <c r="AH2" s="16">
        <f>IFERROR(__xludf.DUMMYFUNCTION("""COMPUTED_VALUE"""),4.0)</f>
        <v>4</v>
      </c>
      <c r="AI2" s="16">
        <f>IFERROR(__xludf.DUMMYFUNCTION("""COMPUTED_VALUE"""),3.0)</f>
        <v>3</v>
      </c>
      <c r="AJ2" s="16">
        <f>IFERROR(__xludf.DUMMYFUNCTION("""COMPUTED_VALUE"""),6.0)</f>
        <v>6</v>
      </c>
      <c r="AK2" s="16">
        <f>IFERROR(__xludf.DUMMYFUNCTION("""COMPUTED_VALUE"""),5.0)</f>
        <v>5</v>
      </c>
      <c r="AL2" s="16">
        <f>IFERROR(__xludf.DUMMYFUNCTION("""COMPUTED_VALUE"""),9.0)</f>
        <v>9</v>
      </c>
      <c r="AM2" s="16">
        <f>IFERROR(__xludf.DUMMYFUNCTION("""COMPUTED_VALUE"""),6.0)</f>
        <v>6</v>
      </c>
      <c r="AN2" s="16">
        <f>IFERROR(__xludf.DUMMYFUNCTION("""COMPUTED_VALUE"""),11.0)</f>
        <v>11</v>
      </c>
      <c r="AO2" s="16">
        <f>IFERROR(__xludf.DUMMYFUNCTION("""COMPUTED_VALUE"""),3.0)</f>
        <v>3</v>
      </c>
      <c r="AP2" s="16">
        <f>IFERROR(__xludf.DUMMYFUNCTION("""COMPUTED_VALUE"""),3.0)</f>
        <v>3</v>
      </c>
      <c r="AQ2" s="16">
        <f>IFERROR(__xludf.DUMMYFUNCTION("""COMPUTED_VALUE"""),2.0)</f>
        <v>2</v>
      </c>
      <c r="AR2" s="16">
        <f>IFERROR(__xludf.DUMMYFUNCTION("""COMPUTED_VALUE"""),19.0)</f>
        <v>19</v>
      </c>
      <c r="AS2" s="16">
        <f>IFERROR(__xludf.DUMMYFUNCTION("""COMPUTED_VALUE"""),8.0)</f>
        <v>8</v>
      </c>
      <c r="AT2" s="16">
        <f>IFERROR(__xludf.DUMMYFUNCTION("""COMPUTED_VALUE"""),9.0)</f>
        <v>9</v>
      </c>
      <c r="AU2" s="16">
        <f>IFERROR(__xludf.DUMMYFUNCTION("""COMPUTED_VALUE"""),10.0)</f>
        <v>10</v>
      </c>
      <c r="AV2" s="16">
        <f>IFERROR(__xludf.DUMMYFUNCTION("""COMPUTED_VALUE"""),5.0)</f>
        <v>5</v>
      </c>
      <c r="AW2" s="16">
        <f>IFERROR(__xludf.DUMMYFUNCTION("""COMPUTED_VALUE"""),6.0)</f>
        <v>6</v>
      </c>
      <c r="AX2" s="16">
        <f>IFERROR(__xludf.DUMMYFUNCTION("""COMPUTED_VALUE"""),27.0)</f>
        <v>27</v>
      </c>
      <c r="AY2" s="16">
        <f>IFERROR(__xludf.DUMMYFUNCTION("""COMPUTED_VALUE"""),10.0)</f>
        <v>10</v>
      </c>
      <c r="AZ2" s="16">
        <f>IFERROR(__xludf.DUMMYFUNCTION("""COMPUTED_VALUE"""),6.0)</f>
        <v>6</v>
      </c>
      <c r="BA2" s="16">
        <f>IFERROR(__xludf.DUMMYFUNCTION("""COMPUTED_VALUE"""),9.0)</f>
        <v>9</v>
      </c>
      <c r="BB2" s="16">
        <f>IFERROR(__xludf.DUMMYFUNCTION("""COMPUTED_VALUE"""),41.0)</f>
        <v>41</v>
      </c>
      <c r="BC2" s="16">
        <f>IFERROR(__xludf.DUMMYFUNCTION("""COMPUTED_VALUE"""),10.0)</f>
        <v>10</v>
      </c>
      <c r="BD2" s="16">
        <f>IFERROR(__xludf.DUMMYFUNCTION("""COMPUTED_VALUE"""),14.0)</f>
        <v>14</v>
      </c>
      <c r="BE2" s="16">
        <f>IFERROR(__xludf.DUMMYFUNCTION("""COMPUTED_VALUE"""),15.0)</f>
        <v>15</v>
      </c>
      <c r="BF2" s="16">
        <f>IFERROR(__xludf.DUMMYFUNCTION("""COMPUTED_VALUE"""),14.0)</f>
        <v>14</v>
      </c>
      <c r="BG2" s="16">
        <f>IFERROR(__xludf.DUMMYFUNCTION("""COMPUTED_VALUE"""),11.0)</f>
        <v>11</v>
      </c>
      <c r="BH2" s="16">
        <f>IFERROR(__xludf.DUMMYFUNCTION("""COMPUTED_VALUE"""),13.0)</f>
        <v>13</v>
      </c>
      <c r="BI2" s="16">
        <f>IFERROR(__xludf.DUMMYFUNCTION("""COMPUTED_VALUE"""),36.0)</f>
        <v>36</v>
      </c>
      <c r="BJ2" s="16">
        <f>IFERROR(__xludf.DUMMYFUNCTION("""COMPUTED_VALUE"""),19.0)</f>
        <v>19</v>
      </c>
      <c r="BK2" s="16" t="str">
        <f>IFERROR(__xludf.DUMMYFUNCTION("""COMPUTED_VALUE"""),"")</f>
        <v/>
      </c>
      <c r="BL2" s="16" t="str">
        <f>IFERROR(__xludf.DUMMYFUNCTION("""COMPUTED_VALUE"""),"")</f>
        <v/>
      </c>
      <c r="BM2" s="16" t="str">
        <f>IFERROR(__xludf.DUMMYFUNCTION("""COMPUTED_VALUE"""),"")</f>
        <v/>
      </c>
      <c r="BN2" s="16" t="str">
        <f>IFERROR(__xludf.DUMMYFUNCTION("""COMPUTED_VALUE"""),"")</f>
        <v/>
      </c>
    </row>
    <row r="3">
      <c r="A3" s="10" t="str">
        <f>IFERROR(__xludf.DUMMYFUNCTION("""COMPUTED_VALUE"""),"https://upload.wikimedia.org/wikipedia/commons/thumb/0/0c/Bernie_Sanders_July_2019_%28cropped%29.jpg/220px-Bernie_Sanders_July_2019_%28cropped%29.jpg")</f>
        <v>https://upload.wikimedia.org/wikipedia/commons/thumb/0/0c/Bernie_Sanders_July_2019_%28cropped%29.jpg/220px-Bernie_Sanders_July_2019_%28cropped%29.jpg</v>
      </c>
      <c r="B3" s="13" t="str">
        <f>IFERROR(__xludf.DUMMYFUNCTION("""COMPUTED_VALUE"""),"Bernie Sanders")</f>
        <v>Bernie Sanders</v>
      </c>
      <c r="C3" s="13">
        <f>IFERROR(__xludf.DUMMYFUNCTION("""COMPUTED_VALUE"""),25.0)</f>
        <v>25</v>
      </c>
      <c r="D3" s="13">
        <f>IFERROR(__xludf.DUMMYFUNCTION("""COMPUTED_VALUE"""),42.0)</f>
        <v>42</v>
      </c>
      <c r="E3" s="13">
        <f>IFERROR(__xludf.DUMMYFUNCTION("""COMPUTED_VALUE"""),29.0)</f>
        <v>29</v>
      </c>
      <c r="F3" s="13">
        <f>IFERROR(__xludf.DUMMYFUNCTION("""COMPUTED_VALUE"""),87.0)</f>
        <v>87</v>
      </c>
      <c r="G3" s="13">
        <f>IFERROR(__xludf.DUMMYFUNCTION("""COMPUTED_VALUE"""),100.0)</f>
        <v>100</v>
      </c>
      <c r="H3" s="13">
        <f>IFERROR(__xludf.DUMMYFUNCTION("""COMPUTED_VALUE"""),100.0)</f>
        <v>100</v>
      </c>
      <c r="I3" s="13">
        <f>IFERROR(__xludf.DUMMYFUNCTION("""COMPUTED_VALUE"""),34.0)</f>
        <v>34</v>
      </c>
      <c r="J3" s="13">
        <f>IFERROR(__xludf.DUMMYFUNCTION("""COMPUTED_VALUE"""),100.0)</f>
        <v>100</v>
      </c>
      <c r="K3" s="13">
        <f>IFERROR(__xludf.DUMMYFUNCTION("""COMPUTED_VALUE"""),100.0)</f>
        <v>100</v>
      </c>
      <c r="L3" s="13">
        <f>IFERROR(__xludf.DUMMYFUNCTION("""COMPUTED_VALUE"""),100.0)</f>
        <v>100</v>
      </c>
      <c r="M3" s="13">
        <f>IFERROR(__xludf.DUMMYFUNCTION("""COMPUTED_VALUE"""),100.0)</f>
        <v>100</v>
      </c>
      <c r="N3" s="13">
        <f>IFERROR(__xludf.DUMMYFUNCTION("""COMPUTED_VALUE"""),100.0)</f>
        <v>100</v>
      </c>
      <c r="O3" s="13">
        <f>IFERROR(__xludf.DUMMYFUNCTION("""COMPUTED_VALUE"""),71.0)</f>
        <v>71</v>
      </c>
      <c r="P3" s="13">
        <f>IFERROR(__xludf.DUMMYFUNCTION("""COMPUTED_VALUE"""),24.0)</f>
        <v>24</v>
      </c>
      <c r="Q3" s="13">
        <f>IFERROR(__xludf.DUMMYFUNCTION("""COMPUTED_VALUE"""),40.0)</f>
        <v>40</v>
      </c>
      <c r="R3" s="13">
        <f>IFERROR(__xludf.DUMMYFUNCTION("""COMPUTED_VALUE"""),55.0)</f>
        <v>55</v>
      </c>
      <c r="S3" s="13">
        <f>IFERROR(__xludf.DUMMYFUNCTION("""COMPUTED_VALUE"""),71.0)</f>
        <v>71</v>
      </c>
      <c r="T3" s="13">
        <f>IFERROR(__xludf.DUMMYFUNCTION("""COMPUTED_VALUE"""),30.0)</f>
        <v>30</v>
      </c>
      <c r="U3" s="13">
        <f>IFERROR(__xludf.DUMMYFUNCTION("""COMPUTED_VALUE"""),44.0)</f>
        <v>44</v>
      </c>
      <c r="V3" s="13">
        <f>IFERROR(__xludf.DUMMYFUNCTION("""COMPUTED_VALUE"""),55.0)</f>
        <v>55</v>
      </c>
      <c r="W3" s="13">
        <f>IFERROR(__xludf.DUMMYFUNCTION("""COMPUTED_VALUE"""),59.0)</f>
        <v>59</v>
      </c>
      <c r="X3" s="15">
        <f>IFERROR(__xludf.DUMMYFUNCTION("""COMPUTED_VALUE"""),62.0)</f>
        <v>62</v>
      </c>
      <c r="Y3" s="16">
        <f>IFERROR(__xludf.DUMMYFUNCTION("""COMPUTED_VALUE"""),62.0)</f>
        <v>62</v>
      </c>
      <c r="Z3" s="16">
        <f>IFERROR(__xludf.DUMMYFUNCTION("""COMPUTED_VALUE"""),46.0)</f>
        <v>46</v>
      </c>
      <c r="AA3" s="16">
        <f>IFERROR(__xludf.DUMMYFUNCTION("""COMPUTED_VALUE"""),62.0)</f>
        <v>62</v>
      </c>
      <c r="AB3" s="16">
        <f>IFERROR(__xludf.DUMMYFUNCTION("""COMPUTED_VALUE"""),75.0)</f>
        <v>75</v>
      </c>
      <c r="AC3" s="16">
        <f>IFERROR(__xludf.DUMMYFUNCTION("""COMPUTED_VALUE"""),68.0)</f>
        <v>68</v>
      </c>
      <c r="AD3" s="16">
        <f>IFERROR(__xludf.DUMMYFUNCTION("""COMPUTED_VALUE"""),69.0)</f>
        <v>69</v>
      </c>
      <c r="AE3" s="16">
        <f>IFERROR(__xludf.DUMMYFUNCTION("""COMPUTED_VALUE"""),87.0)</f>
        <v>87</v>
      </c>
      <c r="AF3" s="16">
        <f>IFERROR(__xludf.DUMMYFUNCTION("""COMPUTED_VALUE"""),100.0)</f>
        <v>100</v>
      </c>
      <c r="AG3" s="16">
        <f>IFERROR(__xludf.DUMMYFUNCTION("""COMPUTED_VALUE"""),100.0)</f>
        <v>100</v>
      </c>
      <c r="AH3" s="16">
        <f>IFERROR(__xludf.DUMMYFUNCTION("""COMPUTED_VALUE"""),36.0)</f>
        <v>36</v>
      </c>
      <c r="AI3" s="16">
        <f>IFERROR(__xludf.DUMMYFUNCTION("""COMPUTED_VALUE"""),66.0)</f>
        <v>66</v>
      </c>
      <c r="AJ3" s="16">
        <f>IFERROR(__xludf.DUMMYFUNCTION("""COMPUTED_VALUE"""),100.0)</f>
        <v>100</v>
      </c>
      <c r="AK3" s="16">
        <f>IFERROR(__xludf.DUMMYFUNCTION("""COMPUTED_VALUE"""),100.0)</f>
        <v>100</v>
      </c>
      <c r="AL3" s="16">
        <f>IFERROR(__xludf.DUMMYFUNCTION("""COMPUTED_VALUE"""),98.0)</f>
        <v>98</v>
      </c>
      <c r="AM3" s="16">
        <f>IFERROR(__xludf.DUMMYFUNCTION("""COMPUTED_VALUE"""),78.0)</f>
        <v>78</v>
      </c>
      <c r="AN3" s="16">
        <f>IFERROR(__xludf.DUMMYFUNCTION("""COMPUTED_VALUE"""),59.0)</f>
        <v>59</v>
      </c>
      <c r="AO3" s="16">
        <f>IFERROR(__xludf.DUMMYFUNCTION("""COMPUTED_VALUE"""),40.0)</f>
        <v>40</v>
      </c>
      <c r="AP3" s="16">
        <f>IFERROR(__xludf.DUMMYFUNCTION("""COMPUTED_VALUE"""),86.0)</f>
        <v>86</v>
      </c>
      <c r="AQ3" s="16">
        <f>IFERROR(__xludf.DUMMYFUNCTION("""COMPUTED_VALUE"""),100.0)</f>
        <v>100</v>
      </c>
      <c r="AR3" s="16">
        <f>IFERROR(__xludf.DUMMYFUNCTION("""COMPUTED_VALUE"""),73.0)</f>
        <v>73</v>
      </c>
      <c r="AS3" s="16">
        <f>IFERROR(__xludf.DUMMYFUNCTION("""COMPUTED_VALUE"""),44.0)</f>
        <v>44</v>
      </c>
      <c r="AT3" s="16">
        <f>IFERROR(__xludf.DUMMYFUNCTION("""COMPUTED_VALUE"""),94.0)</f>
        <v>94</v>
      </c>
      <c r="AU3" s="16">
        <f>IFERROR(__xludf.DUMMYFUNCTION("""COMPUTED_VALUE"""),83.0)</f>
        <v>83</v>
      </c>
      <c r="AV3" s="16">
        <f>IFERROR(__xludf.DUMMYFUNCTION("""COMPUTED_VALUE"""),48.0)</f>
        <v>48</v>
      </c>
      <c r="AW3" s="16">
        <f>IFERROR(__xludf.DUMMYFUNCTION("""COMPUTED_VALUE"""),74.0)</f>
        <v>74</v>
      </c>
      <c r="AX3" s="16">
        <f>IFERROR(__xludf.DUMMYFUNCTION("""COMPUTED_VALUE"""),76.0)</f>
        <v>76</v>
      </c>
      <c r="AY3" s="16">
        <f>IFERROR(__xludf.DUMMYFUNCTION("""COMPUTED_VALUE"""),60.0)</f>
        <v>60</v>
      </c>
      <c r="AZ3" s="16">
        <f>IFERROR(__xludf.DUMMYFUNCTION("""COMPUTED_VALUE"""),51.0)</f>
        <v>51</v>
      </c>
      <c r="BA3" s="16">
        <f>IFERROR(__xludf.DUMMYFUNCTION("""COMPUTED_VALUE"""),91.0)</f>
        <v>91</v>
      </c>
      <c r="BB3" s="16">
        <f>IFERROR(__xludf.DUMMYFUNCTION("""COMPUTED_VALUE"""),98.0)</f>
        <v>98</v>
      </c>
      <c r="BC3" s="16">
        <f>IFERROR(__xludf.DUMMYFUNCTION("""COMPUTED_VALUE"""),100.0)</f>
        <v>100</v>
      </c>
      <c r="BD3" s="16">
        <f>IFERROR(__xludf.DUMMYFUNCTION("""COMPUTED_VALUE"""),100.0)</f>
        <v>100</v>
      </c>
      <c r="BE3" s="16">
        <f>IFERROR(__xludf.DUMMYFUNCTION("""COMPUTED_VALUE"""),100.0)</f>
        <v>100</v>
      </c>
      <c r="BF3" s="16">
        <f>IFERROR(__xludf.DUMMYFUNCTION("""COMPUTED_VALUE"""),100.0)</f>
        <v>100</v>
      </c>
      <c r="BG3" s="16">
        <f>IFERROR(__xludf.DUMMYFUNCTION("""COMPUTED_VALUE"""),100.0)</f>
        <v>100</v>
      </c>
      <c r="BH3" s="16">
        <f>IFERROR(__xludf.DUMMYFUNCTION("""COMPUTED_VALUE"""),100.0)</f>
        <v>100</v>
      </c>
      <c r="BI3" s="16">
        <f>IFERROR(__xludf.DUMMYFUNCTION("""COMPUTED_VALUE"""),100.0)</f>
        <v>100</v>
      </c>
      <c r="BJ3" s="16">
        <f>IFERROR(__xludf.DUMMYFUNCTION("""COMPUTED_VALUE"""),100.0)</f>
        <v>100</v>
      </c>
      <c r="BK3" s="16" t="str">
        <f>IFERROR(__xludf.DUMMYFUNCTION("""COMPUTED_VALUE"""),"")</f>
        <v/>
      </c>
      <c r="BL3" s="16" t="str">
        <f>IFERROR(__xludf.DUMMYFUNCTION("""COMPUTED_VALUE"""),"")</f>
        <v/>
      </c>
      <c r="BM3" s="16" t="str">
        <f>IFERROR(__xludf.DUMMYFUNCTION("""COMPUTED_VALUE"""),"")</f>
        <v/>
      </c>
      <c r="BN3" s="16" t="str">
        <f>IFERROR(__xludf.DUMMYFUNCTION("""COMPUTED_VALUE"""),"")</f>
        <v/>
      </c>
    </row>
    <row r="4">
      <c r="A4" s="17" t="str">
        <f>IFERROR(__xludf.DUMMYFUNCTION("""COMPUTED_VALUE"""),"https://upload.wikimedia.org/wikipedia/commons/thumb/6/6a/Elizabeth_Warren%2C_official_portrait%2C_114th_Congress.jpg/220px-Elizabeth_Warren%2C_official_portrait%2C_114th_Congress.jpg")</f>
        <v>https://upload.wikimedia.org/wikipedia/commons/thumb/6/6a/Elizabeth_Warren%2C_official_portrait%2C_114th_Congress.jpg/220px-Elizabeth_Warren%2C_official_portrait%2C_114th_Congress.jpg</v>
      </c>
      <c r="B4" s="13" t="str">
        <f>IFERROR(__xludf.DUMMYFUNCTION("""COMPUTED_VALUE"""),"Elizabeth Warren")</f>
        <v>Elizabeth Warren</v>
      </c>
      <c r="C4" s="13">
        <f>IFERROR(__xludf.DUMMYFUNCTION("""COMPUTED_VALUE"""),100.0)</f>
        <v>100</v>
      </c>
      <c r="D4" s="13">
        <f>IFERROR(__xludf.DUMMYFUNCTION("""COMPUTED_VALUE"""),100.0)</f>
        <v>100</v>
      </c>
      <c r="E4" s="13">
        <f>IFERROR(__xludf.DUMMYFUNCTION("""COMPUTED_VALUE"""),34.0)</f>
        <v>34</v>
      </c>
      <c r="F4" s="13">
        <f>IFERROR(__xludf.DUMMYFUNCTION("""COMPUTED_VALUE"""),100.0)</f>
        <v>100</v>
      </c>
      <c r="G4" s="13">
        <f>IFERROR(__xludf.DUMMYFUNCTION("""COMPUTED_VALUE"""),51.0)</f>
        <v>51</v>
      </c>
      <c r="H4" s="13">
        <f>IFERROR(__xludf.DUMMYFUNCTION("""COMPUTED_VALUE"""),98.0)</f>
        <v>98</v>
      </c>
      <c r="I4" s="13">
        <f>IFERROR(__xludf.DUMMYFUNCTION("""COMPUTED_VALUE"""),98.0)</f>
        <v>98</v>
      </c>
      <c r="J4" s="13">
        <f>IFERROR(__xludf.DUMMYFUNCTION("""COMPUTED_VALUE"""),13.0)</f>
        <v>13</v>
      </c>
      <c r="K4" s="13">
        <f>IFERROR(__xludf.DUMMYFUNCTION("""COMPUTED_VALUE"""),13.0)</f>
        <v>13</v>
      </c>
      <c r="L4" s="13">
        <f>IFERROR(__xludf.DUMMYFUNCTION("""COMPUTED_VALUE"""),15.0)</f>
        <v>15</v>
      </c>
      <c r="M4" s="13">
        <f>IFERROR(__xludf.DUMMYFUNCTION("""COMPUTED_VALUE"""),34.0)</f>
        <v>34</v>
      </c>
      <c r="N4" s="13">
        <f>IFERROR(__xludf.DUMMYFUNCTION("""COMPUTED_VALUE"""),39.0)</f>
        <v>39</v>
      </c>
      <c r="O4" s="13">
        <f>IFERROR(__xludf.DUMMYFUNCTION("""COMPUTED_VALUE"""),23.0)</f>
        <v>23</v>
      </c>
      <c r="P4" s="13">
        <f>IFERROR(__xludf.DUMMYFUNCTION("""COMPUTED_VALUE"""),9.0)</f>
        <v>9</v>
      </c>
      <c r="Q4" s="13">
        <f>IFERROR(__xludf.DUMMYFUNCTION("""COMPUTED_VALUE"""),9.0)</f>
        <v>9</v>
      </c>
      <c r="R4" s="13">
        <f>IFERROR(__xludf.DUMMYFUNCTION("""COMPUTED_VALUE"""),8.0)</f>
        <v>8</v>
      </c>
      <c r="S4" s="13">
        <f>IFERROR(__xludf.DUMMYFUNCTION("""COMPUTED_VALUE"""),40.0)</f>
        <v>40</v>
      </c>
      <c r="T4" s="13">
        <f>IFERROR(__xludf.DUMMYFUNCTION("""COMPUTED_VALUE"""),11.0)</f>
        <v>11</v>
      </c>
      <c r="U4" s="13">
        <f>IFERROR(__xludf.DUMMYFUNCTION("""COMPUTED_VALUE"""),22.0)</f>
        <v>22</v>
      </c>
      <c r="V4" s="13">
        <f>IFERROR(__xludf.DUMMYFUNCTION("""COMPUTED_VALUE"""),33.0)</f>
        <v>33</v>
      </c>
      <c r="W4" s="13">
        <f>IFERROR(__xludf.DUMMYFUNCTION("""COMPUTED_VALUE"""),31.0)</f>
        <v>31</v>
      </c>
      <c r="X4" s="15">
        <f>IFERROR(__xludf.DUMMYFUNCTION("""COMPUTED_VALUE"""),34.0)</f>
        <v>34</v>
      </c>
      <c r="Y4" s="16">
        <f>IFERROR(__xludf.DUMMYFUNCTION("""COMPUTED_VALUE"""),59.0)</f>
        <v>59</v>
      </c>
      <c r="Z4" s="16">
        <f>IFERROR(__xludf.DUMMYFUNCTION("""COMPUTED_VALUE"""),47.0)</f>
        <v>47</v>
      </c>
      <c r="AA4" s="16">
        <f>IFERROR(__xludf.DUMMYFUNCTION("""COMPUTED_VALUE"""),57.0)</f>
        <v>57</v>
      </c>
      <c r="AB4" s="16">
        <f>IFERROR(__xludf.DUMMYFUNCTION("""COMPUTED_VALUE"""),59.0)</f>
        <v>59</v>
      </c>
      <c r="AC4" s="16">
        <f>IFERROR(__xludf.DUMMYFUNCTION("""COMPUTED_VALUE"""),54.0)</f>
        <v>54</v>
      </c>
      <c r="AD4" s="16">
        <f>IFERROR(__xludf.DUMMYFUNCTION("""COMPUTED_VALUE"""),49.0)</f>
        <v>49</v>
      </c>
      <c r="AE4" s="16">
        <f>IFERROR(__xludf.DUMMYFUNCTION("""COMPUTED_VALUE"""),60.0)</f>
        <v>60</v>
      </c>
      <c r="AF4" s="16">
        <f>IFERROR(__xludf.DUMMYFUNCTION("""COMPUTED_VALUE"""),55.0)</f>
        <v>55</v>
      </c>
      <c r="AG4" s="16">
        <f>IFERROR(__xludf.DUMMYFUNCTION("""COMPUTED_VALUE"""),70.0)</f>
        <v>70</v>
      </c>
      <c r="AH4" s="16">
        <f>IFERROR(__xludf.DUMMYFUNCTION("""COMPUTED_VALUE"""),25.0)</f>
        <v>25</v>
      </c>
      <c r="AI4" s="16">
        <f>IFERROR(__xludf.DUMMYFUNCTION("""COMPUTED_VALUE"""),37.0)</f>
        <v>37</v>
      </c>
      <c r="AJ4" s="16">
        <f>IFERROR(__xludf.DUMMYFUNCTION("""COMPUTED_VALUE"""),92.0)</f>
        <v>92</v>
      </c>
      <c r="AK4" s="16">
        <f>IFERROR(__xludf.DUMMYFUNCTION("""COMPUTED_VALUE"""),77.0)</f>
        <v>77</v>
      </c>
      <c r="AL4" s="16">
        <f>IFERROR(__xludf.DUMMYFUNCTION("""COMPUTED_VALUE"""),64.0)</f>
        <v>64</v>
      </c>
      <c r="AM4" s="16">
        <f>IFERROR(__xludf.DUMMYFUNCTION("""COMPUTED_VALUE"""),55.0)</f>
        <v>55</v>
      </c>
      <c r="AN4" s="16">
        <f>IFERROR(__xludf.DUMMYFUNCTION("""COMPUTED_VALUE"""),72.0)</f>
        <v>72</v>
      </c>
      <c r="AO4" s="16">
        <f>IFERROR(__xludf.DUMMYFUNCTION("""COMPUTED_VALUE"""),50.0)</f>
        <v>50</v>
      </c>
      <c r="AP4" s="16">
        <f>IFERROR(__xludf.DUMMYFUNCTION("""COMPUTED_VALUE"""),55.0)</f>
        <v>55</v>
      </c>
      <c r="AQ4" s="16">
        <f>IFERROR(__xludf.DUMMYFUNCTION("""COMPUTED_VALUE"""),62.0)</f>
        <v>62</v>
      </c>
      <c r="AR4" s="16">
        <f>IFERROR(__xludf.DUMMYFUNCTION("""COMPUTED_VALUE"""),100.0)</f>
        <v>100</v>
      </c>
      <c r="AS4" s="16">
        <f>IFERROR(__xludf.DUMMYFUNCTION("""COMPUTED_VALUE"""),34.0)</f>
        <v>34</v>
      </c>
      <c r="AT4" s="16">
        <f>IFERROR(__xludf.DUMMYFUNCTION("""COMPUTED_VALUE"""),61.0)</f>
        <v>61</v>
      </c>
      <c r="AU4" s="16">
        <f>IFERROR(__xludf.DUMMYFUNCTION("""COMPUTED_VALUE"""),100.0)</f>
        <v>100</v>
      </c>
      <c r="AV4" s="16">
        <f>IFERROR(__xludf.DUMMYFUNCTION("""COMPUTED_VALUE"""),47.0)</f>
        <v>47</v>
      </c>
      <c r="AW4" s="16">
        <f>IFERROR(__xludf.DUMMYFUNCTION("""COMPUTED_VALUE"""),55.0)</f>
        <v>55</v>
      </c>
      <c r="AX4" s="16">
        <f>IFERROR(__xludf.DUMMYFUNCTION("""COMPUTED_VALUE"""),47.0)</f>
        <v>47</v>
      </c>
      <c r="AY4" s="16">
        <f>IFERROR(__xludf.DUMMYFUNCTION("""COMPUTED_VALUE"""),36.0)</f>
        <v>36</v>
      </c>
      <c r="AZ4" s="16">
        <f>IFERROR(__xludf.DUMMYFUNCTION("""COMPUTED_VALUE"""),28.0)</f>
        <v>28</v>
      </c>
      <c r="BA4" s="16">
        <f>IFERROR(__xludf.DUMMYFUNCTION("""COMPUTED_VALUE"""),39.0)</f>
        <v>39</v>
      </c>
      <c r="BB4" s="16">
        <f>IFERROR(__xludf.DUMMYFUNCTION("""COMPUTED_VALUE"""),78.0)</f>
        <v>78</v>
      </c>
      <c r="BC4" s="16">
        <f>IFERROR(__xludf.DUMMYFUNCTION("""COMPUTED_VALUE"""),38.0)</f>
        <v>38</v>
      </c>
      <c r="BD4" s="16">
        <f>IFERROR(__xludf.DUMMYFUNCTION("""COMPUTED_VALUE"""),46.0)</f>
        <v>46</v>
      </c>
      <c r="BE4" s="16">
        <f>IFERROR(__xludf.DUMMYFUNCTION("""COMPUTED_VALUE"""),54.0)</f>
        <v>54</v>
      </c>
      <c r="BF4" s="16">
        <f>IFERROR(__xludf.DUMMYFUNCTION("""COMPUTED_VALUE"""),50.0)</f>
        <v>50</v>
      </c>
      <c r="BG4" s="16">
        <f>IFERROR(__xludf.DUMMYFUNCTION("""COMPUTED_VALUE"""),33.0)</f>
        <v>33</v>
      </c>
      <c r="BH4" s="16">
        <f>IFERROR(__xludf.DUMMYFUNCTION("""COMPUTED_VALUE"""),26.0)</f>
        <v>26</v>
      </c>
      <c r="BI4" s="16">
        <f>IFERROR(__xludf.DUMMYFUNCTION("""COMPUTED_VALUE"""),23.0)</f>
        <v>23</v>
      </c>
      <c r="BJ4" s="16">
        <f>IFERROR(__xludf.DUMMYFUNCTION("""COMPUTED_VALUE"""),15.0)</f>
        <v>15</v>
      </c>
      <c r="BK4" s="16" t="str">
        <f>IFERROR(__xludf.DUMMYFUNCTION("""COMPUTED_VALUE"""),"")</f>
        <v/>
      </c>
      <c r="BL4" s="16" t="str">
        <f>IFERROR(__xludf.DUMMYFUNCTION("""COMPUTED_VALUE"""),"")</f>
        <v/>
      </c>
      <c r="BM4" s="16" t="str">
        <f>IFERROR(__xludf.DUMMYFUNCTION("""COMPUTED_VALUE"""),"")</f>
        <v/>
      </c>
      <c r="BN4" s="16" t="str">
        <f>IFERROR(__xludf.DUMMYFUNCTION("""COMPUTED_VALUE"""),"")</f>
        <v/>
      </c>
    </row>
    <row r="5">
      <c r="A5" s="10" t="str">
        <f>IFERROR(__xludf.DUMMYFUNCTION("""COMPUTED_VALUE"""),"https://upload.wikimedia.org/wikipedia/commons/thumb/6/64/Biden_2013.jpg/220px-Biden_2013.jpg")</f>
        <v>https://upload.wikimedia.org/wikipedia/commons/thumb/6/64/Biden_2013.jpg/220px-Biden_2013.jpg</v>
      </c>
      <c r="B5" s="13" t="str">
        <f>IFERROR(__xludf.DUMMYFUNCTION("""COMPUTED_VALUE"""),"Joe Biden")</f>
        <v>Joe Biden</v>
      </c>
      <c r="C5" s="13">
        <f>IFERROR(__xludf.DUMMYFUNCTION("""COMPUTED_VALUE"""),23.0)</f>
        <v>23</v>
      </c>
      <c r="D5" s="13">
        <f>IFERROR(__xludf.DUMMYFUNCTION("""COMPUTED_VALUE"""),35.0)</f>
        <v>35</v>
      </c>
      <c r="E5" s="13">
        <f>IFERROR(__xludf.DUMMYFUNCTION("""COMPUTED_VALUE"""),27.0)</f>
        <v>27</v>
      </c>
      <c r="F5" s="13">
        <f>IFERROR(__xludf.DUMMYFUNCTION("""COMPUTED_VALUE"""),92.0)</f>
        <v>92</v>
      </c>
      <c r="G5" s="13">
        <f>IFERROR(__xludf.DUMMYFUNCTION("""COMPUTED_VALUE"""),48.0)</f>
        <v>48</v>
      </c>
      <c r="H5" s="13">
        <f>IFERROR(__xludf.DUMMYFUNCTION("""COMPUTED_VALUE"""),53.0)</f>
        <v>53</v>
      </c>
      <c r="I5" s="13">
        <f>IFERROR(__xludf.DUMMYFUNCTION("""COMPUTED_VALUE"""),28.0)</f>
        <v>28</v>
      </c>
      <c r="J5" s="13">
        <f>IFERROR(__xludf.DUMMYFUNCTION("""COMPUTED_VALUE"""),25.0)</f>
        <v>25</v>
      </c>
      <c r="K5" s="13">
        <f>IFERROR(__xludf.DUMMYFUNCTION("""COMPUTED_VALUE"""),25.0)</f>
        <v>25</v>
      </c>
      <c r="L5" s="13">
        <f>IFERROR(__xludf.DUMMYFUNCTION("""COMPUTED_VALUE"""),37.0)</f>
        <v>37</v>
      </c>
      <c r="M5" s="13">
        <f>IFERROR(__xludf.DUMMYFUNCTION("""COMPUTED_VALUE"""),92.0)</f>
        <v>92</v>
      </c>
      <c r="N5" s="13">
        <f>IFERROR(__xludf.DUMMYFUNCTION("""COMPUTED_VALUE"""),92.0)</f>
        <v>92</v>
      </c>
      <c r="O5" s="13">
        <f>IFERROR(__xludf.DUMMYFUNCTION("""COMPUTED_VALUE"""),65.0)</f>
        <v>65</v>
      </c>
      <c r="P5" s="13">
        <f>IFERROR(__xludf.DUMMYFUNCTION("""COMPUTED_VALUE"""),100.0)</f>
        <v>100</v>
      </c>
      <c r="Q5" s="13">
        <f>IFERROR(__xludf.DUMMYFUNCTION("""COMPUTED_VALUE"""),100.0)</f>
        <v>100</v>
      </c>
      <c r="R5" s="13">
        <f>IFERROR(__xludf.DUMMYFUNCTION("""COMPUTED_VALUE"""),21.0)</f>
        <v>21</v>
      </c>
      <c r="S5" s="13">
        <f>IFERROR(__xludf.DUMMYFUNCTION("""COMPUTED_VALUE"""),52.0)</f>
        <v>52</v>
      </c>
      <c r="T5" s="13">
        <f>IFERROR(__xludf.DUMMYFUNCTION("""COMPUTED_VALUE"""),100.0)</f>
        <v>100</v>
      </c>
      <c r="U5" s="13">
        <f>IFERROR(__xludf.DUMMYFUNCTION("""COMPUTED_VALUE"""),100.0)</f>
        <v>100</v>
      </c>
      <c r="V5" s="13">
        <f>IFERROR(__xludf.DUMMYFUNCTION("""COMPUTED_VALUE"""),100.0)</f>
        <v>100</v>
      </c>
      <c r="W5" s="13">
        <f>IFERROR(__xludf.DUMMYFUNCTION("""COMPUTED_VALUE"""),99.0)</f>
        <v>99</v>
      </c>
      <c r="X5" s="15">
        <f>IFERROR(__xludf.DUMMYFUNCTION("""COMPUTED_VALUE"""),100.0)</f>
        <v>100</v>
      </c>
      <c r="Y5" s="16">
        <f>IFERROR(__xludf.DUMMYFUNCTION("""COMPUTED_VALUE"""),100.0)</f>
        <v>100</v>
      </c>
      <c r="Z5" s="16">
        <f>IFERROR(__xludf.DUMMYFUNCTION("""COMPUTED_VALUE"""),100.0)</f>
        <v>100</v>
      </c>
      <c r="AA5" s="16">
        <f>IFERROR(__xludf.DUMMYFUNCTION("""COMPUTED_VALUE"""),100.0)</f>
        <v>100</v>
      </c>
      <c r="AB5" s="16">
        <f>IFERROR(__xludf.DUMMYFUNCTION("""COMPUTED_VALUE"""),100.0)</f>
        <v>100</v>
      </c>
      <c r="AC5" s="16">
        <f>IFERROR(__xludf.DUMMYFUNCTION("""COMPUTED_VALUE"""),100.0)</f>
        <v>100</v>
      </c>
      <c r="AD5" s="16">
        <f>IFERROR(__xludf.DUMMYFUNCTION("""COMPUTED_VALUE"""),100.0)</f>
        <v>100</v>
      </c>
      <c r="AE5" s="16">
        <f>IFERROR(__xludf.DUMMYFUNCTION("""COMPUTED_VALUE"""),100.0)</f>
        <v>100</v>
      </c>
      <c r="AF5" s="16">
        <f>IFERROR(__xludf.DUMMYFUNCTION("""COMPUTED_VALUE"""),66.0)</f>
        <v>66</v>
      </c>
      <c r="AG5" s="16">
        <f>IFERROR(__xludf.DUMMYFUNCTION("""COMPUTED_VALUE"""),56.0)</f>
        <v>56</v>
      </c>
      <c r="AH5" s="16">
        <f>IFERROR(__xludf.DUMMYFUNCTION("""COMPUTED_VALUE"""),58.0)</f>
        <v>58</v>
      </c>
      <c r="AI5" s="16">
        <f>IFERROR(__xludf.DUMMYFUNCTION("""COMPUTED_VALUE"""),100.0)</f>
        <v>100</v>
      </c>
      <c r="AJ5" s="16">
        <f>IFERROR(__xludf.DUMMYFUNCTION("""COMPUTED_VALUE"""),95.0)</f>
        <v>95</v>
      </c>
      <c r="AK5" s="16">
        <f>IFERROR(__xludf.DUMMYFUNCTION("""COMPUTED_VALUE"""),90.0)</f>
        <v>90</v>
      </c>
      <c r="AL5" s="16">
        <f>IFERROR(__xludf.DUMMYFUNCTION("""COMPUTED_VALUE"""),100.0)</f>
        <v>100</v>
      </c>
      <c r="AM5" s="16">
        <f>IFERROR(__xludf.DUMMYFUNCTION("""COMPUTED_VALUE"""),100.0)</f>
        <v>100</v>
      </c>
      <c r="AN5" s="16">
        <f>IFERROR(__xludf.DUMMYFUNCTION("""COMPUTED_VALUE"""),100.0)</f>
        <v>100</v>
      </c>
      <c r="AO5" s="16">
        <f>IFERROR(__xludf.DUMMYFUNCTION("""COMPUTED_VALUE"""),100.0)</f>
        <v>100</v>
      </c>
      <c r="AP5" s="16">
        <f>IFERROR(__xludf.DUMMYFUNCTION("""COMPUTED_VALUE"""),100.0)</f>
        <v>100</v>
      </c>
      <c r="AQ5" s="16">
        <f>IFERROR(__xludf.DUMMYFUNCTION("""COMPUTED_VALUE"""),67.0)</f>
        <v>67</v>
      </c>
      <c r="AR5" s="16">
        <f>IFERROR(__xludf.DUMMYFUNCTION("""COMPUTED_VALUE"""),96.0)</f>
        <v>96</v>
      </c>
      <c r="AS5" s="16">
        <f>IFERROR(__xludf.DUMMYFUNCTION("""COMPUTED_VALUE"""),35.0)</f>
        <v>35</v>
      </c>
      <c r="AT5" s="16">
        <f>IFERROR(__xludf.DUMMYFUNCTION("""COMPUTED_VALUE"""),100.0)</f>
        <v>100</v>
      </c>
      <c r="AU5" s="16">
        <f>IFERROR(__xludf.DUMMYFUNCTION("""COMPUTED_VALUE"""),79.0)</f>
        <v>79</v>
      </c>
      <c r="AV5" s="16">
        <f>IFERROR(__xludf.DUMMYFUNCTION("""COMPUTED_VALUE"""),46.0)</f>
        <v>46</v>
      </c>
      <c r="AW5" s="16">
        <f>IFERROR(__xludf.DUMMYFUNCTION("""COMPUTED_VALUE"""),85.0)</f>
        <v>85</v>
      </c>
      <c r="AX5" s="16">
        <f>IFERROR(__xludf.DUMMYFUNCTION("""COMPUTED_VALUE"""),97.0)</f>
        <v>97</v>
      </c>
      <c r="AY5" s="16">
        <f>IFERROR(__xludf.DUMMYFUNCTION("""COMPUTED_VALUE"""),100.0)</f>
        <v>100</v>
      </c>
      <c r="AZ5" s="16">
        <f>IFERROR(__xludf.DUMMYFUNCTION("""COMPUTED_VALUE"""),100.0)</f>
        <v>100</v>
      </c>
      <c r="BA5" s="16">
        <f>IFERROR(__xludf.DUMMYFUNCTION("""COMPUTED_VALUE"""),100.0)</f>
        <v>100</v>
      </c>
      <c r="BB5" s="16">
        <f>IFERROR(__xludf.DUMMYFUNCTION("""COMPUTED_VALUE"""),100.0)</f>
        <v>100</v>
      </c>
      <c r="BC5" s="16">
        <f>IFERROR(__xludf.DUMMYFUNCTION("""COMPUTED_VALUE"""),72.0)</f>
        <v>72</v>
      </c>
      <c r="BD5" s="16">
        <f>IFERROR(__xludf.DUMMYFUNCTION("""COMPUTED_VALUE"""),71.0)</f>
        <v>71</v>
      </c>
      <c r="BE5" s="16">
        <f>IFERROR(__xludf.DUMMYFUNCTION("""COMPUTED_VALUE"""),39.0)</f>
        <v>39</v>
      </c>
      <c r="BF5" s="16">
        <f>IFERROR(__xludf.DUMMYFUNCTION("""COMPUTED_VALUE"""),44.0)</f>
        <v>44</v>
      </c>
      <c r="BG5" s="16">
        <f>IFERROR(__xludf.DUMMYFUNCTION("""COMPUTED_VALUE"""),56.0)</f>
        <v>56</v>
      </c>
      <c r="BH5" s="16">
        <f>IFERROR(__xludf.DUMMYFUNCTION("""COMPUTED_VALUE"""),46.0)</f>
        <v>46</v>
      </c>
      <c r="BI5" s="16">
        <f>IFERROR(__xludf.DUMMYFUNCTION("""COMPUTED_VALUE"""),45.0)</f>
        <v>45</v>
      </c>
      <c r="BJ5" s="16">
        <f>IFERROR(__xludf.DUMMYFUNCTION("""COMPUTED_VALUE"""),25.0)</f>
        <v>25</v>
      </c>
      <c r="BK5" s="16" t="str">
        <f>IFERROR(__xludf.DUMMYFUNCTION("""COMPUTED_VALUE"""),"")</f>
        <v/>
      </c>
      <c r="BL5" s="16" t="str">
        <f>IFERROR(__xludf.DUMMYFUNCTION("""COMPUTED_VALUE"""),"")</f>
        <v/>
      </c>
      <c r="BM5" s="16" t="str">
        <f>IFERROR(__xludf.DUMMYFUNCTION("""COMPUTED_VALUE"""),"")</f>
        <v/>
      </c>
      <c r="BN5" s="16" t="str">
        <f>IFERROR(__xludf.DUMMYFUNCTION("""COMPUTED_VALUE"""),"")</f>
        <v/>
      </c>
    </row>
    <row r="6">
      <c r="A6" s="18" t="str">
        <f>IFERROR(__xludf.DUMMYFUNCTION("""COMPUTED_VALUE"""),"https://upload.wikimedia.org/wikipedia/commons/thumb/e/e2/Mike_Bloomberg_Headshot.jpg/220px-Mike_Bloomberg_Headshot.jpg")</f>
        <v>https://upload.wikimedia.org/wikipedia/commons/thumb/e/e2/Mike_Bloomberg_Headshot.jpg/220px-Mike_Bloomberg_Headshot.jpg</v>
      </c>
      <c r="B6" s="13" t="str">
        <f>IFERROR(__xludf.DUMMYFUNCTION("""COMPUTED_VALUE"""),"Michael Bloomberg")</f>
        <v>Michael Bloomberg</v>
      </c>
      <c r="C6" s="13">
        <f>IFERROR(__xludf.DUMMYFUNCTION("""COMPUTED_VALUE"""),6.0)</f>
        <v>6</v>
      </c>
      <c r="D6" s="13">
        <f>IFERROR(__xludf.DUMMYFUNCTION("""COMPUTED_VALUE"""),3.0)</f>
        <v>3</v>
      </c>
      <c r="E6" s="13">
        <f>IFERROR(__xludf.DUMMYFUNCTION("""COMPUTED_VALUE"""),3.0)</f>
        <v>3</v>
      </c>
      <c r="F6" s="13">
        <f>IFERROR(__xludf.DUMMYFUNCTION("""COMPUTED_VALUE"""),13.0)</f>
        <v>13</v>
      </c>
      <c r="G6" s="13">
        <f>IFERROR(__xludf.DUMMYFUNCTION("""COMPUTED_VALUE"""),12.0)</f>
        <v>12</v>
      </c>
      <c r="H6" s="13">
        <f>IFERROR(__xludf.DUMMYFUNCTION("""COMPUTED_VALUE"""),9.0)</f>
        <v>9</v>
      </c>
      <c r="I6" s="13">
        <f>IFERROR(__xludf.DUMMYFUNCTION("""COMPUTED_VALUE"""),4.0)</f>
        <v>4</v>
      </c>
      <c r="J6" s="13">
        <f>IFERROR(__xludf.DUMMYFUNCTION("""COMPUTED_VALUE"""),2.0)</f>
        <v>2</v>
      </c>
      <c r="K6" s="13">
        <f>IFERROR(__xludf.DUMMYFUNCTION("""COMPUTED_VALUE"""),2.0)</f>
        <v>2</v>
      </c>
      <c r="L6" s="13">
        <f>IFERROR(__xludf.DUMMYFUNCTION("""COMPUTED_VALUE"""),5.0)</f>
        <v>5</v>
      </c>
      <c r="M6" s="13">
        <f>IFERROR(__xludf.DUMMYFUNCTION("""COMPUTED_VALUE"""),3.0)</f>
        <v>3</v>
      </c>
      <c r="N6" s="13">
        <f>IFERROR(__xludf.DUMMYFUNCTION("""COMPUTED_VALUE"""),2.0)</f>
        <v>2</v>
      </c>
      <c r="O6" s="13">
        <f>IFERROR(__xludf.DUMMYFUNCTION("""COMPUTED_VALUE"""),2.0)</f>
        <v>2</v>
      </c>
      <c r="P6" s="13">
        <f>IFERROR(__xludf.DUMMYFUNCTION("""COMPUTED_VALUE"""),1.0)</f>
        <v>1</v>
      </c>
      <c r="Q6" s="13">
        <f>IFERROR(__xludf.DUMMYFUNCTION("""COMPUTED_VALUE"""),1.0)</f>
        <v>1</v>
      </c>
      <c r="R6" s="13">
        <f>IFERROR(__xludf.DUMMYFUNCTION("""COMPUTED_VALUE"""),1.0)</f>
        <v>1</v>
      </c>
      <c r="S6" s="13">
        <f>IFERROR(__xludf.DUMMYFUNCTION("""COMPUTED_VALUE"""),1.0)</f>
        <v>1</v>
      </c>
      <c r="T6" s="13">
        <f>IFERROR(__xludf.DUMMYFUNCTION("""COMPUTED_VALUE"""),0.0)</f>
        <v>0</v>
      </c>
      <c r="U6" s="13">
        <f>IFERROR(__xludf.DUMMYFUNCTION("""COMPUTED_VALUE"""),1.0)</f>
        <v>1</v>
      </c>
      <c r="V6" s="13">
        <f>IFERROR(__xludf.DUMMYFUNCTION("""COMPUTED_VALUE"""),2.0)</f>
        <v>2</v>
      </c>
      <c r="W6" s="13">
        <f>IFERROR(__xludf.DUMMYFUNCTION("""COMPUTED_VALUE"""),3.0)</f>
        <v>3</v>
      </c>
      <c r="X6" s="15">
        <f>IFERROR(__xludf.DUMMYFUNCTION("""COMPUTED_VALUE"""),2.0)</f>
        <v>2</v>
      </c>
      <c r="Y6" s="16">
        <f>IFERROR(__xludf.DUMMYFUNCTION("""COMPUTED_VALUE"""),3.0)</f>
        <v>3</v>
      </c>
      <c r="Z6" s="16">
        <f>IFERROR(__xludf.DUMMYFUNCTION("""COMPUTED_VALUE"""),4.0)</f>
        <v>4</v>
      </c>
      <c r="AA6" s="16">
        <f>IFERROR(__xludf.DUMMYFUNCTION("""COMPUTED_VALUE"""),2.0)</f>
        <v>2</v>
      </c>
      <c r="AB6" s="16">
        <f>IFERROR(__xludf.DUMMYFUNCTION("""COMPUTED_VALUE"""),2.0)</f>
        <v>2</v>
      </c>
      <c r="AC6" s="16">
        <f>IFERROR(__xludf.DUMMYFUNCTION("""COMPUTED_VALUE"""),1.0)</f>
        <v>1</v>
      </c>
      <c r="AD6" s="16">
        <f>IFERROR(__xludf.DUMMYFUNCTION("""COMPUTED_VALUE"""),2.0)</f>
        <v>2</v>
      </c>
      <c r="AE6" s="16">
        <f>IFERROR(__xludf.DUMMYFUNCTION("""COMPUTED_VALUE"""),3.0)</f>
        <v>3</v>
      </c>
      <c r="AF6" s="16">
        <f>IFERROR(__xludf.DUMMYFUNCTION("""COMPUTED_VALUE"""),2.0)</f>
        <v>2</v>
      </c>
      <c r="AG6" s="16">
        <f>IFERROR(__xludf.DUMMYFUNCTION("""COMPUTED_VALUE"""),1.0)</f>
        <v>1</v>
      </c>
      <c r="AH6" s="16">
        <f>IFERROR(__xludf.DUMMYFUNCTION("""COMPUTED_VALUE"""),1.0)</f>
        <v>1</v>
      </c>
      <c r="AI6" s="16">
        <f>IFERROR(__xludf.DUMMYFUNCTION("""COMPUTED_VALUE"""),2.0)</f>
        <v>2</v>
      </c>
      <c r="AJ6" s="16">
        <f>IFERROR(__xludf.DUMMYFUNCTION("""COMPUTED_VALUE"""),2.0)</f>
        <v>2</v>
      </c>
      <c r="AK6" s="16">
        <f>IFERROR(__xludf.DUMMYFUNCTION("""COMPUTED_VALUE"""),2.0)</f>
        <v>2</v>
      </c>
      <c r="AL6" s="16">
        <f>IFERROR(__xludf.DUMMYFUNCTION("""COMPUTED_VALUE"""),2.0)</f>
        <v>2</v>
      </c>
      <c r="AM6" s="16">
        <f>IFERROR(__xludf.DUMMYFUNCTION("""COMPUTED_VALUE"""),2.0)</f>
        <v>2</v>
      </c>
      <c r="AN6" s="16">
        <f>IFERROR(__xludf.DUMMYFUNCTION("""COMPUTED_VALUE"""),1.0)</f>
        <v>1</v>
      </c>
      <c r="AO6" s="16">
        <f>IFERROR(__xludf.DUMMYFUNCTION("""COMPUTED_VALUE"""),1.0)</f>
        <v>1</v>
      </c>
      <c r="AP6" s="16">
        <f>IFERROR(__xludf.DUMMYFUNCTION("""COMPUTED_VALUE"""),2.0)</f>
        <v>2</v>
      </c>
      <c r="AQ6" s="16">
        <f>IFERROR(__xludf.DUMMYFUNCTION("""COMPUTED_VALUE"""),1.0)</f>
        <v>1</v>
      </c>
      <c r="AR6" s="16">
        <f>IFERROR(__xludf.DUMMYFUNCTION("""COMPUTED_VALUE"""),5.0)</f>
        <v>5</v>
      </c>
      <c r="AS6" s="16">
        <f>IFERROR(__xludf.DUMMYFUNCTION("""COMPUTED_VALUE"""),4.0)</f>
        <v>4</v>
      </c>
      <c r="AT6" s="16">
        <f>IFERROR(__xludf.DUMMYFUNCTION("""COMPUTED_VALUE"""),8.0)</f>
        <v>8</v>
      </c>
      <c r="AU6" s="16">
        <f>IFERROR(__xludf.DUMMYFUNCTION("""COMPUTED_VALUE"""),3.0)</f>
        <v>3</v>
      </c>
      <c r="AV6" s="16">
        <f>IFERROR(__xludf.DUMMYFUNCTION("""COMPUTED_VALUE"""),100.0)</f>
        <v>100</v>
      </c>
      <c r="AW6" s="16">
        <f>IFERROR(__xludf.DUMMYFUNCTION("""COMPUTED_VALUE"""),23.0)</f>
        <v>23</v>
      </c>
      <c r="AX6" s="16">
        <f>IFERROR(__xludf.DUMMYFUNCTION("""COMPUTED_VALUE"""),100.0)</f>
        <v>100</v>
      </c>
      <c r="AY6" s="16">
        <f>IFERROR(__xludf.DUMMYFUNCTION("""COMPUTED_VALUE"""),71.0)</f>
        <v>71</v>
      </c>
      <c r="AZ6" s="16">
        <f>IFERROR(__xludf.DUMMYFUNCTION("""COMPUTED_VALUE"""),31.0)</f>
        <v>31</v>
      </c>
      <c r="BA6" s="16">
        <f>IFERROR(__xludf.DUMMYFUNCTION("""COMPUTED_VALUE"""),39.0)</f>
        <v>39</v>
      </c>
      <c r="BB6" s="16">
        <f>IFERROR(__xludf.DUMMYFUNCTION("""COMPUTED_VALUE"""),29.0)</f>
        <v>29</v>
      </c>
      <c r="BC6" s="16">
        <f>IFERROR(__xludf.DUMMYFUNCTION("""COMPUTED_VALUE"""),18.0)</f>
        <v>18</v>
      </c>
      <c r="BD6" s="16">
        <f>IFERROR(__xludf.DUMMYFUNCTION("""COMPUTED_VALUE"""),46.0)</f>
        <v>46</v>
      </c>
      <c r="BE6" s="16">
        <f>IFERROR(__xludf.DUMMYFUNCTION("""COMPUTED_VALUE"""),42.0)</f>
        <v>42</v>
      </c>
      <c r="BF6" s="16">
        <f>IFERROR(__xludf.DUMMYFUNCTION("""COMPUTED_VALUE"""),31.0)</f>
        <v>31</v>
      </c>
      <c r="BG6" s="16">
        <f>IFERROR(__xludf.DUMMYFUNCTION("""COMPUTED_VALUE"""),32.0)</f>
        <v>32</v>
      </c>
      <c r="BH6" s="16">
        <f>IFERROR(__xludf.DUMMYFUNCTION("""COMPUTED_VALUE"""),43.0)</f>
        <v>43</v>
      </c>
      <c r="BI6" s="16">
        <f>IFERROR(__xludf.DUMMYFUNCTION("""COMPUTED_VALUE"""),44.0)</f>
        <v>44</v>
      </c>
      <c r="BJ6" s="16">
        <f>IFERROR(__xludf.DUMMYFUNCTION("""COMPUTED_VALUE"""),80.0)</f>
        <v>80</v>
      </c>
      <c r="BK6" s="16" t="str">
        <f>IFERROR(__xludf.DUMMYFUNCTION("""COMPUTED_VALUE"""),"")</f>
        <v/>
      </c>
      <c r="BL6" s="16" t="str">
        <f>IFERROR(__xludf.DUMMYFUNCTION("""COMPUTED_VALUE"""),"")</f>
        <v/>
      </c>
      <c r="BM6" s="16" t="str">
        <f>IFERROR(__xludf.DUMMYFUNCTION("""COMPUTED_VALUE"""),"")</f>
        <v/>
      </c>
      <c r="BN6" s="16" t="str">
        <f>IFERROR(__xludf.DUMMYFUNCTION("""COMPUTED_VALUE"""),"")</f>
        <v/>
      </c>
    </row>
    <row r="7">
      <c r="A7" s="10" t="str">
        <f>IFERROR(__xludf.DUMMYFUNCTION("""COMPUTED_VALUE"""),"https://upload.wikimedia.org/wikipedia/commons/thumb/b/bf/Pete_Buttigieg_by_Gage_Skidmore.jpg/220px-Pete_Buttigieg_by_Gage_Skidmore.jpg")</f>
        <v>https://upload.wikimedia.org/wikipedia/commons/thumb/b/bf/Pete_Buttigieg_by_Gage_Skidmore.jpg/220px-Pete_Buttigieg_by_Gage_Skidmore.jpg</v>
      </c>
      <c r="B7" s="13" t="str">
        <f>IFERROR(__xludf.DUMMYFUNCTION("""COMPUTED_VALUE"""),"Pete Buttigieg")</f>
        <v>Pete Buttigieg</v>
      </c>
      <c r="C7" s="13">
        <f>IFERROR(__xludf.DUMMYFUNCTION("""COMPUTED_VALUE"""),1.0)</f>
        <v>1</v>
      </c>
      <c r="D7" s="13">
        <f>IFERROR(__xludf.DUMMYFUNCTION("""COMPUTED_VALUE"""),1.0)</f>
        <v>1</v>
      </c>
      <c r="E7" s="13">
        <f>IFERROR(__xludf.DUMMYFUNCTION("""COMPUTED_VALUE"""),2.0)</f>
        <v>2</v>
      </c>
      <c r="F7" s="13">
        <f>IFERROR(__xludf.DUMMYFUNCTION("""COMPUTED_VALUE"""),34.0)</f>
        <v>34</v>
      </c>
      <c r="G7" s="13">
        <f>IFERROR(__xludf.DUMMYFUNCTION("""COMPUTED_VALUE"""),21.0)</f>
        <v>21</v>
      </c>
      <c r="H7" s="13">
        <f>IFERROR(__xludf.DUMMYFUNCTION("""COMPUTED_VALUE"""),21.0)</f>
        <v>21</v>
      </c>
      <c r="I7" s="13">
        <f>IFERROR(__xludf.DUMMYFUNCTION("""COMPUTED_VALUE"""),7.0)</f>
        <v>7</v>
      </c>
      <c r="J7" s="13">
        <f>IFERROR(__xludf.DUMMYFUNCTION("""COMPUTED_VALUE"""),7.0)</f>
        <v>7</v>
      </c>
      <c r="K7" s="13">
        <f>IFERROR(__xludf.DUMMYFUNCTION("""COMPUTED_VALUE"""),5.0)</f>
        <v>5</v>
      </c>
      <c r="L7" s="13">
        <f>IFERROR(__xludf.DUMMYFUNCTION("""COMPUTED_VALUE"""),7.0)</f>
        <v>7</v>
      </c>
      <c r="M7" s="13">
        <f>IFERROR(__xludf.DUMMYFUNCTION("""COMPUTED_VALUE"""),49.0)</f>
        <v>49</v>
      </c>
      <c r="N7" s="13">
        <f>IFERROR(__xludf.DUMMYFUNCTION("""COMPUTED_VALUE"""),55.0)</f>
        <v>55</v>
      </c>
      <c r="O7" s="13">
        <f>IFERROR(__xludf.DUMMYFUNCTION("""COMPUTED_VALUE"""),100.0)</f>
        <v>100</v>
      </c>
      <c r="P7" s="13">
        <f>IFERROR(__xludf.DUMMYFUNCTION("""COMPUTED_VALUE"""),56.0)</f>
        <v>56</v>
      </c>
      <c r="Q7" s="13">
        <f>IFERROR(__xludf.DUMMYFUNCTION("""COMPUTED_VALUE"""),64.0)</f>
        <v>64</v>
      </c>
      <c r="R7" s="13">
        <f>IFERROR(__xludf.DUMMYFUNCTION("""COMPUTED_VALUE"""),100.0)</f>
        <v>100</v>
      </c>
      <c r="S7" s="13">
        <f>IFERROR(__xludf.DUMMYFUNCTION("""COMPUTED_VALUE"""),100.0)</f>
        <v>100</v>
      </c>
      <c r="T7" s="13">
        <f>IFERROR(__xludf.DUMMYFUNCTION("""COMPUTED_VALUE"""),24.0)</f>
        <v>24</v>
      </c>
      <c r="U7" s="13">
        <f>IFERROR(__xludf.DUMMYFUNCTION("""COMPUTED_VALUE"""),45.0)</f>
        <v>45</v>
      </c>
      <c r="V7" s="13">
        <f>IFERROR(__xludf.DUMMYFUNCTION("""COMPUTED_VALUE"""),63.0)</f>
        <v>63</v>
      </c>
      <c r="W7" s="13">
        <f>IFERROR(__xludf.DUMMYFUNCTION("""COMPUTED_VALUE"""),100.0)</f>
        <v>100</v>
      </c>
      <c r="X7" s="15">
        <f>IFERROR(__xludf.DUMMYFUNCTION("""COMPUTED_VALUE"""),79.0)</f>
        <v>79</v>
      </c>
      <c r="Y7" s="16">
        <f>IFERROR(__xludf.DUMMYFUNCTION("""COMPUTED_VALUE"""),65.0)</f>
        <v>65</v>
      </c>
      <c r="Z7" s="16">
        <f>IFERROR(__xludf.DUMMYFUNCTION("""COMPUTED_VALUE"""),45.0)</f>
        <v>45</v>
      </c>
      <c r="AA7" s="16">
        <f>IFERROR(__xludf.DUMMYFUNCTION("""COMPUTED_VALUE"""),53.0)</f>
        <v>53</v>
      </c>
      <c r="AB7" s="16">
        <f>IFERROR(__xludf.DUMMYFUNCTION("""COMPUTED_VALUE"""),59.0)</f>
        <v>59</v>
      </c>
      <c r="AC7" s="16">
        <f>IFERROR(__xludf.DUMMYFUNCTION("""COMPUTED_VALUE"""),74.0)</f>
        <v>74</v>
      </c>
      <c r="AD7" s="16">
        <f>IFERROR(__xludf.DUMMYFUNCTION("""COMPUTED_VALUE"""),53.0)</f>
        <v>53</v>
      </c>
      <c r="AE7" s="16">
        <f>IFERROR(__xludf.DUMMYFUNCTION("""COMPUTED_VALUE"""),80.0)</f>
        <v>80</v>
      </c>
      <c r="AF7" s="16">
        <f>IFERROR(__xludf.DUMMYFUNCTION("""COMPUTED_VALUE"""),50.0)</f>
        <v>50</v>
      </c>
      <c r="AG7" s="16">
        <f>IFERROR(__xludf.DUMMYFUNCTION("""COMPUTED_VALUE"""),66.0)</f>
        <v>66</v>
      </c>
      <c r="AH7" s="16">
        <f>IFERROR(__xludf.DUMMYFUNCTION("""COMPUTED_VALUE"""),18.0)</f>
        <v>18</v>
      </c>
      <c r="AI7" s="16">
        <f>IFERROR(__xludf.DUMMYFUNCTION("""COMPUTED_VALUE"""),21.0)</f>
        <v>21</v>
      </c>
      <c r="AJ7" s="16">
        <f>IFERROR(__xludf.DUMMYFUNCTION("""COMPUTED_VALUE"""),38.0)</f>
        <v>38</v>
      </c>
      <c r="AK7" s="16">
        <f>IFERROR(__xludf.DUMMYFUNCTION("""COMPUTED_VALUE"""),28.0)</f>
        <v>28</v>
      </c>
      <c r="AL7" s="16">
        <f>IFERROR(__xludf.DUMMYFUNCTION("""COMPUTED_VALUE"""),28.0)</f>
        <v>28</v>
      </c>
      <c r="AM7" s="16">
        <f>IFERROR(__xludf.DUMMYFUNCTION("""COMPUTED_VALUE"""),34.0)</f>
        <v>34</v>
      </c>
      <c r="AN7" s="16">
        <f>IFERROR(__xludf.DUMMYFUNCTION("""COMPUTED_VALUE"""),34.0)</f>
        <v>34</v>
      </c>
      <c r="AO7" s="16">
        <f>IFERROR(__xludf.DUMMYFUNCTION("""COMPUTED_VALUE"""),15.0)</f>
        <v>15</v>
      </c>
      <c r="AP7" s="16">
        <f>IFERROR(__xludf.DUMMYFUNCTION("""COMPUTED_VALUE"""),13.0)</f>
        <v>13</v>
      </c>
      <c r="AQ7" s="16">
        <f>IFERROR(__xludf.DUMMYFUNCTION("""COMPUTED_VALUE"""),10.0)</f>
        <v>10</v>
      </c>
      <c r="AR7" s="16">
        <f>IFERROR(__xludf.DUMMYFUNCTION("""COMPUTED_VALUE"""),45.0)</f>
        <v>45</v>
      </c>
      <c r="AS7" s="16">
        <f>IFERROR(__xludf.DUMMYFUNCTION("""COMPUTED_VALUE"""),27.0)</f>
        <v>27</v>
      </c>
      <c r="AT7" s="16">
        <f>IFERROR(__xludf.DUMMYFUNCTION("""COMPUTED_VALUE"""),42.0)</f>
        <v>42</v>
      </c>
      <c r="AU7" s="16">
        <f>IFERROR(__xludf.DUMMYFUNCTION("""COMPUTED_VALUE"""),67.0)</f>
        <v>67</v>
      </c>
      <c r="AV7" s="16">
        <f>IFERROR(__xludf.DUMMYFUNCTION("""COMPUTED_VALUE"""),38.0)</f>
        <v>38</v>
      </c>
      <c r="AW7" s="16">
        <f>IFERROR(__xludf.DUMMYFUNCTION("""COMPUTED_VALUE"""),100.0)</f>
        <v>100</v>
      </c>
      <c r="AX7" s="16">
        <f>IFERROR(__xludf.DUMMYFUNCTION("""COMPUTED_VALUE"""),89.0)</f>
        <v>89</v>
      </c>
      <c r="AY7" s="16">
        <f>IFERROR(__xludf.DUMMYFUNCTION("""COMPUTED_VALUE"""),55.0)</f>
        <v>55</v>
      </c>
      <c r="AZ7" s="16">
        <f>IFERROR(__xludf.DUMMYFUNCTION("""COMPUTED_VALUE"""),44.0)</f>
        <v>44</v>
      </c>
      <c r="BA7" s="16">
        <f>IFERROR(__xludf.DUMMYFUNCTION("""COMPUTED_VALUE"""),51.0)</f>
        <v>51</v>
      </c>
      <c r="BB7" s="16">
        <f>IFERROR(__xludf.DUMMYFUNCTION("""COMPUTED_VALUE"""),78.0)</f>
        <v>78</v>
      </c>
      <c r="BC7" s="16">
        <f>IFERROR(__xludf.DUMMYFUNCTION("""COMPUTED_VALUE"""),39.0)</f>
        <v>39</v>
      </c>
      <c r="BD7" s="16">
        <f>IFERROR(__xludf.DUMMYFUNCTION("""COMPUTED_VALUE"""),42.0)</f>
        <v>42</v>
      </c>
      <c r="BE7" s="16">
        <f>IFERROR(__xludf.DUMMYFUNCTION("""COMPUTED_VALUE"""),30.0)</f>
        <v>30</v>
      </c>
      <c r="BF7" s="16">
        <f>IFERROR(__xludf.DUMMYFUNCTION("""COMPUTED_VALUE"""),19.0)</f>
        <v>19</v>
      </c>
      <c r="BG7" s="16">
        <f>IFERROR(__xludf.DUMMYFUNCTION("""COMPUTED_VALUE"""),20.0)</f>
        <v>20</v>
      </c>
      <c r="BH7" s="16">
        <f>IFERROR(__xludf.DUMMYFUNCTION("""COMPUTED_VALUE"""),75.0)</f>
        <v>75</v>
      </c>
      <c r="BI7" s="16">
        <f>IFERROR(__xludf.DUMMYFUNCTION("""COMPUTED_VALUE"""),90.0)</f>
        <v>90</v>
      </c>
      <c r="BJ7" s="16">
        <f>IFERROR(__xludf.DUMMYFUNCTION("""COMPUTED_VALUE"""),43.0)</f>
        <v>43</v>
      </c>
      <c r="BK7" s="16" t="str">
        <f>IFERROR(__xludf.DUMMYFUNCTION("""COMPUTED_VALUE"""),"")</f>
        <v/>
      </c>
      <c r="BL7" s="16" t="str">
        <f>IFERROR(__xludf.DUMMYFUNCTION("""COMPUTED_VALUE"""),"")</f>
        <v/>
      </c>
      <c r="BM7" s="16" t="str">
        <f>IFERROR(__xludf.DUMMYFUNCTION("""COMPUTED_VALUE"""),"")</f>
        <v/>
      </c>
      <c r="BN7" s="16" t="str">
        <f>IFERROR(__xludf.DUMMYFUNCTION("""COMPUTED_VALUE"""),"")</f>
        <v/>
      </c>
    </row>
    <row r="8">
      <c r="A8" s="10" t="str">
        <f>IFERROR(__xludf.DUMMYFUNCTION("""COMPUTED_VALUE"""),"https://upload.wikimedia.org/wikipedia/commons/thumb/6/61/Tom_Steyer_by_Gage_Skidmore.jpg/220px-Tom_Steyer_by_Gage_Skidmore.jpg")</f>
        <v>https://upload.wikimedia.org/wikipedia/commons/thumb/6/61/Tom_Steyer_by_Gage_Skidmore.jpg/220px-Tom_Steyer_by_Gage_Skidmore.jpg</v>
      </c>
      <c r="B8" s="13" t="str">
        <f>IFERROR(__xludf.DUMMYFUNCTION("""COMPUTED_VALUE"""),"Tom Steyer")</f>
        <v>Tom Steyer</v>
      </c>
      <c r="C8" s="13">
        <f>IFERROR(__xludf.DUMMYFUNCTION("""COMPUTED_VALUE"""),1.0)</f>
        <v>1</v>
      </c>
      <c r="D8" s="13">
        <f>IFERROR(__xludf.DUMMYFUNCTION("""COMPUTED_VALUE"""),9.0)</f>
        <v>9</v>
      </c>
      <c r="E8" s="13">
        <f>IFERROR(__xludf.DUMMYFUNCTION("""COMPUTED_VALUE"""),9.0)</f>
        <v>9</v>
      </c>
      <c r="F8" s="13">
        <f>IFERROR(__xludf.DUMMYFUNCTION("""COMPUTED_VALUE"""),3.0)</f>
        <v>3</v>
      </c>
      <c r="G8" s="13">
        <f>IFERROR(__xludf.DUMMYFUNCTION("""COMPUTED_VALUE"""),3.0)</f>
        <v>3</v>
      </c>
      <c r="H8" s="13">
        <f>IFERROR(__xludf.DUMMYFUNCTION("""COMPUTED_VALUE"""),2.0)</f>
        <v>2</v>
      </c>
      <c r="I8" s="13">
        <f>IFERROR(__xludf.DUMMYFUNCTION("""COMPUTED_VALUE"""),1.0)</f>
        <v>1</v>
      </c>
      <c r="J8" s="13">
        <f>IFERROR(__xludf.DUMMYFUNCTION("""COMPUTED_VALUE"""),0.0)</f>
        <v>0</v>
      </c>
      <c r="K8" s="13">
        <f>IFERROR(__xludf.DUMMYFUNCTION("""COMPUTED_VALUE"""),1.0)</f>
        <v>1</v>
      </c>
      <c r="L8" s="13">
        <f>IFERROR(__xludf.DUMMYFUNCTION("""COMPUTED_VALUE"""),2.0)</f>
        <v>2</v>
      </c>
      <c r="M8" s="13">
        <f>IFERROR(__xludf.DUMMYFUNCTION("""COMPUTED_VALUE"""),3.0)</f>
        <v>3</v>
      </c>
      <c r="N8" s="13">
        <f>IFERROR(__xludf.DUMMYFUNCTION("""COMPUTED_VALUE"""),1.0)</f>
        <v>1</v>
      </c>
      <c r="O8" s="13">
        <f>IFERROR(__xludf.DUMMYFUNCTION("""COMPUTED_VALUE"""),1.0)</f>
        <v>1</v>
      </c>
      <c r="P8" s="13">
        <f>IFERROR(__xludf.DUMMYFUNCTION("""COMPUTED_VALUE"""),0.0)</f>
        <v>0</v>
      </c>
      <c r="Q8" s="13">
        <f>IFERROR(__xludf.DUMMYFUNCTION("""COMPUTED_VALUE"""),0.0)</f>
        <v>0</v>
      </c>
      <c r="R8" s="13">
        <f>IFERROR(__xludf.DUMMYFUNCTION("""COMPUTED_VALUE"""),1.0)</f>
        <v>1</v>
      </c>
      <c r="S8" s="13">
        <f>IFERROR(__xludf.DUMMYFUNCTION("""COMPUTED_VALUE"""),1.0)</f>
        <v>1</v>
      </c>
      <c r="T8" s="13">
        <f>IFERROR(__xludf.DUMMYFUNCTION("""COMPUTED_VALUE"""),1.0)</f>
        <v>1</v>
      </c>
      <c r="U8" s="13">
        <f>IFERROR(__xludf.DUMMYFUNCTION("""COMPUTED_VALUE"""),0.0)</f>
        <v>0</v>
      </c>
      <c r="V8" s="13">
        <f>IFERROR(__xludf.DUMMYFUNCTION("""COMPUTED_VALUE"""),0.0)</f>
        <v>0</v>
      </c>
      <c r="W8" s="13">
        <f>IFERROR(__xludf.DUMMYFUNCTION("""COMPUTED_VALUE"""),2.0)</f>
        <v>2</v>
      </c>
      <c r="X8" s="15">
        <f>IFERROR(__xludf.DUMMYFUNCTION("""COMPUTED_VALUE"""),1.0)</f>
        <v>1</v>
      </c>
      <c r="Y8" s="16">
        <f>IFERROR(__xludf.DUMMYFUNCTION("""COMPUTED_VALUE"""),1.0)</f>
        <v>1</v>
      </c>
      <c r="Z8" s="16">
        <f>IFERROR(__xludf.DUMMYFUNCTION("""COMPUTED_VALUE"""),1.0)</f>
        <v>1</v>
      </c>
      <c r="AA8" s="16">
        <f>IFERROR(__xludf.DUMMYFUNCTION("""COMPUTED_VALUE"""),1.0)</f>
        <v>1</v>
      </c>
      <c r="AB8" s="16">
        <f>IFERROR(__xludf.DUMMYFUNCTION("""COMPUTED_VALUE"""),2.0)</f>
        <v>2</v>
      </c>
      <c r="AC8" s="16">
        <f>IFERROR(__xludf.DUMMYFUNCTION("""COMPUTED_VALUE"""),0.0)</f>
        <v>0</v>
      </c>
      <c r="AD8" s="16">
        <f>IFERROR(__xludf.DUMMYFUNCTION("""COMPUTED_VALUE"""),37.0)</f>
        <v>37</v>
      </c>
      <c r="AE8" s="16">
        <f>IFERROR(__xludf.DUMMYFUNCTION("""COMPUTED_VALUE"""),29.0)</f>
        <v>29</v>
      </c>
      <c r="AF8" s="16">
        <f>IFERROR(__xludf.DUMMYFUNCTION("""COMPUTED_VALUE"""),13.0)</f>
        <v>13</v>
      </c>
      <c r="AG8" s="16">
        <f>IFERROR(__xludf.DUMMYFUNCTION("""COMPUTED_VALUE"""),8.0)</f>
        <v>8</v>
      </c>
      <c r="AH8" s="16">
        <f>IFERROR(__xludf.DUMMYFUNCTION("""COMPUTED_VALUE"""),5.0)</f>
        <v>5</v>
      </c>
      <c r="AI8" s="16">
        <f>IFERROR(__xludf.DUMMYFUNCTION("""COMPUTED_VALUE"""),12.0)</f>
        <v>12</v>
      </c>
      <c r="AJ8" s="16">
        <f>IFERROR(__xludf.DUMMYFUNCTION("""COMPUTED_VALUE"""),13.0)</f>
        <v>13</v>
      </c>
      <c r="AK8" s="16">
        <f>IFERROR(__xludf.DUMMYFUNCTION("""COMPUTED_VALUE"""),14.0)</f>
        <v>14</v>
      </c>
      <c r="AL8" s="16">
        <f>IFERROR(__xludf.DUMMYFUNCTION("""COMPUTED_VALUE"""),9.0)</f>
        <v>9</v>
      </c>
      <c r="AM8" s="16">
        <f>IFERROR(__xludf.DUMMYFUNCTION("""COMPUTED_VALUE"""),6.0)</f>
        <v>6</v>
      </c>
      <c r="AN8" s="16">
        <f>IFERROR(__xludf.DUMMYFUNCTION("""COMPUTED_VALUE"""),4.0)</f>
        <v>4</v>
      </c>
      <c r="AO8" s="16">
        <f>IFERROR(__xludf.DUMMYFUNCTION("""COMPUTED_VALUE"""),3.0)</f>
        <v>3</v>
      </c>
      <c r="AP8" s="16">
        <f>IFERROR(__xludf.DUMMYFUNCTION("""COMPUTED_VALUE"""),5.0)</f>
        <v>5</v>
      </c>
      <c r="AQ8" s="16">
        <f>IFERROR(__xludf.DUMMYFUNCTION("""COMPUTED_VALUE"""),5.0)</f>
        <v>5</v>
      </c>
      <c r="AR8" s="16">
        <f>IFERROR(__xludf.DUMMYFUNCTION("""COMPUTED_VALUE"""),35.0)</f>
        <v>35</v>
      </c>
      <c r="AS8" s="16">
        <f>IFERROR(__xludf.DUMMYFUNCTION("""COMPUTED_VALUE"""),7.0)</f>
        <v>7</v>
      </c>
      <c r="AT8" s="16">
        <f>IFERROR(__xludf.DUMMYFUNCTION("""COMPUTED_VALUE"""),11.0)</f>
        <v>11</v>
      </c>
      <c r="AU8" s="16">
        <f>IFERROR(__xludf.DUMMYFUNCTION("""COMPUTED_VALUE"""),9.0)</f>
        <v>9</v>
      </c>
      <c r="AV8" s="16">
        <f>IFERROR(__xludf.DUMMYFUNCTION("""COMPUTED_VALUE"""),15.0)</f>
        <v>15</v>
      </c>
      <c r="AW8" s="16">
        <f>IFERROR(__xludf.DUMMYFUNCTION("""COMPUTED_VALUE"""),19.0)</f>
        <v>19</v>
      </c>
      <c r="AX8" s="16">
        <f>IFERROR(__xludf.DUMMYFUNCTION("""COMPUTED_VALUE"""),36.0)</f>
        <v>36</v>
      </c>
      <c r="AY8" s="16">
        <f>IFERROR(__xludf.DUMMYFUNCTION("""COMPUTED_VALUE"""),31.0)</f>
        <v>31</v>
      </c>
      <c r="AZ8" s="16">
        <f>IFERROR(__xludf.DUMMYFUNCTION("""COMPUTED_VALUE"""),8.0)</f>
        <v>8</v>
      </c>
      <c r="BA8" s="16">
        <f>IFERROR(__xludf.DUMMYFUNCTION("""COMPUTED_VALUE"""),21.0)</f>
        <v>21</v>
      </c>
      <c r="BB8" s="16">
        <f>IFERROR(__xludf.DUMMYFUNCTION("""COMPUTED_VALUE"""),29.0)</f>
        <v>29</v>
      </c>
      <c r="BC8" s="16">
        <f>IFERROR(__xludf.DUMMYFUNCTION("""COMPUTED_VALUE"""),22.0)</f>
        <v>22</v>
      </c>
      <c r="BD8" s="16">
        <f>IFERROR(__xludf.DUMMYFUNCTION("""COMPUTED_VALUE"""),33.0)</f>
        <v>33</v>
      </c>
      <c r="BE8" s="16">
        <f>IFERROR(__xludf.DUMMYFUNCTION("""COMPUTED_VALUE"""),25.0)</f>
        <v>25</v>
      </c>
      <c r="BF8" s="16">
        <f>IFERROR(__xludf.DUMMYFUNCTION("""COMPUTED_VALUE"""),12.0)</f>
        <v>12</v>
      </c>
      <c r="BG8" s="16">
        <f>IFERROR(__xludf.DUMMYFUNCTION("""COMPUTED_VALUE"""),9.0)</f>
        <v>9</v>
      </c>
      <c r="BH8" s="16">
        <f>IFERROR(__xludf.DUMMYFUNCTION("""COMPUTED_VALUE"""),6.0)</f>
        <v>6</v>
      </c>
      <c r="BI8" s="16">
        <f>IFERROR(__xludf.DUMMYFUNCTION("""COMPUTED_VALUE"""),11.0)</f>
        <v>11</v>
      </c>
      <c r="BJ8" s="16">
        <f>IFERROR(__xludf.DUMMYFUNCTION("""COMPUTED_VALUE"""),6.0)</f>
        <v>6</v>
      </c>
      <c r="BK8" s="16" t="str">
        <f>IFERROR(__xludf.DUMMYFUNCTION("""COMPUTED_VALUE"""),"")</f>
        <v/>
      </c>
      <c r="BL8" s="16" t="str">
        <f>IFERROR(__xludf.DUMMYFUNCTION("""COMPUTED_VALUE"""),"")</f>
        <v/>
      </c>
      <c r="BM8" s="16" t="str">
        <f>IFERROR(__xludf.DUMMYFUNCTION("""COMPUTED_VALUE"""),"")</f>
        <v/>
      </c>
      <c r="BN8" s="16" t="str">
        <f>IFERROR(__xludf.DUMMYFUNCTION("""COMPUTED_VALUE"""),"")</f>
        <v/>
      </c>
    </row>
    <row r="9">
      <c r="A9" s="10" t="str">
        <f>IFERROR(__xludf.DUMMYFUNCTION("""COMPUTED_VALUE"""),"https://upload.wikimedia.org/wikipedia/commons/thumb/2/2a/Tulsi_Gabbard%2C_official_portrait%2C_113th_Congress.jpg/220px-Tulsi_Gabbard%2C_official_portrait%2C_113th_Congress.jpg")</f>
        <v>https://upload.wikimedia.org/wikipedia/commons/thumb/2/2a/Tulsi_Gabbard%2C_official_portrait%2C_113th_Congress.jpg/220px-Tulsi_Gabbard%2C_official_portrait%2C_113th_Congress.jpg</v>
      </c>
      <c r="B9" s="13" t="str">
        <f>IFERROR(__xludf.DUMMYFUNCTION("""COMPUTED_VALUE"""),"Tulsi Gabbard")</f>
        <v>Tulsi Gabbard</v>
      </c>
      <c r="C9" s="13">
        <f>IFERROR(__xludf.DUMMYFUNCTION("""COMPUTED_VALUE"""),3.0)</f>
        <v>3</v>
      </c>
      <c r="D9" s="13">
        <f>IFERROR(__xludf.DUMMYFUNCTION("""COMPUTED_VALUE"""),5.0)</f>
        <v>5</v>
      </c>
      <c r="E9" s="13">
        <f>IFERROR(__xludf.DUMMYFUNCTION("""COMPUTED_VALUE"""),100.0)</f>
        <v>100</v>
      </c>
      <c r="F9" s="13">
        <f>IFERROR(__xludf.DUMMYFUNCTION("""COMPUTED_VALUE"""),82.0)</f>
        <v>82</v>
      </c>
      <c r="G9" s="13">
        <f>IFERROR(__xludf.DUMMYFUNCTION("""COMPUTED_VALUE"""),27.0)</f>
        <v>27</v>
      </c>
      <c r="H9" s="13">
        <f>IFERROR(__xludf.DUMMYFUNCTION("""COMPUTED_VALUE"""),57.0)</f>
        <v>57</v>
      </c>
      <c r="I9" s="13">
        <f>IFERROR(__xludf.DUMMYFUNCTION("""COMPUTED_VALUE"""),19.0)</f>
        <v>19</v>
      </c>
      <c r="J9" s="13">
        <f>IFERROR(__xludf.DUMMYFUNCTION("""COMPUTED_VALUE"""),8.0)</f>
        <v>8</v>
      </c>
      <c r="K9" s="13">
        <f>IFERROR(__xludf.DUMMYFUNCTION("""COMPUTED_VALUE"""),8.0)</f>
        <v>8</v>
      </c>
      <c r="L9" s="13">
        <f>IFERROR(__xludf.DUMMYFUNCTION("""COMPUTED_VALUE"""),10.0)</f>
        <v>10</v>
      </c>
      <c r="M9" s="13">
        <f>IFERROR(__xludf.DUMMYFUNCTION("""COMPUTED_VALUE"""),24.0)</f>
        <v>24</v>
      </c>
      <c r="N9" s="13">
        <f>IFERROR(__xludf.DUMMYFUNCTION("""COMPUTED_VALUE"""),14.0)</f>
        <v>14</v>
      </c>
      <c r="O9" s="13">
        <f>IFERROR(__xludf.DUMMYFUNCTION("""COMPUTED_VALUE"""),11.0)</f>
        <v>11</v>
      </c>
      <c r="P9" s="13">
        <f>IFERROR(__xludf.DUMMYFUNCTION("""COMPUTED_VALUE"""),5.0)</f>
        <v>5</v>
      </c>
      <c r="Q9" s="13">
        <f>IFERROR(__xludf.DUMMYFUNCTION("""COMPUTED_VALUE"""),4.0)</f>
        <v>4</v>
      </c>
      <c r="R9" s="13">
        <f>IFERROR(__xludf.DUMMYFUNCTION("""COMPUTED_VALUE"""),4.0)</f>
        <v>4</v>
      </c>
      <c r="S9" s="13">
        <f>IFERROR(__xludf.DUMMYFUNCTION("""COMPUTED_VALUE"""),7.0)</f>
        <v>7</v>
      </c>
      <c r="T9" s="13">
        <f>IFERROR(__xludf.DUMMYFUNCTION("""COMPUTED_VALUE"""),3.0)</f>
        <v>3</v>
      </c>
      <c r="U9" s="13">
        <f>IFERROR(__xludf.DUMMYFUNCTION("""COMPUTED_VALUE"""),7.0)</f>
        <v>7</v>
      </c>
      <c r="V9" s="13">
        <f>IFERROR(__xludf.DUMMYFUNCTION("""COMPUTED_VALUE"""),34.0)</f>
        <v>34</v>
      </c>
      <c r="W9" s="13">
        <f>IFERROR(__xludf.DUMMYFUNCTION("""COMPUTED_VALUE"""),27.0)</f>
        <v>27</v>
      </c>
      <c r="X9" s="15">
        <f>IFERROR(__xludf.DUMMYFUNCTION("""COMPUTED_VALUE"""),20.0)</f>
        <v>20</v>
      </c>
      <c r="Y9" s="16">
        <f>IFERROR(__xludf.DUMMYFUNCTION("""COMPUTED_VALUE"""),13.0)</f>
        <v>13</v>
      </c>
      <c r="Z9" s="16">
        <f>IFERROR(__xludf.DUMMYFUNCTION("""COMPUTED_VALUE"""),10.0)</f>
        <v>10</v>
      </c>
      <c r="AA9" s="16">
        <f>IFERROR(__xludf.DUMMYFUNCTION("""COMPUTED_VALUE"""),13.0)</f>
        <v>13</v>
      </c>
      <c r="AB9" s="16">
        <f>IFERROR(__xludf.DUMMYFUNCTION("""COMPUTED_VALUE"""),14.0)</f>
        <v>14</v>
      </c>
      <c r="AC9" s="16">
        <f>IFERROR(__xludf.DUMMYFUNCTION("""COMPUTED_VALUE"""),69.0)</f>
        <v>69</v>
      </c>
      <c r="AD9" s="16">
        <f>IFERROR(__xludf.DUMMYFUNCTION("""COMPUTED_VALUE"""),24.0)</f>
        <v>24</v>
      </c>
      <c r="AE9" s="16">
        <f>IFERROR(__xludf.DUMMYFUNCTION("""COMPUTED_VALUE"""),23.0)</f>
        <v>23</v>
      </c>
      <c r="AF9" s="16">
        <f>IFERROR(__xludf.DUMMYFUNCTION("""COMPUTED_VALUE"""),32.0)</f>
        <v>32</v>
      </c>
      <c r="AG9" s="16">
        <f>IFERROR(__xludf.DUMMYFUNCTION("""COMPUTED_VALUE"""),32.0)</f>
        <v>32</v>
      </c>
      <c r="AH9" s="16">
        <f>IFERROR(__xludf.DUMMYFUNCTION("""COMPUTED_VALUE"""),100.0)</f>
        <v>100</v>
      </c>
      <c r="AI9" s="16">
        <f>IFERROR(__xludf.DUMMYFUNCTION("""COMPUTED_VALUE"""),31.0)</f>
        <v>31</v>
      </c>
      <c r="AJ9" s="16">
        <f>IFERROR(__xludf.DUMMYFUNCTION("""COMPUTED_VALUE"""),33.0)</f>
        <v>33</v>
      </c>
      <c r="AK9" s="16">
        <f>IFERROR(__xludf.DUMMYFUNCTION("""COMPUTED_VALUE"""),34.0)</f>
        <v>34</v>
      </c>
      <c r="AL9" s="16">
        <f>IFERROR(__xludf.DUMMYFUNCTION("""COMPUTED_VALUE"""),42.0)</f>
        <v>42</v>
      </c>
      <c r="AM9" s="16">
        <f>IFERROR(__xludf.DUMMYFUNCTION("""COMPUTED_VALUE"""),22.0)</f>
        <v>22</v>
      </c>
      <c r="AN9" s="16">
        <f>IFERROR(__xludf.DUMMYFUNCTION("""COMPUTED_VALUE"""),17.0)</f>
        <v>17</v>
      </c>
      <c r="AO9" s="16">
        <f>IFERROR(__xludf.DUMMYFUNCTION("""COMPUTED_VALUE"""),14.0)</f>
        <v>14</v>
      </c>
      <c r="AP9" s="16">
        <f>IFERROR(__xludf.DUMMYFUNCTION("""COMPUTED_VALUE"""),12.0)</f>
        <v>12</v>
      </c>
      <c r="AQ9" s="16">
        <f>IFERROR(__xludf.DUMMYFUNCTION("""COMPUTED_VALUE"""),7.0)</f>
        <v>7</v>
      </c>
      <c r="AR9" s="16">
        <f>IFERROR(__xludf.DUMMYFUNCTION("""COMPUTED_VALUE"""),57.0)</f>
        <v>57</v>
      </c>
      <c r="AS9" s="16">
        <f>IFERROR(__xludf.DUMMYFUNCTION("""COMPUTED_VALUE"""),100.0)</f>
        <v>100</v>
      </c>
      <c r="AT9" s="16">
        <f>IFERROR(__xludf.DUMMYFUNCTION("""COMPUTED_VALUE"""),65.0)</f>
        <v>65</v>
      </c>
      <c r="AU9" s="16">
        <f>IFERROR(__xludf.DUMMYFUNCTION("""COMPUTED_VALUE"""),62.0)</f>
        <v>62</v>
      </c>
      <c r="AV9" s="16">
        <f>IFERROR(__xludf.DUMMYFUNCTION("""COMPUTED_VALUE"""),25.0)</f>
        <v>25</v>
      </c>
      <c r="AW9" s="16">
        <f>IFERROR(__xludf.DUMMYFUNCTION("""COMPUTED_VALUE"""),18.0)</f>
        <v>18</v>
      </c>
      <c r="AX9" s="16">
        <f>IFERROR(__xludf.DUMMYFUNCTION("""COMPUTED_VALUE"""),81.0)</f>
        <v>81</v>
      </c>
      <c r="AY9" s="16">
        <f>IFERROR(__xludf.DUMMYFUNCTION("""COMPUTED_VALUE"""),49.0)</f>
        <v>49</v>
      </c>
      <c r="AZ9" s="16">
        <f>IFERROR(__xludf.DUMMYFUNCTION("""COMPUTED_VALUE"""),22.0)</f>
        <v>22</v>
      </c>
      <c r="BA9" s="16">
        <f>IFERROR(__xludf.DUMMYFUNCTION("""COMPUTED_VALUE"""),25.0)</f>
        <v>25</v>
      </c>
      <c r="BB9" s="16">
        <f>IFERROR(__xludf.DUMMYFUNCTION("""COMPUTED_VALUE"""),88.0)</f>
        <v>88</v>
      </c>
      <c r="BC9" s="16">
        <f>IFERROR(__xludf.DUMMYFUNCTION("""COMPUTED_VALUE"""),24.0)</f>
        <v>24</v>
      </c>
      <c r="BD9" s="16">
        <f>IFERROR(__xludf.DUMMYFUNCTION("""COMPUTED_VALUE"""),27.0)</f>
        <v>27</v>
      </c>
      <c r="BE9" s="16">
        <f>IFERROR(__xludf.DUMMYFUNCTION("""COMPUTED_VALUE"""),12.0)</f>
        <v>12</v>
      </c>
      <c r="BF9" s="16">
        <f>IFERROR(__xludf.DUMMYFUNCTION("""COMPUTED_VALUE"""),14.0)</f>
        <v>14</v>
      </c>
      <c r="BG9" s="16">
        <f>IFERROR(__xludf.DUMMYFUNCTION("""COMPUTED_VALUE"""),21.0)</f>
        <v>21</v>
      </c>
      <c r="BH9" s="16">
        <f>IFERROR(__xludf.DUMMYFUNCTION("""COMPUTED_VALUE"""),9.0)</f>
        <v>9</v>
      </c>
      <c r="BI9" s="16">
        <f>IFERROR(__xludf.DUMMYFUNCTION("""COMPUTED_VALUE"""),10.0)</f>
        <v>10</v>
      </c>
      <c r="BJ9" s="16">
        <f>IFERROR(__xludf.DUMMYFUNCTION("""COMPUTED_VALUE"""),7.0)</f>
        <v>7</v>
      </c>
      <c r="BK9" s="16" t="str">
        <f>IFERROR(__xludf.DUMMYFUNCTION("""COMPUTED_VALUE"""),"")</f>
        <v/>
      </c>
      <c r="BL9" s="16" t="str">
        <f>IFERROR(__xludf.DUMMYFUNCTION("""COMPUTED_VALUE"""),"")</f>
        <v/>
      </c>
      <c r="BM9" s="16" t="str">
        <f>IFERROR(__xludf.DUMMYFUNCTION("""COMPUTED_VALUE"""),"")</f>
        <v/>
      </c>
      <c r="BN9" s="16" t="str">
        <f>IFERROR(__xludf.DUMMYFUNCTION("""COMPUTED_VALUE"""),"")</f>
        <v/>
      </c>
    </row>
    <row r="10">
      <c r="A10" s="2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5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</row>
    <row r="11">
      <c r="A11" s="20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5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</row>
    <row r="12">
      <c r="A12" s="20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5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>
      <c r="A13" s="20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5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tr">
        <f>IFERROR(__xludf.DUMMYFUNCTION("IMPORTRANGE(""https://docs.google.com/spreadsheets/d/1d6fdgW_xP7v4hVciptosnfGlaG9RAWMKSEGWLdL8ilY/edit#gid=1623320637/edit#gid=0"",""IA!A1:XX26"")"),"")</f>
        <v/>
      </c>
      <c r="B1" s="3" t="str">
        <f>IFERROR(__xludf.DUMMYFUNCTION("""COMPUTED_VALUE"""),"")</f>
        <v/>
      </c>
      <c r="C1" s="3" t="str">
        <f>IFERROR(__xludf.DUMMYFUNCTION("""COMPUTED_VALUE"""),"12/27/2018 - 01/02/2019")</f>
        <v>12/27/2018 - 01/02/2019</v>
      </c>
      <c r="D1" s="3" t="str">
        <f>IFERROR(__xludf.DUMMYFUNCTION("""COMPUTED_VALUE"""),"01/03/2019 - 01/09/2019")</f>
        <v>01/03/2019 - 01/09/2019</v>
      </c>
      <c r="E1" s="3" t="str">
        <f>IFERROR(__xludf.DUMMYFUNCTION("""COMPUTED_VALUE"""),"01/10/2019 - 01/16/2019")</f>
        <v>01/10/2019 - 01/16/2019</v>
      </c>
      <c r="F1" s="3" t="str">
        <f>IFERROR(__xludf.DUMMYFUNCTION("""COMPUTED_VALUE"""),"01/17/2019 - 01/23/2019")</f>
        <v>01/17/2019 - 01/23/2019</v>
      </c>
      <c r="G1" s="3" t="str">
        <f>IFERROR(__xludf.DUMMYFUNCTION("""COMPUTED_VALUE"""),"01/24/2019 - 01/30/2019")</f>
        <v>01/24/2019 - 01/30/2019</v>
      </c>
      <c r="H1" s="3" t="str">
        <f>IFERROR(__xludf.DUMMYFUNCTION("""COMPUTED_VALUE"""),"01/31/2019 - 02/06/2019")</f>
        <v>01/31/2019 - 02/06/2019</v>
      </c>
      <c r="I1" s="3" t="str">
        <f>IFERROR(__xludf.DUMMYFUNCTION("""COMPUTED_VALUE"""),"02/07/2019 - 02/13/2019")</f>
        <v>02/07/2019 - 02/13/2019</v>
      </c>
      <c r="J1" s="3" t="str">
        <f>IFERROR(__xludf.DUMMYFUNCTION("""COMPUTED_VALUE"""),"02/14/2019 - 02/20/2019")</f>
        <v>02/14/2019 - 02/20/2019</v>
      </c>
      <c r="K1" s="3" t="str">
        <f>IFERROR(__xludf.DUMMYFUNCTION("""COMPUTED_VALUE"""),"02/21/2019 - 02/27/2019")</f>
        <v>02/21/2019 - 02/27/2019</v>
      </c>
      <c r="L1" s="3" t="str">
        <f>IFERROR(__xludf.DUMMYFUNCTION("""COMPUTED_VALUE"""),"02/28/2019 - 03/06/2019")</f>
        <v>02/28/2019 - 03/06/2019</v>
      </c>
      <c r="M1" s="3" t="str">
        <f>IFERROR(__xludf.DUMMYFUNCTION("""COMPUTED_VALUE"""),"03/07/2019 - 03/13/2019")</f>
        <v>03/07/2019 - 03/13/2019</v>
      </c>
      <c r="N1" s="3" t="str">
        <f>IFERROR(__xludf.DUMMYFUNCTION("""COMPUTED_VALUE"""),"03/14/2019 - 03/20/2019")</f>
        <v>03/14/2019 - 03/20/2019</v>
      </c>
      <c r="O1" s="3" t="str">
        <f>IFERROR(__xludf.DUMMYFUNCTION("""COMPUTED_VALUE"""),"03/21/2019 - 03/27/2019")</f>
        <v>03/21/2019 - 03/27/2019</v>
      </c>
      <c r="P1" s="3" t="str">
        <f>IFERROR(__xludf.DUMMYFUNCTION("""COMPUTED_VALUE"""),"03/28/2019 - 04/03/2019")</f>
        <v>03/28/2019 - 04/03/2019</v>
      </c>
      <c r="Q1" s="3" t="str">
        <f>IFERROR(__xludf.DUMMYFUNCTION("""COMPUTED_VALUE"""),"04/04/2019 - 04/10/2019")</f>
        <v>04/04/2019 - 04/10/2019</v>
      </c>
      <c r="R1" s="3" t="str">
        <f>IFERROR(__xludf.DUMMYFUNCTION("""COMPUTED_VALUE"""),"04/11/2019 - 04/17/2019")</f>
        <v>04/11/2019 - 04/17/2019</v>
      </c>
      <c r="S1" s="3" t="str">
        <f>IFERROR(__xludf.DUMMYFUNCTION("""COMPUTED_VALUE"""),"04/18/2019 - 04/24/2019")</f>
        <v>04/18/2019 - 04/24/2019</v>
      </c>
      <c r="T1" s="3" t="str">
        <f>IFERROR(__xludf.DUMMYFUNCTION("""COMPUTED_VALUE"""),"04/25/2019 - 05/01/2019")</f>
        <v>04/25/2019 - 05/01/2019</v>
      </c>
      <c r="U1" s="3" t="str">
        <f>IFERROR(__xludf.DUMMYFUNCTION("""COMPUTED_VALUE"""),"05/02/2019 - 05/08/2019")</f>
        <v>05/02/2019 - 05/08/2019</v>
      </c>
      <c r="V1" s="3" t="str">
        <f>IFERROR(__xludf.DUMMYFUNCTION("""COMPUTED_VALUE"""),"05/09/2019 - 05/15/2019")</f>
        <v>05/09/2019 - 05/15/2019</v>
      </c>
      <c r="W1" s="3" t="str">
        <f>IFERROR(__xludf.DUMMYFUNCTION("""COMPUTED_VALUE"""),"05/16/2019 - 05/22/2019")</f>
        <v>05/16/2019 - 05/22/2019</v>
      </c>
      <c r="X1" s="3" t="str">
        <f>IFERROR(__xludf.DUMMYFUNCTION("""COMPUTED_VALUE"""),"05/23/2019 - 05/29/2019")</f>
        <v>05/23/2019 - 05/29/2019</v>
      </c>
      <c r="Y1" s="3" t="str">
        <f>IFERROR(__xludf.DUMMYFUNCTION("""COMPUTED_VALUE"""),"05/30/2019 - 06/05/2019")</f>
        <v>05/30/2019 - 06/05/2019</v>
      </c>
      <c r="Z1" s="3" t="str">
        <f>IFERROR(__xludf.DUMMYFUNCTION("""COMPUTED_VALUE"""),"06/06/2019 - 06/12/2019")</f>
        <v>06/06/2019 - 06/12/2019</v>
      </c>
      <c r="AA1" s="3" t="str">
        <f>IFERROR(__xludf.DUMMYFUNCTION("""COMPUTED_VALUE"""),"06/13/2019 - 06/19/2019")</f>
        <v>06/13/2019 - 06/19/2019</v>
      </c>
      <c r="AB1" s="3" t="str">
        <f>IFERROR(__xludf.DUMMYFUNCTION("""COMPUTED_VALUE"""),"06/20/2019 - 06/26/2019")</f>
        <v>06/20/2019 - 06/26/2019</v>
      </c>
      <c r="AC1" s="3" t="str">
        <f>IFERROR(__xludf.DUMMYFUNCTION("""COMPUTED_VALUE"""),"06/27/2019 - 07/03/2019")</f>
        <v>06/27/2019 - 07/03/2019</v>
      </c>
      <c r="AD1" s="3" t="str">
        <f>IFERROR(__xludf.DUMMYFUNCTION("""COMPUTED_VALUE"""),"07/04/2019 - 07/10/2019")</f>
        <v>07/04/2019 - 07/10/2019</v>
      </c>
      <c r="AE1" s="3" t="str">
        <f>IFERROR(__xludf.DUMMYFUNCTION("""COMPUTED_VALUE"""),"07/11/2019 - 07/17/2019")</f>
        <v>07/11/2019 - 07/17/2019</v>
      </c>
      <c r="AF1" s="3" t="str">
        <f>IFERROR(__xludf.DUMMYFUNCTION("""COMPUTED_VALUE"""),"07/18/2019 - 07/24/2019")</f>
        <v>07/18/2019 - 07/24/2019</v>
      </c>
      <c r="AG1" s="3" t="str">
        <f>IFERROR(__xludf.DUMMYFUNCTION("""COMPUTED_VALUE"""),"07/25/2019 - 07/31/2019")</f>
        <v>07/25/2019 - 07/31/2019</v>
      </c>
      <c r="AH1" s="3" t="str">
        <f>IFERROR(__xludf.DUMMYFUNCTION("""COMPUTED_VALUE"""),"08/01/2019 - 08/07/2019")</f>
        <v>08/01/2019 - 08/07/2019</v>
      </c>
      <c r="AI1" s="3" t="str">
        <f>IFERROR(__xludf.DUMMYFUNCTION("""COMPUTED_VALUE"""),"08/08/2019 - 08/14/2019")</f>
        <v>08/08/2019 - 08/14/2019</v>
      </c>
      <c r="AJ1" s="3" t="str">
        <f>IFERROR(__xludf.DUMMYFUNCTION("""COMPUTED_VALUE"""),"08/15/2019 - 08/21/2019")</f>
        <v>08/15/2019 - 08/21/2019</v>
      </c>
      <c r="AK1" s="3" t="str">
        <f>IFERROR(__xludf.DUMMYFUNCTION("""COMPUTED_VALUE"""),"08/22/2019 - 08/28/2019")</f>
        <v>08/22/2019 - 08/28/2019</v>
      </c>
      <c r="AL1" s="3" t="str">
        <f>IFERROR(__xludf.DUMMYFUNCTION("""COMPUTED_VALUE"""),"08/29/2019 - 09/04/2019")</f>
        <v>08/29/2019 - 09/04/2019</v>
      </c>
      <c r="AM1" s="3" t="str">
        <f>IFERROR(__xludf.DUMMYFUNCTION("""COMPUTED_VALUE"""),"09/05/2019 - 09/11/2019")</f>
        <v>09/05/2019 - 09/11/2019</v>
      </c>
      <c r="AN1" s="3" t="str">
        <f>IFERROR(__xludf.DUMMYFUNCTION("""COMPUTED_VALUE"""),"09/12/2019 - 09/18/2019")</f>
        <v>09/12/2019 - 09/18/2019</v>
      </c>
      <c r="AO1" s="3" t="str">
        <f>IFERROR(__xludf.DUMMYFUNCTION("""COMPUTED_VALUE"""),"09/19/2019 - 09/25/2019")</f>
        <v>09/19/2019 - 09/25/2019</v>
      </c>
      <c r="AP1" s="3" t="str">
        <f>IFERROR(__xludf.DUMMYFUNCTION("""COMPUTED_VALUE"""),"09/26/2019 - 10/02/2019")</f>
        <v>09/26/2019 - 10/02/2019</v>
      </c>
      <c r="AQ1" s="3" t="str">
        <f>IFERROR(__xludf.DUMMYFUNCTION("""COMPUTED_VALUE"""),"10/03/2019 - 10/09/2019")</f>
        <v>10/03/2019 - 10/09/2019</v>
      </c>
      <c r="AR1" s="3" t="str">
        <f>IFERROR(__xludf.DUMMYFUNCTION("""COMPUTED_VALUE"""),"10/10/2019 10/16/2019")</f>
        <v>10/10/2019 10/16/2019</v>
      </c>
      <c r="AS1" s="3" t="str">
        <f>IFERROR(__xludf.DUMMYFUNCTION("""COMPUTED_VALUE"""),"10/17/2019 - 10/23/2019")</f>
        <v>10/17/2019 - 10/23/2019</v>
      </c>
      <c r="AT1" s="3" t="str">
        <f>IFERROR(__xludf.DUMMYFUNCTION("""COMPUTED_VALUE"""),"10/24/2019 - 10/30/2019")</f>
        <v>10/24/2019 - 10/30/2019</v>
      </c>
      <c r="AU1" s="3" t="str">
        <f>IFERROR(__xludf.DUMMYFUNCTION("""COMPUTED_VALUE"""),"10/31/2019 - 11/06/2019")</f>
        <v>10/31/2019 - 11/06/2019</v>
      </c>
      <c r="AV1" s="3" t="str">
        <f>IFERROR(__xludf.DUMMYFUNCTION("""COMPUTED_VALUE"""),"11/07/2019 - 11/13/2019")</f>
        <v>11/07/2019 - 11/13/2019</v>
      </c>
      <c r="AW1" s="3" t="str">
        <f>IFERROR(__xludf.DUMMYFUNCTION("""COMPUTED_VALUE"""),"11/14/2019 11/20/2019")</f>
        <v>11/14/2019 11/20/2019</v>
      </c>
      <c r="AX1" s="3" t="str">
        <f>IFERROR(__xludf.DUMMYFUNCTION("""COMPUTED_VALUE"""),"11/21/2019 11/27/2019")</f>
        <v>11/21/2019 11/27/2019</v>
      </c>
      <c r="AY1" s="3" t="str">
        <f>IFERROR(__xludf.DUMMYFUNCTION("""COMPUTED_VALUE"""),"11/28/2019 12/04/2019")</f>
        <v>11/28/2019 12/04/2019</v>
      </c>
      <c r="AZ1" s="3" t="str">
        <f>IFERROR(__xludf.DUMMYFUNCTION("""COMPUTED_VALUE"""),"12/05/2019 12/11/2019")</f>
        <v>12/05/2019 12/11/2019</v>
      </c>
      <c r="BA1" s="3" t="str">
        <f>IFERROR(__xludf.DUMMYFUNCTION("""COMPUTED_VALUE"""),"12/12/2019 12/18/2019")</f>
        <v>12/12/2019 12/18/2019</v>
      </c>
      <c r="BB1" s="3" t="str">
        <f>IFERROR(__xludf.DUMMYFUNCTION("""COMPUTED_VALUE"""),"12/19/2019 12/25/2019")</f>
        <v>12/19/2019 12/25/2019</v>
      </c>
      <c r="BC1" s="3" t="str">
        <f>IFERROR(__xludf.DUMMYFUNCTION("""COMPUTED_VALUE"""),"12/26/2019 01/01/2020")</f>
        <v>12/26/2019 01/01/2020</v>
      </c>
      <c r="BD1" s="3" t="str">
        <f>IFERROR(__xludf.DUMMYFUNCTION("""COMPUTED_VALUE"""),"01/02/2020 01/08/2020")</f>
        <v>01/02/2020 01/08/2020</v>
      </c>
      <c r="BE1" s="3" t="str">
        <f>IFERROR(__xludf.DUMMYFUNCTION("""COMPUTED_VALUE"""),"01/09/2020 01/15/2020")</f>
        <v>01/09/2020 01/15/2020</v>
      </c>
      <c r="BF1" s="3" t="str">
        <f>IFERROR(__xludf.DUMMYFUNCTION("""COMPUTED_VALUE"""),"01/16/2020 01/22/2020")</f>
        <v>01/16/2020 01/22/2020</v>
      </c>
      <c r="BG1" s="3" t="str">
        <f>IFERROR(__xludf.DUMMYFUNCTION("""COMPUTED_VALUE"""),"01/23/2020 01/29/2020")</f>
        <v>01/23/2020 01/29/2020</v>
      </c>
      <c r="BH1" s="3" t="str">
        <f>IFERROR(__xludf.DUMMYFUNCTION("""COMPUTED_VALUE"""),"01/30/2020 02/05/2020")</f>
        <v>01/30/2020 02/05/2020</v>
      </c>
      <c r="BI1" s="3" t="str">
        <f>IFERROR(__xludf.DUMMYFUNCTION("""COMPUTED_VALUE"""),"02/06/2020 02/12/2020")</f>
        <v>02/06/2020 02/12/2020</v>
      </c>
      <c r="BJ1" s="3" t="str">
        <f>IFERROR(__xludf.DUMMYFUNCTION("""COMPUTED_VALUE"""),"02/13/2020 02/19/2020")</f>
        <v>02/13/2020 02/19/2020</v>
      </c>
      <c r="BK1" s="3" t="str">
        <f>IFERROR(__xludf.DUMMYFUNCTION("""COMPUTED_VALUE"""),"")</f>
        <v/>
      </c>
      <c r="BL1" s="3"/>
      <c r="BM1" s="3"/>
      <c r="BN1" s="3"/>
      <c r="BO1" s="3"/>
      <c r="BP1" s="3"/>
      <c r="BQ1" s="3"/>
      <c r="BR1" s="3"/>
      <c r="BS1" s="3"/>
      <c r="BT1" s="3"/>
    </row>
    <row r="2">
      <c r="A2" s="10" t="str">
        <f>IFERROR(__xludf.DUMMYFUNCTION("""COMPUTED_VALUE"""),"https://upload.wikimedia.org/wikipedia/commons/thumb/b/b7/Amy_Klobuchar%2C_official_portrait%2C_113th_Congress.jpg/220px-Amy_Klobuchar%2C_official_portrait%2C_113th_Congress.jpg")</f>
        <v>https://upload.wikimedia.org/wikipedia/commons/thumb/b/b7/Amy_Klobuchar%2C_official_portrait%2C_113th_Congress.jpg/220px-Amy_Klobuchar%2C_official_portrait%2C_113th_Congress.jpg</v>
      </c>
      <c r="B2" s="12" t="str">
        <f>IFERROR(__xludf.DUMMYFUNCTION("""COMPUTED_VALUE"""),"Amy Klobuchar")</f>
        <v>Amy Klobuchar</v>
      </c>
      <c r="C2" s="14">
        <f>IFERROR(__xludf.DUMMYFUNCTION("""COMPUTED_VALUE"""),11.0)</f>
        <v>11</v>
      </c>
      <c r="D2" s="14">
        <f>IFERROR(__xludf.DUMMYFUNCTION("""COMPUTED_VALUE"""),5.0)</f>
        <v>5</v>
      </c>
      <c r="E2" s="14">
        <f>IFERROR(__xludf.DUMMYFUNCTION("""COMPUTED_VALUE"""),14.0)</f>
        <v>14</v>
      </c>
      <c r="F2" s="14">
        <f>IFERROR(__xludf.DUMMYFUNCTION("""COMPUTED_VALUE"""),25.0)</f>
        <v>25</v>
      </c>
      <c r="G2" s="14">
        <f>IFERROR(__xludf.DUMMYFUNCTION("""COMPUTED_VALUE"""),6.0)</f>
        <v>6</v>
      </c>
      <c r="H2" s="14">
        <f>IFERROR(__xludf.DUMMYFUNCTION("""COMPUTED_VALUE"""),35.0)</f>
        <v>35</v>
      </c>
      <c r="I2" s="14">
        <f>IFERROR(__xludf.DUMMYFUNCTION("""COMPUTED_VALUE"""),100.0)</f>
        <v>100</v>
      </c>
      <c r="J2" s="14">
        <f>IFERROR(__xludf.DUMMYFUNCTION("""COMPUTED_VALUE"""),24.0)</f>
        <v>24</v>
      </c>
      <c r="K2" s="14">
        <f>IFERROR(__xludf.DUMMYFUNCTION("""COMPUTED_VALUE"""),16.0)</f>
        <v>16</v>
      </c>
      <c r="L2" s="14">
        <f>IFERROR(__xludf.DUMMYFUNCTION("""COMPUTED_VALUE"""),7.0)</f>
        <v>7</v>
      </c>
      <c r="M2" s="14">
        <f>IFERROR(__xludf.DUMMYFUNCTION("""COMPUTED_VALUE"""),9.0)</f>
        <v>9</v>
      </c>
      <c r="N2" s="14">
        <f>IFERROR(__xludf.DUMMYFUNCTION("""COMPUTED_VALUE"""),13.0)</f>
        <v>13</v>
      </c>
      <c r="O2" s="14">
        <f>IFERROR(__xludf.DUMMYFUNCTION("""COMPUTED_VALUE"""),13.0)</f>
        <v>13</v>
      </c>
      <c r="P2" s="14">
        <f>IFERROR(__xludf.DUMMYFUNCTION("""COMPUTED_VALUE"""),4.0)</f>
        <v>4</v>
      </c>
      <c r="Q2" s="14">
        <f>IFERROR(__xludf.DUMMYFUNCTION("""COMPUTED_VALUE"""),7.0)</f>
        <v>7</v>
      </c>
      <c r="R2" s="14">
        <f>IFERROR(__xludf.DUMMYFUNCTION("""COMPUTED_VALUE"""),3.0)</f>
        <v>3</v>
      </c>
      <c r="S2" s="14">
        <f>IFERROR(__xludf.DUMMYFUNCTION("""COMPUTED_VALUE"""),8.0)</f>
        <v>8</v>
      </c>
      <c r="T2" s="14">
        <f>IFERROR(__xludf.DUMMYFUNCTION("""COMPUTED_VALUE"""),1.0)</f>
        <v>1</v>
      </c>
      <c r="U2" s="14">
        <f>IFERROR(__xludf.DUMMYFUNCTION("""COMPUTED_VALUE"""),16.0)</f>
        <v>16</v>
      </c>
      <c r="V2" s="14">
        <f>IFERROR(__xludf.DUMMYFUNCTION("""COMPUTED_VALUE"""),15.0)</f>
        <v>15</v>
      </c>
      <c r="W2" s="14">
        <f>IFERROR(__xludf.DUMMYFUNCTION("""COMPUTED_VALUE"""),12.0)</f>
        <v>12</v>
      </c>
      <c r="X2" s="14">
        <f>IFERROR(__xludf.DUMMYFUNCTION("""COMPUTED_VALUE"""),39.0)</f>
        <v>39</v>
      </c>
      <c r="Y2" s="14">
        <f>IFERROR(__xludf.DUMMYFUNCTION("""COMPUTED_VALUE"""),10.0)</f>
        <v>10</v>
      </c>
      <c r="Z2" s="14">
        <f>IFERROR(__xludf.DUMMYFUNCTION("""COMPUTED_VALUE"""),4.0)</f>
        <v>4</v>
      </c>
      <c r="AA2" s="14">
        <f>IFERROR(__xludf.DUMMYFUNCTION("""COMPUTED_VALUE"""),7.0)</f>
        <v>7</v>
      </c>
      <c r="AB2" s="14">
        <f>IFERROR(__xludf.DUMMYFUNCTION("""COMPUTED_VALUE"""),11.0)</f>
        <v>11</v>
      </c>
      <c r="AC2" s="14">
        <f>IFERROR(__xludf.DUMMYFUNCTION("""COMPUTED_VALUE"""),23.0)</f>
        <v>23</v>
      </c>
      <c r="AD2" s="14">
        <f>IFERROR(__xludf.DUMMYFUNCTION("""COMPUTED_VALUE"""),18.0)</f>
        <v>18</v>
      </c>
      <c r="AE2" s="14">
        <f>IFERROR(__xludf.DUMMYFUNCTION("""COMPUTED_VALUE"""),16.0)</f>
        <v>16</v>
      </c>
      <c r="AF2" s="14">
        <f>IFERROR(__xludf.DUMMYFUNCTION("""COMPUTED_VALUE"""),11.0)</f>
        <v>11</v>
      </c>
      <c r="AG2" s="14">
        <f>IFERROR(__xludf.DUMMYFUNCTION("""COMPUTED_VALUE"""),24.0)</f>
        <v>24</v>
      </c>
      <c r="AH2" s="14">
        <f>IFERROR(__xludf.DUMMYFUNCTION("""COMPUTED_VALUE"""),11.0)</f>
        <v>11</v>
      </c>
      <c r="AI2" s="14">
        <f>IFERROR(__xludf.DUMMYFUNCTION("""COMPUTED_VALUE"""),9.0)</f>
        <v>9</v>
      </c>
      <c r="AJ2" s="14">
        <f>IFERROR(__xludf.DUMMYFUNCTION("""COMPUTED_VALUE"""),23.0)</f>
        <v>23</v>
      </c>
      <c r="AK2" s="14">
        <f>IFERROR(__xludf.DUMMYFUNCTION("""COMPUTED_VALUE"""),17.0)</f>
        <v>17</v>
      </c>
      <c r="AL2" s="14">
        <f>IFERROR(__xludf.DUMMYFUNCTION("""COMPUTED_VALUE"""),13.0)</f>
        <v>13</v>
      </c>
      <c r="AM2" s="14">
        <f>IFERROR(__xludf.DUMMYFUNCTION("""COMPUTED_VALUE"""),8.0)</f>
        <v>8</v>
      </c>
      <c r="AN2" s="14">
        <f>IFERROR(__xludf.DUMMYFUNCTION("""COMPUTED_VALUE"""),10.0)</f>
        <v>10</v>
      </c>
      <c r="AO2" s="14">
        <f>IFERROR(__xludf.DUMMYFUNCTION("""COMPUTED_VALUE"""),6.0)</f>
        <v>6</v>
      </c>
      <c r="AP2" s="14">
        <f>IFERROR(__xludf.DUMMYFUNCTION("""COMPUTED_VALUE"""),7.0)</f>
        <v>7</v>
      </c>
      <c r="AQ2" s="14">
        <f>IFERROR(__xludf.DUMMYFUNCTION("""COMPUTED_VALUE"""),6.0)</f>
        <v>6</v>
      </c>
      <c r="AR2" s="14">
        <f>IFERROR(__xludf.DUMMYFUNCTION("""COMPUTED_VALUE"""),16.0)</f>
        <v>16</v>
      </c>
      <c r="AS2" s="14">
        <f>IFERROR(__xludf.DUMMYFUNCTION("""COMPUTED_VALUE"""),9.0)</f>
        <v>9</v>
      </c>
      <c r="AT2" s="14">
        <f>IFERROR(__xludf.DUMMYFUNCTION("""COMPUTED_VALUE"""),15.0)</f>
        <v>15</v>
      </c>
      <c r="AU2" s="14">
        <f>IFERROR(__xludf.DUMMYFUNCTION("""COMPUTED_VALUE"""),16.0)</f>
        <v>16</v>
      </c>
      <c r="AV2" s="14">
        <f>IFERROR(__xludf.DUMMYFUNCTION("""COMPUTED_VALUE"""),13.0)</f>
        <v>13</v>
      </c>
      <c r="AW2" s="14">
        <f>IFERROR(__xludf.DUMMYFUNCTION("""COMPUTED_VALUE"""),4.0)</f>
        <v>4</v>
      </c>
      <c r="AX2" s="14">
        <f>IFERROR(__xludf.DUMMYFUNCTION("""COMPUTED_VALUE"""),20.0)</f>
        <v>20</v>
      </c>
      <c r="AY2" s="14">
        <f>IFERROR(__xludf.DUMMYFUNCTION("""COMPUTED_VALUE"""),11.0)</f>
        <v>11</v>
      </c>
      <c r="AZ2" s="14">
        <f>IFERROR(__xludf.DUMMYFUNCTION("""COMPUTED_VALUE"""),11.0)</f>
        <v>11</v>
      </c>
      <c r="BA2" s="14">
        <f>IFERROR(__xludf.DUMMYFUNCTION("""COMPUTED_VALUE"""),19.0)</f>
        <v>19</v>
      </c>
      <c r="BB2" s="14">
        <f>IFERROR(__xludf.DUMMYFUNCTION("""COMPUTED_VALUE"""),37.0)</f>
        <v>37</v>
      </c>
      <c r="BC2" s="14">
        <f>IFERROR(__xludf.DUMMYFUNCTION("""COMPUTED_VALUE"""),20.0)</f>
        <v>20</v>
      </c>
      <c r="BD2" s="14">
        <f>IFERROR(__xludf.DUMMYFUNCTION("""COMPUTED_VALUE"""),34.0)</f>
        <v>34</v>
      </c>
      <c r="BE2" s="14">
        <f>IFERROR(__xludf.DUMMYFUNCTION("""COMPUTED_VALUE"""),26.0)</f>
        <v>26</v>
      </c>
      <c r="BF2" s="14">
        <f>IFERROR(__xludf.DUMMYFUNCTION("""COMPUTED_VALUE"""),27.0)</f>
        <v>27</v>
      </c>
      <c r="BG2" s="14">
        <f>IFERROR(__xludf.DUMMYFUNCTION("""COMPUTED_VALUE"""),24.0)</f>
        <v>24</v>
      </c>
      <c r="BH2" s="14">
        <f>IFERROR(__xludf.DUMMYFUNCTION("""COMPUTED_VALUE"""),28.0)</f>
        <v>28</v>
      </c>
      <c r="BI2" s="14">
        <f>IFERROR(__xludf.DUMMYFUNCTION("""COMPUTED_VALUE"""),26.0)</f>
        <v>26</v>
      </c>
      <c r="BJ2" s="14">
        <f>IFERROR(__xludf.DUMMYFUNCTION("""COMPUTED_VALUE"""),20.0)</f>
        <v>20</v>
      </c>
      <c r="BK2" s="12" t="str">
        <f>IFERROR(__xludf.DUMMYFUNCTION("""COMPUTED_VALUE"""),"")</f>
        <v/>
      </c>
    </row>
    <row r="3">
      <c r="A3" s="10" t="str">
        <f>IFERROR(__xludf.DUMMYFUNCTION("""COMPUTED_VALUE"""),"https://upload.wikimedia.org/wikipedia/commons/thumb/0/0c/Bernie_Sanders_July_2019_%28cropped%29.jpg/220px-Bernie_Sanders_July_2019_%28cropped%29.jpg")</f>
        <v>https://upload.wikimedia.org/wikipedia/commons/thumb/0/0c/Bernie_Sanders_July_2019_%28cropped%29.jpg/220px-Bernie_Sanders_July_2019_%28cropped%29.jpg</v>
      </c>
      <c r="B3" s="12" t="str">
        <f>IFERROR(__xludf.DUMMYFUNCTION("""COMPUTED_VALUE"""),"Bernie Sanders")</f>
        <v>Bernie Sanders</v>
      </c>
      <c r="C3" s="14">
        <f>IFERROR(__xludf.DUMMYFUNCTION("""COMPUTED_VALUE"""),14.0)</f>
        <v>14</v>
      </c>
      <c r="D3" s="14">
        <f>IFERROR(__xludf.DUMMYFUNCTION("""COMPUTED_VALUE"""),20.0)</f>
        <v>20</v>
      </c>
      <c r="E3" s="14">
        <f>IFERROR(__xludf.DUMMYFUNCTION("""COMPUTED_VALUE"""),58.0)</f>
        <v>58</v>
      </c>
      <c r="F3" s="14">
        <f>IFERROR(__xludf.DUMMYFUNCTION("""COMPUTED_VALUE"""),100.0)</f>
        <v>100</v>
      </c>
      <c r="G3" s="14">
        <f>IFERROR(__xludf.DUMMYFUNCTION("""COMPUTED_VALUE"""),100.0)</f>
        <v>100</v>
      </c>
      <c r="H3" s="14">
        <f>IFERROR(__xludf.DUMMYFUNCTION("""COMPUTED_VALUE"""),100.0)</f>
        <v>100</v>
      </c>
      <c r="I3" s="14">
        <f>IFERROR(__xludf.DUMMYFUNCTION("""COMPUTED_VALUE"""),41.0)</f>
        <v>41</v>
      </c>
      <c r="J3" s="14">
        <f>IFERROR(__xludf.DUMMYFUNCTION("""COMPUTED_VALUE"""),100.0)</f>
        <v>100</v>
      </c>
      <c r="K3" s="14">
        <f>IFERROR(__xludf.DUMMYFUNCTION("""COMPUTED_VALUE"""),100.0)</f>
        <v>100</v>
      </c>
      <c r="L3" s="14">
        <f>IFERROR(__xludf.DUMMYFUNCTION("""COMPUTED_VALUE"""),100.0)</f>
        <v>100</v>
      </c>
      <c r="M3" s="14">
        <f>IFERROR(__xludf.DUMMYFUNCTION("""COMPUTED_VALUE"""),100.0)</f>
        <v>100</v>
      </c>
      <c r="N3" s="14">
        <f>IFERROR(__xludf.DUMMYFUNCTION("""COMPUTED_VALUE"""),100.0)</f>
        <v>100</v>
      </c>
      <c r="O3" s="14">
        <f>IFERROR(__xludf.DUMMYFUNCTION("""COMPUTED_VALUE"""),87.0)</f>
        <v>87</v>
      </c>
      <c r="P3" s="14">
        <f>IFERROR(__xludf.DUMMYFUNCTION("""COMPUTED_VALUE"""),24.0)</f>
        <v>24</v>
      </c>
      <c r="Q3" s="14">
        <f>IFERROR(__xludf.DUMMYFUNCTION("""COMPUTED_VALUE"""),79.0)</f>
        <v>79</v>
      </c>
      <c r="R3" s="14">
        <f>IFERROR(__xludf.DUMMYFUNCTION("""COMPUTED_VALUE"""),37.0)</f>
        <v>37</v>
      </c>
      <c r="S3" s="14">
        <f>IFERROR(__xludf.DUMMYFUNCTION("""COMPUTED_VALUE"""),78.0)</f>
        <v>78</v>
      </c>
      <c r="T3" s="14">
        <f>IFERROR(__xludf.DUMMYFUNCTION("""COMPUTED_VALUE"""),32.0)</f>
        <v>32</v>
      </c>
      <c r="U3" s="14">
        <f>IFERROR(__xludf.DUMMYFUNCTION("""COMPUTED_VALUE"""),73.0)</f>
        <v>73</v>
      </c>
      <c r="V3" s="14">
        <f>IFERROR(__xludf.DUMMYFUNCTION("""COMPUTED_VALUE"""),85.0)</f>
        <v>85</v>
      </c>
      <c r="W3" s="14">
        <f>IFERROR(__xludf.DUMMYFUNCTION("""COMPUTED_VALUE"""),37.0)</f>
        <v>37</v>
      </c>
      <c r="X3" s="14">
        <f>IFERROR(__xludf.DUMMYFUNCTION("""COMPUTED_VALUE"""),35.0)</f>
        <v>35</v>
      </c>
      <c r="Y3" s="14">
        <f>IFERROR(__xludf.DUMMYFUNCTION("""COMPUTED_VALUE"""),30.0)</f>
        <v>30</v>
      </c>
      <c r="Z3" s="14">
        <f>IFERROR(__xludf.DUMMYFUNCTION("""COMPUTED_VALUE"""),55.0)</f>
        <v>55</v>
      </c>
      <c r="AA3" s="14">
        <f>IFERROR(__xludf.DUMMYFUNCTION("""COMPUTED_VALUE"""),69.0)</f>
        <v>69</v>
      </c>
      <c r="AB3" s="14">
        <f>IFERROR(__xludf.DUMMYFUNCTION("""COMPUTED_VALUE"""),68.0)</f>
        <v>68</v>
      </c>
      <c r="AC3" s="14">
        <f>IFERROR(__xludf.DUMMYFUNCTION("""COMPUTED_VALUE"""),99.0)</f>
        <v>99</v>
      </c>
      <c r="AD3" s="14">
        <f>IFERROR(__xludf.DUMMYFUNCTION("""COMPUTED_VALUE"""),96.0)</f>
        <v>96</v>
      </c>
      <c r="AE3" s="14">
        <f>IFERROR(__xludf.DUMMYFUNCTION("""COMPUTED_VALUE"""),72.0)</f>
        <v>72</v>
      </c>
      <c r="AF3" s="14">
        <f>IFERROR(__xludf.DUMMYFUNCTION("""COMPUTED_VALUE"""),100.0)</f>
        <v>100</v>
      </c>
      <c r="AG3" s="14">
        <f>IFERROR(__xludf.DUMMYFUNCTION("""COMPUTED_VALUE"""),100.0)</f>
        <v>100</v>
      </c>
      <c r="AH3" s="14">
        <f>IFERROR(__xludf.DUMMYFUNCTION("""COMPUTED_VALUE"""),34.0)</f>
        <v>34</v>
      </c>
      <c r="AI3" s="14">
        <f>IFERROR(__xludf.DUMMYFUNCTION("""COMPUTED_VALUE"""),53.0)</f>
        <v>53</v>
      </c>
      <c r="AJ3" s="14">
        <f>IFERROR(__xludf.DUMMYFUNCTION("""COMPUTED_VALUE"""),83.0)</f>
        <v>83</v>
      </c>
      <c r="AK3" s="14">
        <f>IFERROR(__xludf.DUMMYFUNCTION("""COMPUTED_VALUE"""),93.0)</f>
        <v>93</v>
      </c>
      <c r="AL3" s="14">
        <f>IFERROR(__xludf.DUMMYFUNCTION("""COMPUTED_VALUE"""),95.0)</f>
        <v>95</v>
      </c>
      <c r="AM3" s="14">
        <f>IFERROR(__xludf.DUMMYFUNCTION("""COMPUTED_VALUE"""),100.0)</f>
        <v>100</v>
      </c>
      <c r="AN3" s="14">
        <f>IFERROR(__xludf.DUMMYFUNCTION("""COMPUTED_VALUE"""),77.0)</f>
        <v>77</v>
      </c>
      <c r="AO3" s="14">
        <f>IFERROR(__xludf.DUMMYFUNCTION("""COMPUTED_VALUE"""),62.0)</f>
        <v>62</v>
      </c>
      <c r="AP3" s="14">
        <f>IFERROR(__xludf.DUMMYFUNCTION("""COMPUTED_VALUE"""),100.0)</f>
        <v>100</v>
      </c>
      <c r="AQ3" s="14">
        <f>IFERROR(__xludf.DUMMYFUNCTION("""COMPUTED_VALUE"""),100.0)</f>
        <v>100</v>
      </c>
      <c r="AR3" s="14">
        <f>IFERROR(__xludf.DUMMYFUNCTION("""COMPUTED_VALUE"""),66.0)</f>
        <v>66</v>
      </c>
      <c r="AS3" s="14">
        <f>IFERROR(__xludf.DUMMYFUNCTION("""COMPUTED_VALUE"""),55.0)</f>
        <v>55</v>
      </c>
      <c r="AT3" s="14">
        <f>IFERROR(__xludf.DUMMYFUNCTION("""COMPUTED_VALUE"""),100.0)</f>
        <v>100</v>
      </c>
      <c r="AU3" s="14">
        <f>IFERROR(__xludf.DUMMYFUNCTION("""COMPUTED_VALUE"""),60.0)</f>
        <v>60</v>
      </c>
      <c r="AV3" s="14">
        <f>IFERROR(__xludf.DUMMYFUNCTION("""COMPUTED_VALUE"""),68.0)</f>
        <v>68</v>
      </c>
      <c r="AW3" s="14">
        <f>IFERROR(__xludf.DUMMYFUNCTION("""COMPUTED_VALUE"""),42.0)</f>
        <v>42</v>
      </c>
      <c r="AX3" s="14">
        <f>IFERROR(__xludf.DUMMYFUNCTION("""COMPUTED_VALUE"""),45.0)</f>
        <v>45</v>
      </c>
      <c r="AY3" s="14">
        <f>IFERROR(__xludf.DUMMYFUNCTION("""COMPUTED_VALUE"""),42.0)</f>
        <v>42</v>
      </c>
      <c r="AZ3" s="14">
        <f>IFERROR(__xludf.DUMMYFUNCTION("""COMPUTED_VALUE"""),46.0)</f>
        <v>46</v>
      </c>
      <c r="BA3" s="14">
        <f>IFERROR(__xludf.DUMMYFUNCTION("""COMPUTED_VALUE"""),98.0)</f>
        <v>98</v>
      </c>
      <c r="BB3" s="14">
        <f>IFERROR(__xludf.DUMMYFUNCTION("""COMPUTED_VALUE"""),56.0)</f>
        <v>56</v>
      </c>
      <c r="BC3" s="14">
        <f>IFERROR(__xludf.DUMMYFUNCTION("""COMPUTED_VALUE"""),100.0)</f>
        <v>100</v>
      </c>
      <c r="BD3" s="14">
        <f>IFERROR(__xludf.DUMMYFUNCTION("""COMPUTED_VALUE"""),100.0)</f>
        <v>100</v>
      </c>
      <c r="BE3" s="14">
        <f>IFERROR(__xludf.DUMMYFUNCTION("""COMPUTED_VALUE"""),100.0)</f>
        <v>100</v>
      </c>
      <c r="BF3" s="14">
        <f>IFERROR(__xludf.DUMMYFUNCTION("""COMPUTED_VALUE"""),100.0)</f>
        <v>100</v>
      </c>
      <c r="BG3" s="14">
        <f>IFERROR(__xludf.DUMMYFUNCTION("""COMPUTED_VALUE"""),100.0)</f>
        <v>100</v>
      </c>
      <c r="BH3" s="14">
        <f>IFERROR(__xludf.DUMMYFUNCTION("""COMPUTED_VALUE"""),98.0)</f>
        <v>98</v>
      </c>
      <c r="BI3" s="14">
        <f>IFERROR(__xludf.DUMMYFUNCTION("""COMPUTED_VALUE"""),82.0)</f>
        <v>82</v>
      </c>
      <c r="BJ3" s="14">
        <f>IFERROR(__xludf.DUMMYFUNCTION("""COMPUTED_VALUE"""),100.0)</f>
        <v>100</v>
      </c>
      <c r="BK3" s="12" t="str">
        <f>IFERROR(__xludf.DUMMYFUNCTION("""COMPUTED_VALUE"""),"")</f>
        <v/>
      </c>
    </row>
    <row r="4">
      <c r="A4" s="17" t="str">
        <f>IFERROR(__xludf.DUMMYFUNCTION("""COMPUTED_VALUE"""),"https://upload.wikimedia.org/wikipedia/commons/thumb/6/6a/Elizabeth_Warren%2C_official_portrait%2C_114th_Congress.jpg/220px-Elizabeth_Warren%2C_official_portrait%2C_114th_Congress.jpg")</f>
        <v>https://upload.wikimedia.org/wikipedia/commons/thumb/6/6a/Elizabeth_Warren%2C_official_portrait%2C_114th_Congress.jpg/220px-Elizabeth_Warren%2C_official_portrait%2C_114th_Congress.jpg</v>
      </c>
      <c r="B4" s="12" t="str">
        <f>IFERROR(__xludf.DUMMYFUNCTION("""COMPUTED_VALUE"""),"Elizabeth Warren")</f>
        <v>Elizabeth Warren</v>
      </c>
      <c r="C4" s="14">
        <f>IFERROR(__xludf.DUMMYFUNCTION("""COMPUTED_VALUE"""),100.0)</f>
        <v>100</v>
      </c>
      <c r="D4" s="14">
        <f>IFERROR(__xludf.DUMMYFUNCTION("""COMPUTED_VALUE"""),100.0)</f>
        <v>100</v>
      </c>
      <c r="E4" s="14">
        <f>IFERROR(__xludf.DUMMYFUNCTION("""COMPUTED_VALUE"""),52.0)</f>
        <v>52</v>
      </c>
      <c r="F4" s="14">
        <f>IFERROR(__xludf.DUMMYFUNCTION("""COMPUTED_VALUE"""),75.0)</f>
        <v>75</v>
      </c>
      <c r="G4" s="14">
        <f>IFERROR(__xludf.DUMMYFUNCTION("""COMPUTED_VALUE"""),32.0)</f>
        <v>32</v>
      </c>
      <c r="H4" s="14">
        <f>IFERROR(__xludf.DUMMYFUNCTION("""COMPUTED_VALUE"""),43.0)</f>
        <v>43</v>
      </c>
      <c r="I4" s="14">
        <f>IFERROR(__xludf.DUMMYFUNCTION("""COMPUTED_VALUE"""),93.0)</f>
        <v>93</v>
      </c>
      <c r="J4" s="14">
        <f>IFERROR(__xludf.DUMMYFUNCTION("""COMPUTED_VALUE"""),15.0)</f>
        <v>15</v>
      </c>
      <c r="K4" s="14">
        <f>IFERROR(__xludf.DUMMYFUNCTION("""COMPUTED_VALUE"""),14.0)</f>
        <v>14</v>
      </c>
      <c r="L4" s="14">
        <f>IFERROR(__xludf.DUMMYFUNCTION("""COMPUTED_VALUE"""),28.0)</f>
        <v>28</v>
      </c>
      <c r="M4" s="14">
        <f>IFERROR(__xludf.DUMMYFUNCTION("""COMPUTED_VALUE"""),9.0)</f>
        <v>9</v>
      </c>
      <c r="N4" s="14">
        <f>IFERROR(__xludf.DUMMYFUNCTION("""COMPUTED_VALUE"""),25.0)</f>
        <v>25</v>
      </c>
      <c r="O4" s="14">
        <f>IFERROR(__xludf.DUMMYFUNCTION("""COMPUTED_VALUE"""),50.0)</f>
        <v>50</v>
      </c>
      <c r="P4" s="14">
        <f>IFERROR(__xludf.DUMMYFUNCTION("""COMPUTED_VALUE"""),18.0)</f>
        <v>18</v>
      </c>
      <c r="Q4" s="14">
        <f>IFERROR(__xludf.DUMMYFUNCTION("""COMPUTED_VALUE"""),12.0)</f>
        <v>12</v>
      </c>
      <c r="R4" s="14">
        <f>IFERROR(__xludf.DUMMYFUNCTION("""COMPUTED_VALUE"""),7.0)</f>
        <v>7</v>
      </c>
      <c r="S4" s="14">
        <f>IFERROR(__xludf.DUMMYFUNCTION("""COMPUTED_VALUE"""),47.0)</f>
        <v>47</v>
      </c>
      <c r="T4" s="14">
        <f>IFERROR(__xludf.DUMMYFUNCTION("""COMPUTED_VALUE"""),9.0)</f>
        <v>9</v>
      </c>
      <c r="U4" s="14">
        <f>IFERROR(__xludf.DUMMYFUNCTION("""COMPUTED_VALUE"""),34.0)</f>
        <v>34</v>
      </c>
      <c r="V4" s="14">
        <f>IFERROR(__xludf.DUMMYFUNCTION("""COMPUTED_VALUE"""),38.0)</f>
        <v>38</v>
      </c>
      <c r="W4" s="14">
        <f>IFERROR(__xludf.DUMMYFUNCTION("""COMPUTED_VALUE"""),33.0)</f>
        <v>33</v>
      </c>
      <c r="X4" s="14">
        <f>IFERROR(__xludf.DUMMYFUNCTION("""COMPUTED_VALUE"""),74.0)</f>
        <v>74</v>
      </c>
      <c r="Y4" s="14">
        <f>IFERROR(__xludf.DUMMYFUNCTION("""COMPUTED_VALUE"""),54.0)</f>
        <v>54</v>
      </c>
      <c r="Z4" s="14">
        <f>IFERROR(__xludf.DUMMYFUNCTION("""COMPUTED_VALUE"""),36.0)</f>
        <v>36</v>
      </c>
      <c r="AA4" s="14">
        <f>IFERROR(__xludf.DUMMYFUNCTION("""COMPUTED_VALUE"""),59.0)</f>
        <v>59</v>
      </c>
      <c r="AB4" s="14">
        <f>IFERROR(__xludf.DUMMYFUNCTION("""COMPUTED_VALUE"""),75.0)</f>
        <v>75</v>
      </c>
      <c r="AC4" s="14">
        <f>IFERROR(__xludf.DUMMYFUNCTION("""COMPUTED_VALUE"""),66.0)</f>
        <v>66</v>
      </c>
      <c r="AD4" s="14">
        <f>IFERROR(__xludf.DUMMYFUNCTION("""COMPUTED_VALUE"""),30.0)</f>
        <v>30</v>
      </c>
      <c r="AE4" s="14">
        <f>IFERROR(__xludf.DUMMYFUNCTION("""COMPUTED_VALUE"""),47.0)</f>
        <v>47</v>
      </c>
      <c r="AF4" s="14">
        <f>IFERROR(__xludf.DUMMYFUNCTION("""COMPUTED_VALUE"""),43.0)</f>
        <v>43</v>
      </c>
      <c r="AG4" s="14">
        <f>IFERROR(__xludf.DUMMYFUNCTION("""COMPUTED_VALUE"""),90.0)</f>
        <v>90</v>
      </c>
      <c r="AH4" s="14">
        <f>IFERROR(__xludf.DUMMYFUNCTION("""COMPUTED_VALUE"""),26.0)</f>
        <v>26</v>
      </c>
      <c r="AI4" s="14">
        <f>IFERROR(__xludf.DUMMYFUNCTION("""COMPUTED_VALUE"""),38.0)</f>
        <v>38</v>
      </c>
      <c r="AJ4" s="14">
        <f>IFERROR(__xludf.DUMMYFUNCTION("""COMPUTED_VALUE"""),100.0)</f>
        <v>100</v>
      </c>
      <c r="AK4" s="14">
        <f>IFERROR(__xludf.DUMMYFUNCTION("""COMPUTED_VALUE"""),66.0)</f>
        <v>66</v>
      </c>
      <c r="AL4" s="14">
        <f>IFERROR(__xludf.DUMMYFUNCTION("""COMPUTED_VALUE"""),48.0)</f>
        <v>48</v>
      </c>
      <c r="AM4" s="14">
        <f>IFERROR(__xludf.DUMMYFUNCTION("""COMPUTED_VALUE"""),43.0)</f>
        <v>43</v>
      </c>
      <c r="AN4" s="14">
        <f>IFERROR(__xludf.DUMMYFUNCTION("""COMPUTED_VALUE"""),78.0)</f>
        <v>78</v>
      </c>
      <c r="AO4" s="14">
        <f>IFERROR(__xludf.DUMMYFUNCTION("""COMPUTED_VALUE"""),74.0)</f>
        <v>74</v>
      </c>
      <c r="AP4" s="14">
        <f>IFERROR(__xludf.DUMMYFUNCTION("""COMPUTED_VALUE"""),54.0)</f>
        <v>54</v>
      </c>
      <c r="AQ4" s="14">
        <f>IFERROR(__xludf.DUMMYFUNCTION("""COMPUTED_VALUE"""),55.0)</f>
        <v>55</v>
      </c>
      <c r="AR4" s="14">
        <f>IFERROR(__xludf.DUMMYFUNCTION("""COMPUTED_VALUE"""),100.0)</f>
        <v>100</v>
      </c>
      <c r="AS4" s="14">
        <f>IFERROR(__xludf.DUMMYFUNCTION("""COMPUTED_VALUE"""),65.0)</f>
        <v>65</v>
      </c>
      <c r="AT4" s="14">
        <f>IFERROR(__xludf.DUMMYFUNCTION("""COMPUTED_VALUE"""),61.0)</f>
        <v>61</v>
      </c>
      <c r="AU4" s="14">
        <f>IFERROR(__xludf.DUMMYFUNCTION("""COMPUTED_VALUE"""),73.0)</f>
        <v>73</v>
      </c>
      <c r="AV4" s="14">
        <f>IFERROR(__xludf.DUMMYFUNCTION("""COMPUTED_VALUE"""),46.0)</f>
        <v>46</v>
      </c>
      <c r="AW4" s="14">
        <f>IFERROR(__xludf.DUMMYFUNCTION("""COMPUTED_VALUE"""),47.0)</f>
        <v>47</v>
      </c>
      <c r="AX4" s="14">
        <f>IFERROR(__xludf.DUMMYFUNCTION("""COMPUTED_VALUE"""),38.0)</f>
        <v>38</v>
      </c>
      <c r="AY4" s="14">
        <f>IFERROR(__xludf.DUMMYFUNCTION("""COMPUTED_VALUE"""),32.0)</f>
        <v>32</v>
      </c>
      <c r="AZ4" s="14">
        <f>IFERROR(__xludf.DUMMYFUNCTION("""COMPUTED_VALUE"""),28.0)</f>
        <v>28</v>
      </c>
      <c r="BA4" s="14">
        <f>IFERROR(__xludf.DUMMYFUNCTION("""COMPUTED_VALUE"""),64.0)</f>
        <v>64</v>
      </c>
      <c r="BB4" s="14">
        <f>IFERROR(__xludf.DUMMYFUNCTION("""COMPUTED_VALUE"""),68.0)</f>
        <v>68</v>
      </c>
      <c r="BC4" s="14">
        <f>IFERROR(__xludf.DUMMYFUNCTION("""COMPUTED_VALUE"""),60.0)</f>
        <v>60</v>
      </c>
      <c r="BD4" s="14">
        <f>IFERROR(__xludf.DUMMYFUNCTION("""COMPUTED_VALUE"""),62.0)</f>
        <v>62</v>
      </c>
      <c r="BE4" s="14">
        <f>IFERROR(__xludf.DUMMYFUNCTION("""COMPUTED_VALUE"""),59.0)</f>
        <v>59</v>
      </c>
      <c r="BF4" s="14">
        <f>IFERROR(__xludf.DUMMYFUNCTION("""COMPUTED_VALUE"""),64.0)</f>
        <v>64</v>
      </c>
      <c r="BG4" s="14">
        <f>IFERROR(__xludf.DUMMYFUNCTION("""COMPUTED_VALUE"""),63.0)</f>
        <v>63</v>
      </c>
      <c r="BH4" s="14">
        <f>IFERROR(__xludf.DUMMYFUNCTION("""COMPUTED_VALUE"""),48.0)</f>
        <v>48</v>
      </c>
      <c r="BI4" s="14">
        <f>IFERROR(__xludf.DUMMYFUNCTION("""COMPUTED_VALUE"""),20.0)</f>
        <v>20</v>
      </c>
      <c r="BJ4" s="14">
        <f>IFERROR(__xludf.DUMMYFUNCTION("""COMPUTED_VALUE"""),16.0)</f>
        <v>16</v>
      </c>
      <c r="BK4" s="12" t="str">
        <f>IFERROR(__xludf.DUMMYFUNCTION("""COMPUTED_VALUE"""),"")</f>
        <v/>
      </c>
    </row>
    <row r="5">
      <c r="A5" s="10" t="str">
        <f>IFERROR(__xludf.DUMMYFUNCTION("""COMPUTED_VALUE"""),"https://upload.wikimedia.org/wikipedia/commons/thumb/6/64/Biden_2013.jpg/220px-Biden_2013.jpg")</f>
        <v>https://upload.wikimedia.org/wikipedia/commons/thumb/6/64/Biden_2013.jpg/220px-Biden_2013.jpg</v>
      </c>
      <c r="B5" s="12" t="str">
        <f>IFERROR(__xludf.DUMMYFUNCTION("""COMPUTED_VALUE"""),"Joe Biden")</f>
        <v>Joe Biden</v>
      </c>
      <c r="C5" s="14">
        <f>IFERROR(__xludf.DUMMYFUNCTION("""COMPUTED_VALUE"""),19.0)</f>
        <v>19</v>
      </c>
      <c r="D5" s="14">
        <f>IFERROR(__xludf.DUMMYFUNCTION("""COMPUTED_VALUE"""),11.0)</f>
        <v>11</v>
      </c>
      <c r="E5" s="14">
        <f>IFERROR(__xludf.DUMMYFUNCTION("""COMPUTED_VALUE"""),24.0)</f>
        <v>24</v>
      </c>
      <c r="F5" s="14">
        <f>IFERROR(__xludf.DUMMYFUNCTION("""COMPUTED_VALUE"""),75.0)</f>
        <v>75</v>
      </c>
      <c r="G5" s="14">
        <f>IFERROR(__xludf.DUMMYFUNCTION("""COMPUTED_VALUE"""),25.0)</f>
        <v>25</v>
      </c>
      <c r="H5" s="14">
        <f>IFERROR(__xludf.DUMMYFUNCTION("""COMPUTED_VALUE"""),43.0)</f>
        <v>43</v>
      </c>
      <c r="I5" s="14">
        <f>IFERROR(__xludf.DUMMYFUNCTION("""COMPUTED_VALUE"""),26.0)</f>
        <v>26</v>
      </c>
      <c r="J5" s="14">
        <f>IFERROR(__xludf.DUMMYFUNCTION("""COMPUTED_VALUE"""),32.0)</f>
        <v>32</v>
      </c>
      <c r="K5" s="14">
        <f>IFERROR(__xludf.DUMMYFUNCTION("""COMPUTED_VALUE"""),23.0)</f>
        <v>23</v>
      </c>
      <c r="L5" s="14">
        <f>IFERROR(__xludf.DUMMYFUNCTION("""COMPUTED_VALUE"""),27.0)</f>
        <v>27</v>
      </c>
      <c r="M5" s="14">
        <f>IFERROR(__xludf.DUMMYFUNCTION("""COMPUTED_VALUE"""),61.0)</f>
        <v>61</v>
      </c>
      <c r="N5" s="14">
        <f>IFERROR(__xludf.DUMMYFUNCTION("""COMPUTED_VALUE"""),65.0)</f>
        <v>65</v>
      </c>
      <c r="O5" s="14">
        <f>IFERROR(__xludf.DUMMYFUNCTION("""COMPUTED_VALUE"""),47.0)</f>
        <v>47</v>
      </c>
      <c r="P5" s="14">
        <f>IFERROR(__xludf.DUMMYFUNCTION("""COMPUTED_VALUE"""),100.0)</f>
        <v>100</v>
      </c>
      <c r="Q5" s="14">
        <f>IFERROR(__xludf.DUMMYFUNCTION("""COMPUTED_VALUE"""),100.0)</f>
        <v>100</v>
      </c>
      <c r="R5" s="14">
        <f>IFERROR(__xludf.DUMMYFUNCTION("""COMPUTED_VALUE"""),18.0)</f>
        <v>18</v>
      </c>
      <c r="S5" s="14">
        <f>IFERROR(__xludf.DUMMYFUNCTION("""COMPUTED_VALUE"""),76.0)</f>
        <v>76</v>
      </c>
      <c r="T5" s="14">
        <f>IFERROR(__xludf.DUMMYFUNCTION("""COMPUTED_VALUE"""),100.0)</f>
        <v>100</v>
      </c>
      <c r="U5" s="14">
        <f>IFERROR(__xludf.DUMMYFUNCTION("""COMPUTED_VALUE"""),100.0)</f>
        <v>100</v>
      </c>
      <c r="V5" s="14">
        <f>IFERROR(__xludf.DUMMYFUNCTION("""COMPUTED_VALUE"""),100.0)</f>
        <v>100</v>
      </c>
      <c r="W5" s="14">
        <f>IFERROR(__xludf.DUMMYFUNCTION("""COMPUTED_VALUE"""),53.0)</f>
        <v>53</v>
      </c>
      <c r="X5" s="14">
        <f>IFERROR(__xludf.DUMMYFUNCTION("""COMPUTED_VALUE"""),96.0)</f>
        <v>96</v>
      </c>
      <c r="Y5" s="14">
        <f>IFERROR(__xludf.DUMMYFUNCTION("""COMPUTED_VALUE"""),63.0)</f>
        <v>63</v>
      </c>
      <c r="Z5" s="14">
        <f>IFERROR(__xludf.DUMMYFUNCTION("""COMPUTED_VALUE"""),100.0)</f>
        <v>100</v>
      </c>
      <c r="AA5" s="14">
        <f>IFERROR(__xludf.DUMMYFUNCTION("""COMPUTED_VALUE"""),100.0)</f>
        <v>100</v>
      </c>
      <c r="AB5" s="14">
        <f>IFERROR(__xludf.DUMMYFUNCTION("""COMPUTED_VALUE"""),100.0)</f>
        <v>100</v>
      </c>
      <c r="AC5" s="14">
        <f>IFERROR(__xludf.DUMMYFUNCTION("""COMPUTED_VALUE"""),98.0)</f>
        <v>98</v>
      </c>
      <c r="AD5" s="14">
        <f>IFERROR(__xludf.DUMMYFUNCTION("""COMPUTED_VALUE"""),100.0)</f>
        <v>100</v>
      </c>
      <c r="AE5" s="14">
        <f>IFERROR(__xludf.DUMMYFUNCTION("""COMPUTED_VALUE"""),84.0)</f>
        <v>84</v>
      </c>
      <c r="AF5" s="14">
        <f>IFERROR(__xludf.DUMMYFUNCTION("""COMPUTED_VALUE"""),51.0)</f>
        <v>51</v>
      </c>
      <c r="AG5" s="14">
        <f>IFERROR(__xludf.DUMMYFUNCTION("""COMPUTED_VALUE"""),72.0)</f>
        <v>72</v>
      </c>
      <c r="AH5" s="14">
        <f>IFERROR(__xludf.DUMMYFUNCTION("""COMPUTED_VALUE"""),68.0)</f>
        <v>68</v>
      </c>
      <c r="AI5" s="14">
        <f>IFERROR(__xludf.DUMMYFUNCTION("""COMPUTED_VALUE"""),100.0)</f>
        <v>100</v>
      </c>
      <c r="AJ5" s="14">
        <f>IFERROR(__xludf.DUMMYFUNCTION("""COMPUTED_VALUE"""),89.0)</f>
        <v>89</v>
      </c>
      <c r="AK5" s="14">
        <f>IFERROR(__xludf.DUMMYFUNCTION("""COMPUTED_VALUE"""),100.0)</f>
        <v>100</v>
      </c>
      <c r="AL5" s="14">
        <f>IFERROR(__xludf.DUMMYFUNCTION("""COMPUTED_VALUE"""),100.0)</f>
        <v>100</v>
      </c>
      <c r="AM5" s="14">
        <f>IFERROR(__xludf.DUMMYFUNCTION("""COMPUTED_VALUE"""),92.0)</f>
        <v>92</v>
      </c>
      <c r="AN5" s="14">
        <f>IFERROR(__xludf.DUMMYFUNCTION("""COMPUTED_VALUE"""),100.0)</f>
        <v>100</v>
      </c>
      <c r="AO5" s="14">
        <f>IFERROR(__xludf.DUMMYFUNCTION("""COMPUTED_VALUE"""),100.0)</f>
        <v>100</v>
      </c>
      <c r="AP5" s="14">
        <f>IFERROR(__xludf.DUMMYFUNCTION("""COMPUTED_VALUE"""),84.0)</f>
        <v>84</v>
      </c>
      <c r="AQ5" s="14">
        <f>IFERROR(__xludf.DUMMYFUNCTION("""COMPUTED_VALUE"""),66.0)</f>
        <v>66</v>
      </c>
      <c r="AR5" s="14">
        <f>IFERROR(__xludf.DUMMYFUNCTION("""COMPUTED_VALUE"""),86.0)</f>
        <v>86</v>
      </c>
      <c r="AS5" s="14">
        <f>IFERROR(__xludf.DUMMYFUNCTION("""COMPUTED_VALUE"""),38.0)</f>
        <v>38</v>
      </c>
      <c r="AT5" s="14">
        <f>IFERROR(__xludf.DUMMYFUNCTION("""COMPUTED_VALUE"""),64.0)</f>
        <v>64</v>
      </c>
      <c r="AU5" s="14">
        <f>IFERROR(__xludf.DUMMYFUNCTION("""COMPUTED_VALUE"""),48.0)</f>
        <v>48</v>
      </c>
      <c r="AV5" s="14">
        <f>IFERROR(__xludf.DUMMYFUNCTION("""COMPUTED_VALUE"""),46.0)</f>
        <v>46</v>
      </c>
      <c r="AW5" s="14">
        <f>IFERROR(__xludf.DUMMYFUNCTION("""COMPUTED_VALUE"""),38.0)</f>
        <v>38</v>
      </c>
      <c r="AX5" s="14">
        <f>IFERROR(__xludf.DUMMYFUNCTION("""COMPUTED_VALUE"""),71.0)</f>
        <v>71</v>
      </c>
      <c r="AY5" s="14">
        <f>IFERROR(__xludf.DUMMYFUNCTION("""COMPUTED_VALUE"""),100.0)</f>
        <v>100</v>
      </c>
      <c r="AZ5" s="14">
        <f>IFERROR(__xludf.DUMMYFUNCTION("""COMPUTED_VALUE"""),100.0)</f>
        <v>100</v>
      </c>
      <c r="BA5" s="14">
        <f>IFERROR(__xludf.DUMMYFUNCTION("""COMPUTED_VALUE"""),89.0)</f>
        <v>89</v>
      </c>
      <c r="BB5" s="14">
        <f>IFERROR(__xludf.DUMMYFUNCTION("""COMPUTED_VALUE"""),75.0)</f>
        <v>75</v>
      </c>
      <c r="BC5" s="14">
        <f>IFERROR(__xludf.DUMMYFUNCTION("""COMPUTED_VALUE"""),58.0)</f>
        <v>58</v>
      </c>
      <c r="BD5" s="14">
        <f>IFERROR(__xludf.DUMMYFUNCTION("""COMPUTED_VALUE"""),78.0)</f>
        <v>78</v>
      </c>
      <c r="BE5" s="14">
        <f>IFERROR(__xludf.DUMMYFUNCTION("""COMPUTED_VALUE"""),43.0)</f>
        <v>43</v>
      </c>
      <c r="BF5" s="14">
        <f>IFERROR(__xludf.DUMMYFUNCTION("""COMPUTED_VALUE"""),51.0)</f>
        <v>51</v>
      </c>
      <c r="BG5" s="14">
        <f>IFERROR(__xludf.DUMMYFUNCTION("""COMPUTED_VALUE"""),60.0)</f>
        <v>60</v>
      </c>
      <c r="BH5" s="14">
        <f>IFERROR(__xludf.DUMMYFUNCTION("""COMPUTED_VALUE"""),54.0)</f>
        <v>54</v>
      </c>
      <c r="BI5" s="14">
        <f>IFERROR(__xludf.DUMMYFUNCTION("""COMPUTED_VALUE"""),41.0)</f>
        <v>41</v>
      </c>
      <c r="BJ5" s="14">
        <f>IFERROR(__xludf.DUMMYFUNCTION("""COMPUTED_VALUE"""),28.0)</f>
        <v>28</v>
      </c>
      <c r="BK5" s="12" t="str">
        <f>IFERROR(__xludf.DUMMYFUNCTION("""COMPUTED_VALUE"""),"")</f>
        <v/>
      </c>
    </row>
    <row r="6">
      <c r="A6" s="18" t="str">
        <f>IFERROR(__xludf.DUMMYFUNCTION("""COMPUTED_VALUE"""),"https://upload.wikimedia.org/wikipedia/commons/thumb/e/e2/Mike_Bloomberg_Headshot.jpg/220px-Mike_Bloomberg_Headshot.jpg")</f>
        <v>https://upload.wikimedia.org/wikipedia/commons/thumb/e/e2/Mike_Bloomberg_Headshot.jpg/220px-Mike_Bloomberg_Headshot.jpg</v>
      </c>
      <c r="B6" s="12" t="str">
        <f>IFERROR(__xludf.DUMMYFUNCTION("""COMPUTED_VALUE"""),"Michael Bloomberg")</f>
        <v>Michael Bloomberg</v>
      </c>
      <c r="C6" s="14">
        <f>IFERROR(__xludf.DUMMYFUNCTION("""COMPUTED_VALUE"""),6.0)</f>
        <v>6</v>
      </c>
      <c r="D6" s="14">
        <f>IFERROR(__xludf.DUMMYFUNCTION("""COMPUTED_VALUE"""),2.0)</f>
        <v>2</v>
      </c>
      <c r="E6" s="14">
        <f>IFERROR(__xludf.DUMMYFUNCTION("""COMPUTED_VALUE"""),0.0)</f>
        <v>0</v>
      </c>
      <c r="F6" s="14">
        <f>IFERROR(__xludf.DUMMYFUNCTION("""COMPUTED_VALUE"""),0.0)</f>
        <v>0</v>
      </c>
      <c r="G6" s="14">
        <f>IFERROR(__xludf.DUMMYFUNCTION("""COMPUTED_VALUE"""),6.0)</f>
        <v>6</v>
      </c>
      <c r="H6" s="14">
        <f>IFERROR(__xludf.DUMMYFUNCTION("""COMPUTED_VALUE"""),9.0)</f>
        <v>9</v>
      </c>
      <c r="I6" s="14">
        <f>IFERROR(__xludf.DUMMYFUNCTION("""COMPUTED_VALUE"""),4.0)</f>
        <v>4</v>
      </c>
      <c r="J6" s="14">
        <f>IFERROR(__xludf.DUMMYFUNCTION("""COMPUTED_VALUE"""),0.0)</f>
        <v>0</v>
      </c>
      <c r="K6" s="14">
        <f>IFERROR(__xludf.DUMMYFUNCTION("""COMPUTED_VALUE"""),4.0)</f>
        <v>4</v>
      </c>
      <c r="L6" s="14">
        <f>IFERROR(__xludf.DUMMYFUNCTION("""COMPUTED_VALUE"""),4.0)</f>
        <v>4</v>
      </c>
      <c r="M6" s="14">
        <f>IFERROR(__xludf.DUMMYFUNCTION("""COMPUTED_VALUE"""),0.0)</f>
        <v>0</v>
      </c>
      <c r="N6" s="14">
        <f>IFERROR(__xludf.DUMMYFUNCTION("""COMPUTED_VALUE"""),5.0)</f>
        <v>5</v>
      </c>
      <c r="O6" s="14">
        <f>IFERROR(__xludf.DUMMYFUNCTION("""COMPUTED_VALUE"""),0.0)</f>
        <v>0</v>
      </c>
      <c r="P6" s="14">
        <f>IFERROR(__xludf.DUMMYFUNCTION("""COMPUTED_VALUE"""),0.0)</f>
        <v>0</v>
      </c>
      <c r="Q6" s="14">
        <f>IFERROR(__xludf.DUMMYFUNCTION("""COMPUTED_VALUE"""),4.0)</f>
        <v>4</v>
      </c>
      <c r="R6" s="14">
        <f>IFERROR(__xludf.DUMMYFUNCTION("""COMPUTED_VALUE"""),2.0)</f>
        <v>2</v>
      </c>
      <c r="S6" s="14">
        <f>IFERROR(__xludf.DUMMYFUNCTION("""COMPUTED_VALUE"""),0.0)</f>
        <v>0</v>
      </c>
      <c r="T6" s="14">
        <f>IFERROR(__xludf.DUMMYFUNCTION("""COMPUTED_VALUE"""),1.0)</f>
        <v>1</v>
      </c>
      <c r="U6" s="14">
        <f>IFERROR(__xludf.DUMMYFUNCTION("""COMPUTED_VALUE"""),3.0)</f>
        <v>3</v>
      </c>
      <c r="V6" s="14">
        <f>IFERROR(__xludf.DUMMYFUNCTION("""COMPUTED_VALUE"""),8.0)</f>
        <v>8</v>
      </c>
      <c r="W6" s="14">
        <f>IFERROR(__xludf.DUMMYFUNCTION("""COMPUTED_VALUE"""),0.0)</f>
        <v>0</v>
      </c>
      <c r="X6" s="14">
        <f>IFERROR(__xludf.DUMMYFUNCTION("""COMPUTED_VALUE"""),0.0)</f>
        <v>0</v>
      </c>
      <c r="Y6" s="14">
        <f>IFERROR(__xludf.DUMMYFUNCTION("""COMPUTED_VALUE"""),0.0)</f>
        <v>0</v>
      </c>
      <c r="Z6" s="14">
        <f>IFERROR(__xludf.DUMMYFUNCTION("""COMPUTED_VALUE"""),5.0)</f>
        <v>5</v>
      </c>
      <c r="AA6" s="14">
        <f>IFERROR(__xludf.DUMMYFUNCTION("""COMPUTED_VALUE"""),0.0)</f>
        <v>0</v>
      </c>
      <c r="AB6" s="14">
        <f>IFERROR(__xludf.DUMMYFUNCTION("""COMPUTED_VALUE"""),7.0)</f>
        <v>7</v>
      </c>
      <c r="AC6" s="14">
        <f>IFERROR(__xludf.DUMMYFUNCTION("""COMPUTED_VALUE"""),0.0)</f>
        <v>0</v>
      </c>
      <c r="AD6" s="14">
        <f>IFERROR(__xludf.DUMMYFUNCTION("""COMPUTED_VALUE"""),5.0)</f>
        <v>5</v>
      </c>
      <c r="AE6" s="14">
        <f>IFERROR(__xludf.DUMMYFUNCTION("""COMPUTED_VALUE"""),0.0)</f>
        <v>0</v>
      </c>
      <c r="AF6" s="14">
        <f>IFERROR(__xludf.DUMMYFUNCTION("""COMPUTED_VALUE"""),0.0)</f>
        <v>0</v>
      </c>
      <c r="AG6" s="14">
        <f>IFERROR(__xludf.DUMMYFUNCTION("""COMPUTED_VALUE"""),0.0)</f>
        <v>0</v>
      </c>
      <c r="AH6" s="14">
        <f>IFERROR(__xludf.DUMMYFUNCTION("""COMPUTED_VALUE"""),0.0)</f>
        <v>0</v>
      </c>
      <c r="AI6" s="14">
        <f>IFERROR(__xludf.DUMMYFUNCTION("""COMPUTED_VALUE"""),2.0)</f>
        <v>2</v>
      </c>
      <c r="AJ6" s="14">
        <f>IFERROR(__xludf.DUMMYFUNCTION("""COMPUTED_VALUE"""),0.0)</f>
        <v>0</v>
      </c>
      <c r="AK6" s="14">
        <f>IFERROR(__xludf.DUMMYFUNCTION("""COMPUTED_VALUE"""),7.0)</f>
        <v>7</v>
      </c>
      <c r="AL6" s="14">
        <f>IFERROR(__xludf.DUMMYFUNCTION("""COMPUTED_VALUE"""),5.0)</f>
        <v>5</v>
      </c>
      <c r="AM6" s="14">
        <f>IFERROR(__xludf.DUMMYFUNCTION("""COMPUTED_VALUE"""),0.0)</f>
        <v>0</v>
      </c>
      <c r="AN6" s="14">
        <f>IFERROR(__xludf.DUMMYFUNCTION("""COMPUTED_VALUE"""),0.0)</f>
        <v>0</v>
      </c>
      <c r="AO6" s="14">
        <f>IFERROR(__xludf.DUMMYFUNCTION("""COMPUTED_VALUE"""),0.0)</f>
        <v>0</v>
      </c>
      <c r="AP6" s="14">
        <f>IFERROR(__xludf.DUMMYFUNCTION("""COMPUTED_VALUE"""),2.0)</f>
        <v>2</v>
      </c>
      <c r="AQ6" s="14">
        <f>IFERROR(__xludf.DUMMYFUNCTION("""COMPUTED_VALUE"""),0.0)</f>
        <v>0</v>
      </c>
      <c r="AR6" s="14">
        <f>IFERROR(__xludf.DUMMYFUNCTION("""COMPUTED_VALUE"""),2.0)</f>
        <v>2</v>
      </c>
      <c r="AS6" s="14">
        <f>IFERROR(__xludf.DUMMYFUNCTION("""COMPUTED_VALUE"""),3.0)</f>
        <v>3</v>
      </c>
      <c r="AT6" s="14">
        <f>IFERROR(__xludf.DUMMYFUNCTION("""COMPUTED_VALUE"""),0.0)</f>
        <v>0</v>
      </c>
      <c r="AU6" s="14">
        <f>IFERROR(__xludf.DUMMYFUNCTION("""COMPUTED_VALUE"""),0.0)</f>
        <v>0</v>
      </c>
      <c r="AV6" s="14">
        <f>IFERROR(__xludf.DUMMYFUNCTION("""COMPUTED_VALUE"""),45.0)</f>
        <v>45</v>
      </c>
      <c r="AW6" s="14">
        <f>IFERROR(__xludf.DUMMYFUNCTION("""COMPUTED_VALUE"""),3.0)</f>
        <v>3</v>
      </c>
      <c r="AX6" s="14">
        <f>IFERROR(__xludf.DUMMYFUNCTION("""COMPUTED_VALUE"""),28.0)</f>
        <v>28</v>
      </c>
      <c r="AY6" s="14">
        <f>IFERROR(__xludf.DUMMYFUNCTION("""COMPUTED_VALUE"""),15.0)</f>
        <v>15</v>
      </c>
      <c r="AZ6" s="14">
        <f>IFERROR(__xludf.DUMMYFUNCTION("""COMPUTED_VALUE"""),4.0)</f>
        <v>4</v>
      </c>
      <c r="BA6" s="14">
        <f>IFERROR(__xludf.DUMMYFUNCTION("""COMPUTED_VALUE"""),12.0)</f>
        <v>12</v>
      </c>
      <c r="BB6" s="14">
        <f>IFERROR(__xludf.DUMMYFUNCTION("""COMPUTED_VALUE"""),10.0)</f>
        <v>10</v>
      </c>
      <c r="BC6" s="14">
        <f>IFERROR(__xludf.DUMMYFUNCTION("""COMPUTED_VALUE"""),2.0)</f>
        <v>2</v>
      </c>
      <c r="BD6" s="14">
        <f>IFERROR(__xludf.DUMMYFUNCTION("""COMPUTED_VALUE"""),10.0)</f>
        <v>10</v>
      </c>
      <c r="BE6" s="14">
        <f>IFERROR(__xludf.DUMMYFUNCTION("""COMPUTED_VALUE"""),13.0)</f>
        <v>13</v>
      </c>
      <c r="BF6" s="14">
        <f>IFERROR(__xludf.DUMMYFUNCTION("""COMPUTED_VALUE"""),9.0)</f>
        <v>9</v>
      </c>
      <c r="BG6" s="14">
        <f>IFERROR(__xludf.DUMMYFUNCTION("""COMPUTED_VALUE"""),9.0)</f>
        <v>9</v>
      </c>
      <c r="BH6" s="14">
        <f>IFERROR(__xludf.DUMMYFUNCTION("""COMPUTED_VALUE"""),12.0)</f>
        <v>12</v>
      </c>
      <c r="BI6" s="14">
        <f>IFERROR(__xludf.DUMMYFUNCTION("""COMPUTED_VALUE"""),16.0)</f>
        <v>16</v>
      </c>
      <c r="BJ6" s="14">
        <f>IFERROR(__xludf.DUMMYFUNCTION("""COMPUTED_VALUE"""),62.0)</f>
        <v>62</v>
      </c>
      <c r="BK6" s="12" t="str">
        <f>IFERROR(__xludf.DUMMYFUNCTION("""COMPUTED_VALUE"""),"")</f>
        <v/>
      </c>
    </row>
    <row r="7">
      <c r="A7" s="10" t="str">
        <f>IFERROR(__xludf.DUMMYFUNCTION("""COMPUTED_VALUE"""),"https://upload.wikimedia.org/wikipedia/commons/thumb/b/bf/Pete_Buttigieg_by_Gage_Skidmore.jpg/220px-Pete_Buttigieg_by_Gage_Skidmore.jpg")</f>
        <v>https://upload.wikimedia.org/wikipedia/commons/thumb/b/bf/Pete_Buttigieg_by_Gage_Skidmore.jpg/220px-Pete_Buttigieg_by_Gage_Skidmore.jpg</v>
      </c>
      <c r="B7" s="12" t="str">
        <f>IFERROR(__xludf.DUMMYFUNCTION("""COMPUTED_VALUE"""),"Pete Buttigieg")</f>
        <v>Pete Buttigieg</v>
      </c>
      <c r="C7" s="14">
        <f>IFERROR(__xludf.DUMMYFUNCTION("""COMPUTED_VALUE"""),0.0)</f>
        <v>0</v>
      </c>
      <c r="D7" s="14">
        <f>IFERROR(__xludf.DUMMYFUNCTION("""COMPUTED_VALUE"""),4.0)</f>
        <v>4</v>
      </c>
      <c r="E7" s="14">
        <f>IFERROR(__xludf.DUMMYFUNCTION("""COMPUTED_VALUE"""),14.0)</f>
        <v>14</v>
      </c>
      <c r="F7" s="14">
        <f>IFERROR(__xludf.DUMMYFUNCTION("""COMPUTED_VALUE"""),13.0)</f>
        <v>13</v>
      </c>
      <c r="G7" s="14">
        <f>IFERROR(__xludf.DUMMYFUNCTION("""COMPUTED_VALUE"""),33.0)</f>
        <v>33</v>
      </c>
      <c r="H7" s="14">
        <f>IFERROR(__xludf.DUMMYFUNCTION("""COMPUTED_VALUE"""),22.0)</f>
        <v>22</v>
      </c>
      <c r="I7" s="14">
        <f>IFERROR(__xludf.DUMMYFUNCTION("""COMPUTED_VALUE"""),21.0)</f>
        <v>21</v>
      </c>
      <c r="J7" s="14">
        <f>IFERROR(__xludf.DUMMYFUNCTION("""COMPUTED_VALUE"""),9.0)</f>
        <v>9</v>
      </c>
      <c r="K7" s="14">
        <f>IFERROR(__xludf.DUMMYFUNCTION("""COMPUTED_VALUE"""),7.0)</f>
        <v>7</v>
      </c>
      <c r="L7" s="14">
        <f>IFERROR(__xludf.DUMMYFUNCTION("""COMPUTED_VALUE"""),14.0)</f>
        <v>14</v>
      </c>
      <c r="M7" s="14">
        <f>IFERROR(__xludf.DUMMYFUNCTION("""COMPUTED_VALUE"""),31.0)</f>
        <v>31</v>
      </c>
      <c r="N7" s="14">
        <f>IFERROR(__xludf.DUMMYFUNCTION("""COMPUTED_VALUE"""),57.0)</f>
        <v>57</v>
      </c>
      <c r="O7" s="14">
        <f>IFERROR(__xludf.DUMMYFUNCTION("""COMPUTED_VALUE"""),100.0)</f>
        <v>100</v>
      </c>
      <c r="P7" s="14">
        <f>IFERROR(__xludf.DUMMYFUNCTION("""COMPUTED_VALUE"""),68.0)</f>
        <v>68</v>
      </c>
      <c r="Q7" s="14">
        <f>IFERROR(__xludf.DUMMYFUNCTION("""COMPUTED_VALUE"""),86.0)</f>
        <v>86</v>
      </c>
      <c r="R7" s="14">
        <f>IFERROR(__xludf.DUMMYFUNCTION("""COMPUTED_VALUE"""),100.0)</f>
        <v>100</v>
      </c>
      <c r="S7" s="14">
        <f>IFERROR(__xludf.DUMMYFUNCTION("""COMPUTED_VALUE"""),100.0)</f>
        <v>100</v>
      </c>
      <c r="T7" s="14">
        <f>IFERROR(__xludf.DUMMYFUNCTION("""COMPUTED_VALUE"""),26.0)</f>
        <v>26</v>
      </c>
      <c r="U7" s="14">
        <f>IFERROR(__xludf.DUMMYFUNCTION("""COMPUTED_VALUE"""),39.0)</f>
        <v>39</v>
      </c>
      <c r="V7" s="14">
        <f>IFERROR(__xludf.DUMMYFUNCTION("""COMPUTED_VALUE"""),69.0)</f>
        <v>69</v>
      </c>
      <c r="W7" s="14">
        <f>IFERROR(__xludf.DUMMYFUNCTION("""COMPUTED_VALUE"""),100.0)</f>
        <v>100</v>
      </c>
      <c r="X7" s="14">
        <f>IFERROR(__xludf.DUMMYFUNCTION("""COMPUTED_VALUE"""),100.0)</f>
        <v>100</v>
      </c>
      <c r="Y7" s="14">
        <f>IFERROR(__xludf.DUMMYFUNCTION("""COMPUTED_VALUE"""),100.0)</f>
        <v>100</v>
      </c>
      <c r="Z7" s="14">
        <f>IFERROR(__xludf.DUMMYFUNCTION("""COMPUTED_VALUE"""),53.0)</f>
        <v>53</v>
      </c>
      <c r="AA7" s="14">
        <f>IFERROR(__xludf.DUMMYFUNCTION("""COMPUTED_VALUE"""),59.0)</f>
        <v>59</v>
      </c>
      <c r="AB7" s="14">
        <f>IFERROR(__xludf.DUMMYFUNCTION("""COMPUTED_VALUE"""),54.0)</f>
        <v>54</v>
      </c>
      <c r="AC7" s="14">
        <f>IFERROR(__xludf.DUMMYFUNCTION("""COMPUTED_VALUE"""),100.0)</f>
        <v>100</v>
      </c>
      <c r="AD7" s="14">
        <f>IFERROR(__xludf.DUMMYFUNCTION("""COMPUTED_VALUE"""),55.0)</f>
        <v>55</v>
      </c>
      <c r="AE7" s="14">
        <f>IFERROR(__xludf.DUMMYFUNCTION("""COMPUTED_VALUE"""),59.0)</f>
        <v>59</v>
      </c>
      <c r="AF7" s="14">
        <f>IFERROR(__xludf.DUMMYFUNCTION("""COMPUTED_VALUE"""),40.0)</f>
        <v>40</v>
      </c>
      <c r="AG7" s="14">
        <f>IFERROR(__xludf.DUMMYFUNCTION("""COMPUTED_VALUE"""),86.0)</f>
        <v>86</v>
      </c>
      <c r="AH7" s="14">
        <f>IFERROR(__xludf.DUMMYFUNCTION("""COMPUTED_VALUE"""),18.0)</f>
        <v>18</v>
      </c>
      <c r="AI7" s="14">
        <f>IFERROR(__xludf.DUMMYFUNCTION("""COMPUTED_VALUE"""),24.0)</f>
        <v>24</v>
      </c>
      <c r="AJ7" s="14">
        <f>IFERROR(__xludf.DUMMYFUNCTION("""COMPUTED_VALUE"""),57.0)</f>
        <v>57</v>
      </c>
      <c r="AK7" s="14">
        <f>IFERROR(__xludf.DUMMYFUNCTION("""COMPUTED_VALUE"""),62.0)</f>
        <v>62</v>
      </c>
      <c r="AL7" s="14">
        <f>IFERROR(__xludf.DUMMYFUNCTION("""COMPUTED_VALUE"""),30.0)</f>
        <v>30</v>
      </c>
      <c r="AM7" s="14">
        <f>IFERROR(__xludf.DUMMYFUNCTION("""COMPUTED_VALUE"""),57.0)</f>
        <v>57</v>
      </c>
      <c r="AN7" s="14">
        <f>IFERROR(__xludf.DUMMYFUNCTION("""COMPUTED_VALUE"""),55.0)</f>
        <v>55</v>
      </c>
      <c r="AO7" s="14">
        <f>IFERROR(__xludf.DUMMYFUNCTION("""COMPUTED_VALUE"""),76.0)</f>
        <v>76</v>
      </c>
      <c r="AP7" s="14">
        <f>IFERROR(__xludf.DUMMYFUNCTION("""COMPUTED_VALUE"""),39.0)</f>
        <v>39</v>
      </c>
      <c r="AQ7" s="14">
        <f>IFERROR(__xludf.DUMMYFUNCTION("""COMPUTED_VALUE"""),25.0)</f>
        <v>25</v>
      </c>
      <c r="AR7" s="14">
        <f>IFERROR(__xludf.DUMMYFUNCTION("""COMPUTED_VALUE"""),65.0)</f>
        <v>65</v>
      </c>
      <c r="AS7" s="14">
        <f>IFERROR(__xludf.DUMMYFUNCTION("""COMPUTED_VALUE"""),65.0)</f>
        <v>65</v>
      </c>
      <c r="AT7" s="14">
        <f>IFERROR(__xludf.DUMMYFUNCTION("""COMPUTED_VALUE"""),85.0)</f>
        <v>85</v>
      </c>
      <c r="AU7" s="14">
        <f>IFERROR(__xludf.DUMMYFUNCTION("""COMPUTED_VALUE"""),100.0)</f>
        <v>100</v>
      </c>
      <c r="AV7" s="14">
        <f>IFERROR(__xludf.DUMMYFUNCTION("""COMPUTED_VALUE"""),100.0)</f>
        <v>100</v>
      </c>
      <c r="AW7" s="14">
        <f>IFERROR(__xludf.DUMMYFUNCTION("""COMPUTED_VALUE"""),100.0)</f>
        <v>100</v>
      </c>
      <c r="AX7" s="14">
        <f>IFERROR(__xludf.DUMMYFUNCTION("""COMPUTED_VALUE"""),100.0)</f>
        <v>100</v>
      </c>
      <c r="AY7" s="14">
        <f>IFERROR(__xludf.DUMMYFUNCTION("""COMPUTED_VALUE"""),77.0)</f>
        <v>77</v>
      </c>
      <c r="AZ7" s="14">
        <f>IFERROR(__xludf.DUMMYFUNCTION("""COMPUTED_VALUE"""),56.0)</f>
        <v>56</v>
      </c>
      <c r="BA7" s="14">
        <f>IFERROR(__xludf.DUMMYFUNCTION("""COMPUTED_VALUE"""),100.0)</f>
        <v>100</v>
      </c>
      <c r="BB7" s="14">
        <f>IFERROR(__xludf.DUMMYFUNCTION("""COMPUTED_VALUE"""),100.0)</f>
        <v>100</v>
      </c>
      <c r="BC7" s="14">
        <f>IFERROR(__xludf.DUMMYFUNCTION("""COMPUTED_VALUE"""),92.0)</f>
        <v>92</v>
      </c>
      <c r="BD7" s="14">
        <f>IFERROR(__xludf.DUMMYFUNCTION("""COMPUTED_VALUE"""),79.0)</f>
        <v>79</v>
      </c>
      <c r="BE7" s="14">
        <f>IFERROR(__xludf.DUMMYFUNCTION("""COMPUTED_VALUE"""),70.0)</f>
        <v>70</v>
      </c>
      <c r="BF7" s="14">
        <f>IFERROR(__xludf.DUMMYFUNCTION("""COMPUTED_VALUE"""),61.0)</f>
        <v>61</v>
      </c>
      <c r="BG7" s="14">
        <f>IFERROR(__xludf.DUMMYFUNCTION("""COMPUTED_VALUE"""),59.0)</f>
        <v>59</v>
      </c>
      <c r="BH7" s="14">
        <f>IFERROR(__xludf.DUMMYFUNCTION("""COMPUTED_VALUE"""),100.0)</f>
        <v>100</v>
      </c>
      <c r="BI7" s="14">
        <f>IFERROR(__xludf.DUMMYFUNCTION("""COMPUTED_VALUE"""),100.0)</f>
        <v>100</v>
      </c>
      <c r="BJ7" s="14">
        <f>IFERROR(__xludf.DUMMYFUNCTION("""COMPUTED_VALUE"""),62.0)</f>
        <v>62</v>
      </c>
      <c r="BK7" s="12" t="str">
        <f>IFERROR(__xludf.DUMMYFUNCTION("""COMPUTED_VALUE"""),"")</f>
        <v/>
      </c>
    </row>
    <row r="8">
      <c r="A8" s="10" t="str">
        <f>IFERROR(__xludf.DUMMYFUNCTION("""COMPUTED_VALUE"""),"https://upload.wikimedia.org/wikipedia/commons/thumb/6/61/Tom_Steyer_by_Gage_Skidmore.jpg/220px-Tom_Steyer_by_Gage_Skidmore.jpg")</f>
        <v>https://upload.wikimedia.org/wikipedia/commons/thumb/6/61/Tom_Steyer_by_Gage_Skidmore.jpg/220px-Tom_Steyer_by_Gage_Skidmore.jpg</v>
      </c>
      <c r="B8" s="12" t="str">
        <f>IFERROR(__xludf.DUMMYFUNCTION("""COMPUTED_VALUE"""),"Tom Steyer")</f>
        <v>Tom Steyer</v>
      </c>
      <c r="C8" s="14">
        <f>IFERROR(__xludf.DUMMYFUNCTION("""COMPUTED_VALUE"""),0.0)</f>
        <v>0</v>
      </c>
      <c r="D8" s="14">
        <f>IFERROR(__xludf.DUMMYFUNCTION("""COMPUTED_VALUE"""),41.0)</f>
        <v>41</v>
      </c>
      <c r="E8" s="14">
        <f>IFERROR(__xludf.DUMMYFUNCTION("""COMPUTED_VALUE"""),73.0)</f>
        <v>73</v>
      </c>
      <c r="F8" s="14">
        <f>IFERROR(__xludf.DUMMYFUNCTION("""COMPUTED_VALUE"""),0.0)</f>
        <v>0</v>
      </c>
      <c r="G8" s="14">
        <f>IFERROR(__xludf.DUMMYFUNCTION("""COMPUTED_VALUE"""),7.0)</f>
        <v>7</v>
      </c>
      <c r="H8" s="14">
        <f>IFERROR(__xludf.DUMMYFUNCTION("""COMPUTED_VALUE"""),9.0)</f>
        <v>9</v>
      </c>
      <c r="I8" s="14">
        <f>IFERROR(__xludf.DUMMYFUNCTION("""COMPUTED_VALUE"""),4.0)</f>
        <v>4</v>
      </c>
      <c r="J8" s="14">
        <f>IFERROR(__xludf.DUMMYFUNCTION("""COMPUTED_VALUE"""),2.0)</f>
        <v>2</v>
      </c>
      <c r="K8" s="14">
        <f>IFERROR(__xludf.DUMMYFUNCTION("""COMPUTED_VALUE"""),3.0)</f>
        <v>3</v>
      </c>
      <c r="L8" s="14">
        <f>IFERROR(__xludf.DUMMYFUNCTION("""COMPUTED_VALUE"""),0.0)</f>
        <v>0</v>
      </c>
      <c r="M8" s="14">
        <f>IFERROR(__xludf.DUMMYFUNCTION("""COMPUTED_VALUE"""),3.0)</f>
        <v>3</v>
      </c>
      <c r="N8" s="14">
        <f>IFERROR(__xludf.DUMMYFUNCTION("""COMPUTED_VALUE"""),0.0)</f>
        <v>0</v>
      </c>
      <c r="O8" s="14">
        <f>IFERROR(__xludf.DUMMYFUNCTION("""COMPUTED_VALUE"""),7.0)</f>
        <v>7</v>
      </c>
      <c r="P8" s="14">
        <f>IFERROR(__xludf.DUMMYFUNCTION("""COMPUTED_VALUE"""),5.0)</f>
        <v>5</v>
      </c>
      <c r="Q8" s="14">
        <f>IFERROR(__xludf.DUMMYFUNCTION("""COMPUTED_VALUE"""),0.0)</f>
        <v>0</v>
      </c>
      <c r="R8" s="14">
        <f>IFERROR(__xludf.DUMMYFUNCTION("""COMPUTED_VALUE"""),0.0)</f>
        <v>0</v>
      </c>
      <c r="S8" s="14">
        <f>IFERROR(__xludf.DUMMYFUNCTION("""COMPUTED_VALUE"""),4.0)</f>
        <v>4</v>
      </c>
      <c r="T8" s="14">
        <f>IFERROR(__xludf.DUMMYFUNCTION("""COMPUTED_VALUE"""),0.0)</f>
        <v>0</v>
      </c>
      <c r="U8" s="14">
        <f>IFERROR(__xludf.DUMMYFUNCTION("""COMPUTED_VALUE"""),0.0)</f>
        <v>0</v>
      </c>
      <c r="V8" s="14">
        <f>IFERROR(__xludf.DUMMYFUNCTION("""COMPUTED_VALUE"""),0.0)</f>
        <v>0</v>
      </c>
      <c r="W8" s="14">
        <f>IFERROR(__xludf.DUMMYFUNCTION("""COMPUTED_VALUE"""),4.0)</f>
        <v>4</v>
      </c>
      <c r="X8" s="14">
        <f>IFERROR(__xludf.DUMMYFUNCTION("""COMPUTED_VALUE"""),0.0)</f>
        <v>0</v>
      </c>
      <c r="Y8" s="14">
        <f>IFERROR(__xludf.DUMMYFUNCTION("""COMPUTED_VALUE"""),7.0)</f>
        <v>7</v>
      </c>
      <c r="Z8" s="14">
        <f>IFERROR(__xludf.DUMMYFUNCTION("""COMPUTED_VALUE"""),3.0)</f>
        <v>3</v>
      </c>
      <c r="AA8" s="14">
        <f>IFERROR(__xludf.DUMMYFUNCTION("""COMPUTED_VALUE"""),0.0)</f>
        <v>0</v>
      </c>
      <c r="AB8" s="14">
        <f>IFERROR(__xludf.DUMMYFUNCTION("""COMPUTED_VALUE"""),21.0)</f>
        <v>21</v>
      </c>
      <c r="AC8" s="14">
        <f>IFERROR(__xludf.DUMMYFUNCTION("""COMPUTED_VALUE"""),3.0)</f>
        <v>3</v>
      </c>
      <c r="AD8" s="14">
        <f>IFERROR(__xludf.DUMMYFUNCTION("""COMPUTED_VALUE"""),34.0)</f>
        <v>34</v>
      </c>
      <c r="AE8" s="14">
        <f>IFERROR(__xludf.DUMMYFUNCTION("""COMPUTED_VALUE"""),100.0)</f>
        <v>100</v>
      </c>
      <c r="AF8" s="14">
        <f>IFERROR(__xludf.DUMMYFUNCTION("""COMPUTED_VALUE"""),54.0)</f>
        <v>54</v>
      </c>
      <c r="AG8" s="14">
        <f>IFERROR(__xludf.DUMMYFUNCTION("""COMPUTED_VALUE"""),31.0)</f>
        <v>31</v>
      </c>
      <c r="AH8" s="14">
        <f>IFERROR(__xludf.DUMMYFUNCTION("""COMPUTED_VALUE"""),14.0)</f>
        <v>14</v>
      </c>
      <c r="AI8" s="14">
        <f>IFERROR(__xludf.DUMMYFUNCTION("""COMPUTED_VALUE"""),29.0)</f>
        <v>29</v>
      </c>
      <c r="AJ8" s="14">
        <f>IFERROR(__xludf.DUMMYFUNCTION("""COMPUTED_VALUE"""),46.0)</f>
        <v>46</v>
      </c>
      <c r="AK8" s="14">
        <f>IFERROR(__xludf.DUMMYFUNCTION("""COMPUTED_VALUE"""),48.0)</f>
        <v>48</v>
      </c>
      <c r="AL8" s="14">
        <f>IFERROR(__xludf.DUMMYFUNCTION("""COMPUTED_VALUE"""),35.0)</f>
        <v>35</v>
      </c>
      <c r="AM8" s="14">
        <f>IFERROR(__xludf.DUMMYFUNCTION("""COMPUTED_VALUE"""),24.0)</f>
        <v>24</v>
      </c>
      <c r="AN8" s="14">
        <f>IFERROR(__xludf.DUMMYFUNCTION("""COMPUTED_VALUE"""),36.0)</f>
        <v>36</v>
      </c>
      <c r="AO8" s="14">
        <f>IFERROR(__xludf.DUMMYFUNCTION("""COMPUTED_VALUE"""),22.0)</f>
        <v>22</v>
      </c>
      <c r="AP8" s="14">
        <f>IFERROR(__xludf.DUMMYFUNCTION("""COMPUTED_VALUE"""),54.0)</f>
        <v>54</v>
      </c>
      <c r="AQ8" s="14">
        <f>IFERROR(__xludf.DUMMYFUNCTION("""COMPUTED_VALUE"""),34.0)</f>
        <v>34</v>
      </c>
      <c r="AR8" s="14">
        <f>IFERROR(__xludf.DUMMYFUNCTION("""COMPUTED_VALUE"""),45.0)</f>
        <v>45</v>
      </c>
      <c r="AS8" s="14">
        <f>IFERROR(__xludf.DUMMYFUNCTION("""COMPUTED_VALUE"""),22.0)</f>
        <v>22</v>
      </c>
      <c r="AT8" s="14">
        <f>IFERROR(__xludf.DUMMYFUNCTION("""COMPUTED_VALUE"""),41.0)</f>
        <v>41</v>
      </c>
      <c r="AU8" s="14">
        <f>IFERROR(__xludf.DUMMYFUNCTION("""COMPUTED_VALUE"""),32.0)</f>
        <v>32</v>
      </c>
      <c r="AV8" s="14">
        <f>IFERROR(__xludf.DUMMYFUNCTION("""COMPUTED_VALUE"""),38.0)</f>
        <v>38</v>
      </c>
      <c r="AW8" s="14">
        <f>IFERROR(__xludf.DUMMYFUNCTION("""COMPUTED_VALUE"""),21.0)</f>
        <v>21</v>
      </c>
      <c r="AX8" s="14">
        <f>IFERROR(__xludf.DUMMYFUNCTION("""COMPUTED_VALUE"""),26.0)</f>
        <v>26</v>
      </c>
      <c r="AY8" s="14">
        <f>IFERROR(__xludf.DUMMYFUNCTION("""COMPUTED_VALUE"""),33.0)</f>
        <v>33</v>
      </c>
      <c r="AZ8" s="14">
        <f>IFERROR(__xludf.DUMMYFUNCTION("""COMPUTED_VALUE"""),18.0)</f>
        <v>18</v>
      </c>
      <c r="BA8" s="14">
        <f>IFERROR(__xludf.DUMMYFUNCTION("""COMPUTED_VALUE"""),38.0)</f>
        <v>38</v>
      </c>
      <c r="BB8" s="14">
        <f>IFERROR(__xludf.DUMMYFUNCTION("""COMPUTED_VALUE"""),29.0)</f>
        <v>29</v>
      </c>
      <c r="BC8" s="14">
        <f>IFERROR(__xludf.DUMMYFUNCTION("""COMPUTED_VALUE"""),34.0)</f>
        <v>34</v>
      </c>
      <c r="BD8" s="14">
        <f>IFERROR(__xludf.DUMMYFUNCTION("""COMPUTED_VALUE"""),57.0)</f>
        <v>57</v>
      </c>
      <c r="BE8" s="14">
        <f>IFERROR(__xludf.DUMMYFUNCTION("""COMPUTED_VALUE"""),41.0)</f>
        <v>41</v>
      </c>
      <c r="BF8" s="14">
        <f>IFERROR(__xludf.DUMMYFUNCTION("""COMPUTED_VALUE"""),35.0)</f>
        <v>35</v>
      </c>
      <c r="BG8" s="14">
        <f>IFERROR(__xludf.DUMMYFUNCTION("""COMPUTED_VALUE"""),29.0)</f>
        <v>29</v>
      </c>
      <c r="BH8" s="14">
        <f>IFERROR(__xludf.DUMMYFUNCTION("""COMPUTED_VALUE"""),20.0)</f>
        <v>20</v>
      </c>
      <c r="BI8" s="14">
        <f>IFERROR(__xludf.DUMMYFUNCTION("""COMPUTED_VALUE"""),11.0)</f>
        <v>11</v>
      </c>
      <c r="BJ8" s="14">
        <f>IFERROR(__xludf.DUMMYFUNCTION("""COMPUTED_VALUE"""),8.0)</f>
        <v>8</v>
      </c>
      <c r="BK8" s="12" t="str">
        <f>IFERROR(__xludf.DUMMYFUNCTION("""COMPUTED_VALUE"""),"")</f>
        <v/>
      </c>
    </row>
    <row r="9">
      <c r="A9" s="10" t="str">
        <f>IFERROR(__xludf.DUMMYFUNCTION("""COMPUTED_VALUE"""),"https://upload.wikimedia.org/wikipedia/commons/thumb/2/2a/Tulsi_Gabbard%2C_official_portrait%2C_113th_Congress.jpg/220px-Tulsi_Gabbard%2C_official_portrait%2C_113th_Congress.jpg")</f>
        <v>https://upload.wikimedia.org/wikipedia/commons/thumb/2/2a/Tulsi_Gabbard%2C_official_portrait%2C_113th_Congress.jpg/220px-Tulsi_Gabbard%2C_official_portrait%2C_113th_Congress.jpg</v>
      </c>
      <c r="B9" s="12" t="str">
        <f>IFERROR(__xludf.DUMMYFUNCTION("""COMPUTED_VALUE"""),"Tulsi Gabbard")</f>
        <v>Tulsi Gabbard</v>
      </c>
      <c r="C9" s="14">
        <f>IFERROR(__xludf.DUMMYFUNCTION("""COMPUTED_VALUE"""),6.0)</f>
        <v>6</v>
      </c>
      <c r="D9" s="14">
        <f>IFERROR(__xludf.DUMMYFUNCTION("""COMPUTED_VALUE"""),5.0)</f>
        <v>5</v>
      </c>
      <c r="E9" s="14">
        <f>IFERROR(__xludf.DUMMYFUNCTION("""COMPUTED_VALUE"""),100.0)</f>
        <v>100</v>
      </c>
      <c r="F9" s="14">
        <f>IFERROR(__xludf.DUMMYFUNCTION("""COMPUTED_VALUE"""),44.0)</f>
        <v>44</v>
      </c>
      <c r="G9" s="14">
        <f>IFERROR(__xludf.DUMMYFUNCTION("""COMPUTED_VALUE"""),32.0)</f>
        <v>32</v>
      </c>
      <c r="H9" s="14">
        <f>IFERROR(__xludf.DUMMYFUNCTION("""COMPUTED_VALUE"""),61.0)</f>
        <v>61</v>
      </c>
      <c r="I9" s="14">
        <f>IFERROR(__xludf.DUMMYFUNCTION("""COMPUTED_VALUE"""),31.0)</f>
        <v>31</v>
      </c>
      <c r="J9" s="14">
        <f>IFERROR(__xludf.DUMMYFUNCTION("""COMPUTED_VALUE"""),10.0)</f>
        <v>10</v>
      </c>
      <c r="K9" s="14">
        <f>IFERROR(__xludf.DUMMYFUNCTION("""COMPUTED_VALUE"""),14.0)</f>
        <v>14</v>
      </c>
      <c r="L9" s="14">
        <f>IFERROR(__xludf.DUMMYFUNCTION("""COMPUTED_VALUE"""),14.0)</f>
        <v>14</v>
      </c>
      <c r="M9" s="14">
        <f>IFERROR(__xludf.DUMMYFUNCTION("""COMPUTED_VALUE"""),9.0)</f>
        <v>9</v>
      </c>
      <c r="N9" s="14">
        <f>IFERROR(__xludf.DUMMYFUNCTION("""COMPUTED_VALUE"""),17.0)</f>
        <v>17</v>
      </c>
      <c r="O9" s="14">
        <f>IFERROR(__xludf.DUMMYFUNCTION("""COMPUTED_VALUE"""),13.0)</f>
        <v>13</v>
      </c>
      <c r="P9" s="14">
        <f>IFERROR(__xludf.DUMMYFUNCTION("""COMPUTED_VALUE"""),6.0)</f>
        <v>6</v>
      </c>
      <c r="Q9" s="14">
        <f>IFERROR(__xludf.DUMMYFUNCTION("""COMPUTED_VALUE"""),3.0)</f>
        <v>3</v>
      </c>
      <c r="R9" s="14">
        <f>IFERROR(__xludf.DUMMYFUNCTION("""COMPUTED_VALUE"""),9.0)</f>
        <v>9</v>
      </c>
      <c r="S9" s="14">
        <f>IFERROR(__xludf.DUMMYFUNCTION("""COMPUTED_VALUE"""),12.0)</f>
        <v>12</v>
      </c>
      <c r="T9" s="14">
        <f>IFERROR(__xludf.DUMMYFUNCTION("""COMPUTED_VALUE"""),10.0)</f>
        <v>10</v>
      </c>
      <c r="U9" s="14">
        <f>IFERROR(__xludf.DUMMYFUNCTION("""COMPUTED_VALUE"""),10.0)</f>
        <v>10</v>
      </c>
      <c r="V9" s="14">
        <f>IFERROR(__xludf.DUMMYFUNCTION("""COMPUTED_VALUE"""),42.0)</f>
        <v>42</v>
      </c>
      <c r="W9" s="14">
        <f>IFERROR(__xludf.DUMMYFUNCTION("""COMPUTED_VALUE"""),33.0)</f>
        <v>33</v>
      </c>
      <c r="X9" s="14">
        <f>IFERROR(__xludf.DUMMYFUNCTION("""COMPUTED_VALUE"""),35.0)</f>
        <v>35</v>
      </c>
      <c r="Y9" s="14">
        <f>IFERROR(__xludf.DUMMYFUNCTION("""COMPUTED_VALUE"""),11.0)</f>
        <v>11</v>
      </c>
      <c r="Z9" s="14">
        <f>IFERROR(__xludf.DUMMYFUNCTION("""COMPUTED_VALUE"""),8.0)</f>
        <v>8</v>
      </c>
      <c r="AA9" s="14">
        <f>IFERROR(__xludf.DUMMYFUNCTION("""COMPUTED_VALUE"""),41.0)</f>
        <v>41</v>
      </c>
      <c r="AB9" s="14">
        <f>IFERROR(__xludf.DUMMYFUNCTION("""COMPUTED_VALUE"""),25.0)</f>
        <v>25</v>
      </c>
      <c r="AC9" s="14">
        <f>IFERROR(__xludf.DUMMYFUNCTION("""COMPUTED_VALUE"""),94.0)</f>
        <v>94</v>
      </c>
      <c r="AD9" s="14">
        <f>IFERROR(__xludf.DUMMYFUNCTION("""COMPUTED_VALUE"""),29.0)</f>
        <v>29</v>
      </c>
      <c r="AE9" s="14">
        <f>IFERROR(__xludf.DUMMYFUNCTION("""COMPUTED_VALUE"""),22.0)</f>
        <v>22</v>
      </c>
      <c r="AF9" s="14">
        <f>IFERROR(__xludf.DUMMYFUNCTION("""COMPUTED_VALUE"""),26.0)</f>
        <v>26</v>
      </c>
      <c r="AG9" s="14">
        <f>IFERROR(__xludf.DUMMYFUNCTION("""COMPUTED_VALUE"""),76.0)</f>
        <v>76</v>
      </c>
      <c r="AH9" s="14">
        <f>IFERROR(__xludf.DUMMYFUNCTION("""COMPUTED_VALUE"""),100.0)</f>
        <v>100</v>
      </c>
      <c r="AI9" s="14">
        <f>IFERROR(__xludf.DUMMYFUNCTION("""COMPUTED_VALUE"""),37.0)</f>
        <v>37</v>
      </c>
      <c r="AJ9" s="14">
        <f>IFERROR(__xludf.DUMMYFUNCTION("""COMPUTED_VALUE"""),37.0)</f>
        <v>37</v>
      </c>
      <c r="AK9" s="14">
        <f>IFERROR(__xludf.DUMMYFUNCTION("""COMPUTED_VALUE"""),45.0)</f>
        <v>45</v>
      </c>
      <c r="AL9" s="14">
        <f>IFERROR(__xludf.DUMMYFUNCTION("""COMPUTED_VALUE"""),58.0)</f>
        <v>58</v>
      </c>
      <c r="AM9" s="14">
        <f>IFERROR(__xludf.DUMMYFUNCTION("""COMPUTED_VALUE"""),39.0)</f>
        <v>39</v>
      </c>
      <c r="AN9" s="14">
        <f>IFERROR(__xludf.DUMMYFUNCTION("""COMPUTED_VALUE"""),29.0)</f>
        <v>29</v>
      </c>
      <c r="AO9" s="14">
        <f>IFERROR(__xludf.DUMMYFUNCTION("""COMPUTED_VALUE"""),16.0)</f>
        <v>16</v>
      </c>
      <c r="AP9" s="14">
        <f>IFERROR(__xludf.DUMMYFUNCTION("""COMPUTED_VALUE"""),21.0)</f>
        <v>21</v>
      </c>
      <c r="AQ9" s="14">
        <f>IFERROR(__xludf.DUMMYFUNCTION("""COMPUTED_VALUE"""),14.0)</f>
        <v>14</v>
      </c>
      <c r="AR9" s="14">
        <f>IFERROR(__xludf.DUMMYFUNCTION("""COMPUTED_VALUE"""),41.0)</f>
        <v>41</v>
      </c>
      <c r="AS9" s="14">
        <f>IFERROR(__xludf.DUMMYFUNCTION("""COMPUTED_VALUE"""),100.0)</f>
        <v>100</v>
      </c>
      <c r="AT9" s="14">
        <f>IFERROR(__xludf.DUMMYFUNCTION("""COMPUTED_VALUE"""),48.0)</f>
        <v>48</v>
      </c>
      <c r="AU9" s="14">
        <f>IFERROR(__xludf.DUMMYFUNCTION("""COMPUTED_VALUE"""),17.0)</f>
        <v>17</v>
      </c>
      <c r="AV9" s="14">
        <f>IFERROR(__xludf.DUMMYFUNCTION("""COMPUTED_VALUE"""),20.0)</f>
        <v>20</v>
      </c>
      <c r="AW9" s="14">
        <f>IFERROR(__xludf.DUMMYFUNCTION("""COMPUTED_VALUE"""),8.0)</f>
        <v>8</v>
      </c>
      <c r="AX9" s="14">
        <f>IFERROR(__xludf.DUMMYFUNCTION("""COMPUTED_VALUE"""),45.0)</f>
        <v>45</v>
      </c>
      <c r="AY9" s="14">
        <f>IFERROR(__xludf.DUMMYFUNCTION("""COMPUTED_VALUE"""),23.0)</f>
        <v>23</v>
      </c>
      <c r="AZ9" s="14">
        <f>IFERROR(__xludf.DUMMYFUNCTION("""COMPUTED_VALUE"""),14.0)</f>
        <v>14</v>
      </c>
      <c r="BA9" s="14">
        <f>IFERROR(__xludf.DUMMYFUNCTION("""COMPUTED_VALUE"""),16.0)</f>
        <v>16</v>
      </c>
      <c r="BB9" s="14">
        <f>IFERROR(__xludf.DUMMYFUNCTION("""COMPUTED_VALUE"""),45.0)</f>
        <v>45</v>
      </c>
      <c r="BC9" s="14">
        <f>IFERROR(__xludf.DUMMYFUNCTION("""COMPUTED_VALUE"""),17.0)</f>
        <v>17</v>
      </c>
      <c r="BD9" s="14">
        <f>IFERROR(__xludf.DUMMYFUNCTION("""COMPUTED_VALUE"""),17.0)</f>
        <v>17</v>
      </c>
      <c r="BE9" s="14">
        <f>IFERROR(__xludf.DUMMYFUNCTION("""COMPUTED_VALUE"""),9.0)</f>
        <v>9</v>
      </c>
      <c r="BF9" s="14">
        <f>IFERROR(__xludf.DUMMYFUNCTION("""COMPUTED_VALUE"""),10.0)</f>
        <v>10</v>
      </c>
      <c r="BG9" s="14">
        <f>IFERROR(__xludf.DUMMYFUNCTION("""COMPUTED_VALUE"""),13.0)</f>
        <v>13</v>
      </c>
      <c r="BH9" s="14">
        <f>IFERROR(__xludf.DUMMYFUNCTION("""COMPUTED_VALUE"""),8.0)</f>
        <v>8</v>
      </c>
      <c r="BI9" s="14">
        <f>IFERROR(__xludf.DUMMYFUNCTION("""COMPUTED_VALUE"""),8.0)</f>
        <v>8</v>
      </c>
      <c r="BJ9" s="14">
        <f>IFERROR(__xludf.DUMMYFUNCTION("""COMPUTED_VALUE"""),7.0)</f>
        <v>7</v>
      </c>
      <c r="BK9" s="12" t="str">
        <f>IFERROR(__xludf.DUMMYFUNCTION("""COMPUTED_VALUE"""),"")</f>
        <v/>
      </c>
    </row>
    <row r="10">
      <c r="A10" s="20"/>
    </row>
    <row r="11">
      <c r="A11" s="20"/>
    </row>
    <row r="12">
      <c r="A12" s="20"/>
    </row>
    <row r="13">
      <c r="A13" s="20"/>
    </row>
    <row r="14">
      <c r="A14" s="20"/>
    </row>
    <row r="15">
      <c r="A15" s="20"/>
    </row>
    <row r="16">
      <c r="A16" s="20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1" t="str">
        <f>IFERROR(__xludf.DUMMYFUNCTION("IMPORTRANGE(""https://docs.google.com/spreadsheets/d/1d6fdgW_xP7v4hVciptosnfGlaG9RAWMKSEGWLdL8ilY/edit#gid=1623320637/edit#gid=0"",""NH!A1:XX26"")"),"")</f>
        <v/>
      </c>
      <c r="B1" s="3" t="str">
        <f>IFERROR(__xludf.DUMMYFUNCTION("""COMPUTED_VALUE"""),"")</f>
        <v/>
      </c>
      <c r="C1" s="3" t="str">
        <f>IFERROR(__xludf.DUMMYFUNCTION("""COMPUTED_VALUE"""),"12/27/2018 - 01/02/2019")</f>
        <v>12/27/2018 - 01/02/2019</v>
      </c>
      <c r="D1" s="3" t="str">
        <f>IFERROR(__xludf.DUMMYFUNCTION("""COMPUTED_VALUE"""),"01/03/2019 - 01/09/2019")</f>
        <v>01/03/2019 - 01/09/2019</v>
      </c>
      <c r="E1" s="3" t="str">
        <f>IFERROR(__xludf.DUMMYFUNCTION("""COMPUTED_VALUE"""),"01/10/2019 - 01/16/2019")</f>
        <v>01/10/2019 - 01/16/2019</v>
      </c>
      <c r="F1" s="3" t="str">
        <f>IFERROR(__xludf.DUMMYFUNCTION("""COMPUTED_VALUE"""),"01/17/2019 - 01/23/2019")</f>
        <v>01/17/2019 - 01/23/2019</v>
      </c>
      <c r="G1" s="3" t="str">
        <f>IFERROR(__xludf.DUMMYFUNCTION("""COMPUTED_VALUE"""),"01/24/2019 - 01/30/2019")</f>
        <v>01/24/2019 - 01/30/2019</v>
      </c>
      <c r="H1" s="3" t="str">
        <f>IFERROR(__xludf.DUMMYFUNCTION("""COMPUTED_VALUE"""),"01/31/2019 - 02/06/2019")</f>
        <v>01/31/2019 - 02/06/2019</v>
      </c>
      <c r="I1" s="3" t="str">
        <f>IFERROR(__xludf.DUMMYFUNCTION("""COMPUTED_VALUE"""),"02/07/2019 - 02/13/2019")</f>
        <v>02/07/2019 - 02/13/2019</v>
      </c>
      <c r="J1" s="3" t="str">
        <f>IFERROR(__xludf.DUMMYFUNCTION("""COMPUTED_VALUE"""),"02/14/2019 - 02/20/2019")</f>
        <v>02/14/2019 - 02/20/2019</v>
      </c>
      <c r="K1" s="3" t="str">
        <f>IFERROR(__xludf.DUMMYFUNCTION("""COMPUTED_VALUE"""),"02/21/2019 - 02/27/2019")</f>
        <v>02/21/2019 - 02/27/2019</v>
      </c>
      <c r="L1" s="3" t="str">
        <f>IFERROR(__xludf.DUMMYFUNCTION("""COMPUTED_VALUE"""),"02/28/2019 - 03/06/2019")</f>
        <v>02/28/2019 - 03/06/2019</v>
      </c>
      <c r="M1" s="3" t="str">
        <f>IFERROR(__xludf.DUMMYFUNCTION("""COMPUTED_VALUE"""),"03/07/2019 - 03/13/2019")</f>
        <v>03/07/2019 - 03/13/2019</v>
      </c>
      <c r="N1" s="3" t="str">
        <f>IFERROR(__xludf.DUMMYFUNCTION("""COMPUTED_VALUE"""),"03/14/2019 - 03/20/2019")</f>
        <v>03/14/2019 - 03/20/2019</v>
      </c>
      <c r="O1" s="3" t="str">
        <f>IFERROR(__xludf.DUMMYFUNCTION("""COMPUTED_VALUE"""),"03/21/2019 - 03/27/2019")</f>
        <v>03/21/2019 - 03/27/2019</v>
      </c>
      <c r="P1" s="3" t="str">
        <f>IFERROR(__xludf.DUMMYFUNCTION("""COMPUTED_VALUE"""),"03/28/2019 - 04/03/2019")</f>
        <v>03/28/2019 - 04/03/2019</v>
      </c>
      <c r="Q1" s="3" t="str">
        <f>IFERROR(__xludf.DUMMYFUNCTION("""COMPUTED_VALUE"""),"04/04/2019 - 04/10/2019")</f>
        <v>04/04/2019 - 04/10/2019</v>
      </c>
      <c r="R1" s="3" t="str">
        <f>IFERROR(__xludf.DUMMYFUNCTION("""COMPUTED_VALUE"""),"04/11/2019 - 04/17/2019")</f>
        <v>04/11/2019 - 04/17/2019</v>
      </c>
      <c r="S1" s="3" t="str">
        <f>IFERROR(__xludf.DUMMYFUNCTION("""COMPUTED_VALUE"""),"04/18/2019 - 04/24/2019")</f>
        <v>04/18/2019 - 04/24/2019</v>
      </c>
      <c r="T1" s="3" t="str">
        <f>IFERROR(__xludf.DUMMYFUNCTION("""COMPUTED_VALUE"""),"04/25/2019 - 05/01/2019")</f>
        <v>04/25/2019 - 05/01/2019</v>
      </c>
      <c r="U1" s="3" t="str">
        <f>IFERROR(__xludf.DUMMYFUNCTION("""COMPUTED_VALUE"""),"05/02/2019 - 05/08/2019")</f>
        <v>05/02/2019 - 05/08/2019</v>
      </c>
      <c r="V1" s="3" t="str">
        <f>IFERROR(__xludf.DUMMYFUNCTION("""COMPUTED_VALUE"""),"05/09/2019 - 05/15/2019")</f>
        <v>05/09/2019 - 05/15/2019</v>
      </c>
      <c r="W1" s="3" t="str">
        <f>IFERROR(__xludf.DUMMYFUNCTION("""COMPUTED_VALUE"""),"05/16/2019 - 05/22/2019")</f>
        <v>05/16/2019 - 05/22/2019</v>
      </c>
      <c r="X1" s="3" t="str">
        <f>IFERROR(__xludf.DUMMYFUNCTION("""COMPUTED_VALUE"""),"05/23/2019 - 05/29/2019")</f>
        <v>05/23/2019 - 05/29/2019</v>
      </c>
      <c r="Y1" s="3" t="str">
        <f>IFERROR(__xludf.DUMMYFUNCTION("""COMPUTED_VALUE"""),"05/30/2019 - 06/05/2019")</f>
        <v>05/30/2019 - 06/05/2019</v>
      </c>
      <c r="Z1" s="3" t="str">
        <f>IFERROR(__xludf.DUMMYFUNCTION("""COMPUTED_VALUE"""),"06/06/2019 - 06/12/2019")</f>
        <v>06/06/2019 - 06/12/2019</v>
      </c>
      <c r="AA1" s="3" t="str">
        <f>IFERROR(__xludf.DUMMYFUNCTION("""COMPUTED_VALUE"""),"06/13/2019 - 06/19/2019")</f>
        <v>06/13/2019 - 06/19/2019</v>
      </c>
      <c r="AB1" s="3" t="str">
        <f>IFERROR(__xludf.DUMMYFUNCTION("""COMPUTED_VALUE"""),"06/20/2019 - 06/26/2019")</f>
        <v>06/20/2019 - 06/26/2019</v>
      </c>
      <c r="AC1" s="3" t="str">
        <f>IFERROR(__xludf.DUMMYFUNCTION("""COMPUTED_VALUE"""),"06/27/2019 - 07/03/2019")</f>
        <v>06/27/2019 - 07/03/2019</v>
      </c>
      <c r="AD1" s="3" t="str">
        <f>IFERROR(__xludf.DUMMYFUNCTION("""COMPUTED_VALUE"""),"07/04/2019 - 07/10/2019")</f>
        <v>07/04/2019 - 07/10/2019</v>
      </c>
      <c r="AE1" s="3" t="str">
        <f>IFERROR(__xludf.DUMMYFUNCTION("""COMPUTED_VALUE"""),"07/11/2019 - 07/17/2019")</f>
        <v>07/11/2019 - 07/17/2019</v>
      </c>
      <c r="AF1" s="3" t="str">
        <f>IFERROR(__xludf.DUMMYFUNCTION("""COMPUTED_VALUE"""),"07/18/2019 - 07/24/2019")</f>
        <v>07/18/2019 - 07/24/2019</v>
      </c>
      <c r="AG1" s="3" t="str">
        <f>IFERROR(__xludf.DUMMYFUNCTION("""COMPUTED_VALUE"""),"07/25/2019 - 07/31/2019")</f>
        <v>07/25/2019 - 07/31/2019</v>
      </c>
      <c r="AH1" s="3" t="str">
        <f>IFERROR(__xludf.DUMMYFUNCTION("""COMPUTED_VALUE"""),"08/01/2019 - 08/07/2019")</f>
        <v>08/01/2019 - 08/07/2019</v>
      </c>
      <c r="AI1" s="3" t="str">
        <f>IFERROR(__xludf.DUMMYFUNCTION("""COMPUTED_VALUE"""),"08/08/2019 - 08/14/2019")</f>
        <v>08/08/2019 - 08/14/2019</v>
      </c>
      <c r="AJ1" s="3" t="str">
        <f>IFERROR(__xludf.DUMMYFUNCTION("""COMPUTED_VALUE"""),"08/15/2019 - 08/21/2019")</f>
        <v>08/15/2019 - 08/21/2019</v>
      </c>
      <c r="AK1" s="3" t="str">
        <f>IFERROR(__xludf.DUMMYFUNCTION("""COMPUTED_VALUE"""),"08/22/2019 - 08/28/2019")</f>
        <v>08/22/2019 - 08/28/2019</v>
      </c>
      <c r="AL1" s="3" t="str">
        <f>IFERROR(__xludf.DUMMYFUNCTION("""COMPUTED_VALUE"""),"08/29/2019 - 09/04/2019")</f>
        <v>08/29/2019 - 09/04/2019</v>
      </c>
      <c r="AM1" s="3" t="str">
        <f>IFERROR(__xludf.DUMMYFUNCTION("""COMPUTED_VALUE"""),"09/05/2019 - 09/11/2019")</f>
        <v>09/05/2019 - 09/11/2019</v>
      </c>
      <c r="AN1" s="3" t="str">
        <f>IFERROR(__xludf.DUMMYFUNCTION("""COMPUTED_VALUE"""),"09/12/2019 - 09/18/2019")</f>
        <v>09/12/2019 - 09/18/2019</v>
      </c>
      <c r="AO1" s="3" t="str">
        <f>IFERROR(__xludf.DUMMYFUNCTION("""COMPUTED_VALUE"""),"09/19/2019 - 09/25/2019")</f>
        <v>09/19/2019 - 09/25/2019</v>
      </c>
      <c r="AP1" s="3" t="str">
        <f>IFERROR(__xludf.DUMMYFUNCTION("""COMPUTED_VALUE"""),"09/26/2019 - 10/02/2019")</f>
        <v>09/26/2019 - 10/02/2019</v>
      </c>
      <c r="AQ1" s="3" t="str">
        <f>IFERROR(__xludf.DUMMYFUNCTION("""COMPUTED_VALUE"""),"10/03/2019 - 10/09/2019")</f>
        <v>10/03/2019 - 10/09/2019</v>
      </c>
      <c r="AR1" s="3" t="str">
        <f>IFERROR(__xludf.DUMMYFUNCTION("""COMPUTED_VALUE"""),"10/10/2019 10/16/2019")</f>
        <v>10/10/2019 10/16/2019</v>
      </c>
      <c r="AS1" s="3" t="str">
        <f>IFERROR(__xludf.DUMMYFUNCTION("""COMPUTED_VALUE"""),"10/17/2019 - 10/23/2019")</f>
        <v>10/17/2019 - 10/23/2019</v>
      </c>
      <c r="AT1" s="3" t="str">
        <f>IFERROR(__xludf.DUMMYFUNCTION("""COMPUTED_VALUE"""),"10/24/2019 - 10/30/2019")</f>
        <v>10/24/2019 - 10/30/2019</v>
      </c>
      <c r="AU1" s="3" t="str">
        <f>IFERROR(__xludf.DUMMYFUNCTION("""COMPUTED_VALUE"""),"10/31/2019 - 11/06/2019")</f>
        <v>10/31/2019 - 11/06/2019</v>
      </c>
      <c r="AV1" s="3" t="str">
        <f>IFERROR(__xludf.DUMMYFUNCTION("""COMPUTED_VALUE"""),"11/07/2019 - 11/13/2019")</f>
        <v>11/07/2019 - 11/13/2019</v>
      </c>
      <c r="AW1" s="3" t="str">
        <f>IFERROR(__xludf.DUMMYFUNCTION("""COMPUTED_VALUE"""),"11/14/2019 11/20/2019")</f>
        <v>11/14/2019 11/20/2019</v>
      </c>
      <c r="AX1" s="3" t="str">
        <f>IFERROR(__xludf.DUMMYFUNCTION("""COMPUTED_VALUE"""),"11/21/2019 11/27/2019")</f>
        <v>11/21/2019 11/27/2019</v>
      </c>
      <c r="AY1" s="3" t="str">
        <f>IFERROR(__xludf.DUMMYFUNCTION("""COMPUTED_VALUE"""),"11/28/2019 12/04/2019")</f>
        <v>11/28/2019 12/04/2019</v>
      </c>
      <c r="AZ1" s="3" t="str">
        <f>IFERROR(__xludf.DUMMYFUNCTION("""COMPUTED_VALUE"""),"12/05/2019 12/11/2019")</f>
        <v>12/05/2019 12/11/2019</v>
      </c>
      <c r="BA1" s="3" t="str">
        <f>IFERROR(__xludf.DUMMYFUNCTION("""COMPUTED_VALUE"""),"12/12/2019 12/18/2019")</f>
        <v>12/12/2019 12/18/2019</v>
      </c>
      <c r="BB1" s="3" t="str">
        <f>IFERROR(__xludf.DUMMYFUNCTION("""COMPUTED_VALUE"""),"12/19/2019 12/25/2019")</f>
        <v>12/19/2019 12/25/2019</v>
      </c>
      <c r="BC1" s="3" t="str">
        <f>IFERROR(__xludf.DUMMYFUNCTION("""COMPUTED_VALUE"""),"12/26/2019 01/01/2020")</f>
        <v>12/26/2019 01/01/2020</v>
      </c>
      <c r="BD1" s="3" t="str">
        <f>IFERROR(__xludf.DUMMYFUNCTION("""COMPUTED_VALUE"""),"01/02/2020 01/08/2020")</f>
        <v>01/02/2020 01/08/2020</v>
      </c>
      <c r="BE1" s="3" t="str">
        <f>IFERROR(__xludf.DUMMYFUNCTION("""COMPUTED_VALUE"""),"01/09/2020 01/15/2020")</f>
        <v>01/09/2020 01/15/2020</v>
      </c>
      <c r="BF1" s="3" t="str">
        <f>IFERROR(__xludf.DUMMYFUNCTION("""COMPUTED_VALUE"""),"01/16/2020 01/22/2020")</f>
        <v>01/16/2020 01/22/2020</v>
      </c>
      <c r="BG1" s="3" t="str">
        <f>IFERROR(__xludf.DUMMYFUNCTION("""COMPUTED_VALUE"""),"01/23/2020 01/29/2020")</f>
        <v>01/23/2020 01/29/2020</v>
      </c>
      <c r="BH1" s="3" t="str">
        <f>IFERROR(__xludf.DUMMYFUNCTION("""COMPUTED_VALUE"""),"01/30/2020 02/05/2020")</f>
        <v>01/30/2020 02/05/2020</v>
      </c>
      <c r="BI1" s="3" t="str">
        <f>IFERROR(__xludf.DUMMYFUNCTION("""COMPUTED_VALUE"""),"02/06/2020 02/12/2020")</f>
        <v>02/06/2020 02/12/2020</v>
      </c>
      <c r="BJ1" s="3" t="str">
        <f>IFERROR(__xludf.DUMMYFUNCTION("""COMPUTED_VALUE"""),"02/13/2020 02/19/2020")</f>
        <v>02/13/2020 02/19/2020</v>
      </c>
      <c r="BK1" s="3" t="str">
        <f>IFERROR(__xludf.DUMMYFUNCTION("""COMPUTED_VALUE"""),"")</f>
        <v/>
      </c>
      <c r="BL1" s="3" t="str">
        <f>IFERROR(__xludf.DUMMYFUNCTION("""COMPUTED_VALUE"""),"")</f>
        <v/>
      </c>
      <c r="BM1" s="3" t="str">
        <f>IFERROR(__xludf.DUMMYFUNCTION("""COMPUTED_VALUE"""),"")</f>
        <v/>
      </c>
      <c r="BN1" s="3" t="str">
        <f>IFERROR(__xludf.DUMMYFUNCTION("""COMPUTED_VALUE"""),"")</f>
        <v/>
      </c>
      <c r="BO1" s="3" t="str">
        <f>IFERROR(__xludf.DUMMYFUNCTION("""COMPUTED_VALUE"""),"")</f>
        <v/>
      </c>
      <c r="BP1" s="3" t="str">
        <f>IFERROR(__xludf.DUMMYFUNCTION("""COMPUTED_VALUE"""),"")</f>
        <v/>
      </c>
      <c r="BQ1" s="3" t="str">
        <f>IFERROR(__xludf.DUMMYFUNCTION("""COMPUTED_VALUE"""),"")</f>
        <v/>
      </c>
      <c r="BR1" s="3" t="str">
        <f>IFERROR(__xludf.DUMMYFUNCTION("""COMPUTED_VALUE"""),"")</f>
        <v/>
      </c>
      <c r="BS1" s="3" t="str">
        <f>IFERROR(__xludf.DUMMYFUNCTION("""COMPUTED_VALUE"""),"")</f>
        <v/>
      </c>
      <c r="BT1" s="3" t="str">
        <f>IFERROR(__xludf.DUMMYFUNCTION("""COMPUTED_VALUE"""),"")</f>
        <v/>
      </c>
      <c r="BU1" s="3" t="str">
        <f>IFERROR(__xludf.DUMMYFUNCTION("""COMPUTED_VALUE"""),"")</f>
        <v/>
      </c>
      <c r="BV1" s="3"/>
      <c r="BW1" s="3"/>
      <c r="BX1" s="3"/>
      <c r="BY1" s="3"/>
      <c r="BZ1" s="3"/>
      <c r="CA1" s="3"/>
      <c r="CB1" s="3"/>
      <c r="CC1" s="3"/>
      <c r="CD1" s="3"/>
    </row>
    <row r="2">
      <c r="A2" s="11" t="str">
        <f>IFERROR(__xludf.DUMMYFUNCTION("""COMPUTED_VALUE"""),"https://upload.wikimedia.org/wikipedia/commons/thumb/b/b7/Amy_Klobuchar%2C_official_portrait%2C_113th_Congress.jpg/220px-Amy_Klobuchar%2C_official_portrait%2C_113th_Congress.jpg")</f>
        <v>https://upload.wikimedia.org/wikipedia/commons/thumb/b/b7/Amy_Klobuchar%2C_official_portrait%2C_113th_Congress.jpg/220px-Amy_Klobuchar%2C_official_portrait%2C_113th_Congress.jpg</v>
      </c>
      <c r="B2" s="12" t="str">
        <f>IFERROR(__xludf.DUMMYFUNCTION("""COMPUTED_VALUE"""),"Amy Klobuchar")</f>
        <v>Amy Klobuchar</v>
      </c>
      <c r="C2" s="12">
        <f>IFERROR(__xludf.DUMMYFUNCTION("""COMPUTED_VALUE"""),6.0)</f>
        <v>6</v>
      </c>
      <c r="D2" s="12">
        <f>IFERROR(__xludf.DUMMYFUNCTION("""COMPUTED_VALUE"""),5.0)</f>
        <v>5</v>
      </c>
      <c r="E2" s="12">
        <f>IFERROR(__xludf.DUMMYFUNCTION("""COMPUTED_VALUE"""),21.0)</f>
        <v>21</v>
      </c>
      <c r="F2" s="12">
        <f>IFERROR(__xludf.DUMMYFUNCTION("""COMPUTED_VALUE"""),0.0)</f>
        <v>0</v>
      </c>
      <c r="G2" s="12">
        <f>IFERROR(__xludf.DUMMYFUNCTION("""COMPUTED_VALUE"""),0.0)</f>
        <v>0</v>
      </c>
      <c r="H2" s="12">
        <f>IFERROR(__xludf.DUMMYFUNCTION("""COMPUTED_VALUE"""),47.0)</f>
        <v>47</v>
      </c>
      <c r="I2" s="12">
        <f>IFERROR(__xludf.DUMMYFUNCTION("""COMPUTED_VALUE"""),43.0)</f>
        <v>43</v>
      </c>
      <c r="J2" s="12">
        <f>IFERROR(__xludf.DUMMYFUNCTION("""COMPUTED_VALUE"""),27.0)</f>
        <v>27</v>
      </c>
      <c r="K2" s="12">
        <f>IFERROR(__xludf.DUMMYFUNCTION("""COMPUTED_VALUE"""),20.0)</f>
        <v>20</v>
      </c>
      <c r="L2" s="12">
        <f>IFERROR(__xludf.DUMMYFUNCTION("""COMPUTED_VALUE"""),10.0)</f>
        <v>10</v>
      </c>
      <c r="M2" s="12">
        <f>IFERROR(__xludf.DUMMYFUNCTION("""COMPUTED_VALUE"""),5.0)</f>
        <v>5</v>
      </c>
      <c r="N2" s="12">
        <f>IFERROR(__xludf.DUMMYFUNCTION("""COMPUTED_VALUE"""),21.0)</f>
        <v>21</v>
      </c>
      <c r="O2" s="12">
        <f>IFERROR(__xludf.DUMMYFUNCTION("""COMPUTED_VALUE"""),30.0)</f>
        <v>30</v>
      </c>
      <c r="P2" s="12">
        <f>IFERROR(__xludf.DUMMYFUNCTION("""COMPUTED_VALUE"""),5.0)</f>
        <v>5</v>
      </c>
      <c r="Q2" s="12">
        <f>IFERROR(__xludf.DUMMYFUNCTION("""COMPUTED_VALUE"""),6.0)</f>
        <v>6</v>
      </c>
      <c r="R2" s="12">
        <f>IFERROR(__xludf.DUMMYFUNCTION("""COMPUTED_VALUE"""),0.0)</f>
        <v>0</v>
      </c>
      <c r="S2" s="14">
        <f>IFERROR(__xludf.DUMMYFUNCTION("""COMPUTED_VALUE"""),6.0)</f>
        <v>6</v>
      </c>
      <c r="T2" s="14">
        <f>IFERROR(__xludf.DUMMYFUNCTION("""COMPUTED_VALUE"""),4.0)</f>
        <v>4</v>
      </c>
      <c r="U2" s="14">
        <f>IFERROR(__xludf.DUMMYFUNCTION("""COMPUTED_VALUE"""),16.0)</f>
        <v>16</v>
      </c>
      <c r="V2" s="14">
        <f>IFERROR(__xludf.DUMMYFUNCTION("""COMPUTED_VALUE"""),10.0)</f>
        <v>10</v>
      </c>
      <c r="W2" s="14">
        <f>IFERROR(__xludf.DUMMYFUNCTION("""COMPUTED_VALUE"""),35.0)</f>
        <v>35</v>
      </c>
      <c r="X2" s="14">
        <f>IFERROR(__xludf.DUMMYFUNCTION("""COMPUTED_VALUE"""),6.0)</f>
        <v>6</v>
      </c>
      <c r="Y2" s="14">
        <f>IFERROR(__xludf.DUMMYFUNCTION("""COMPUTED_VALUE"""),12.0)</f>
        <v>12</v>
      </c>
      <c r="Z2" s="14">
        <f>IFERROR(__xludf.DUMMYFUNCTION("""COMPUTED_VALUE"""),14.0)</f>
        <v>14</v>
      </c>
      <c r="AA2" s="14">
        <f>IFERROR(__xludf.DUMMYFUNCTION("""COMPUTED_VALUE"""),0.0)</f>
        <v>0</v>
      </c>
      <c r="AB2" s="14">
        <f>IFERROR(__xludf.DUMMYFUNCTION("""COMPUTED_VALUE"""),15.0)</f>
        <v>15</v>
      </c>
      <c r="AC2" s="14">
        <f>IFERROR(__xludf.DUMMYFUNCTION("""COMPUTED_VALUE"""),21.0)</f>
        <v>21</v>
      </c>
      <c r="AD2" s="14">
        <f>IFERROR(__xludf.DUMMYFUNCTION("""COMPUTED_VALUE"""),19.0)</f>
        <v>19</v>
      </c>
      <c r="AE2" s="14">
        <f>IFERROR(__xludf.DUMMYFUNCTION("""COMPUTED_VALUE"""),21.0)</f>
        <v>21</v>
      </c>
      <c r="AF2" s="14">
        <f>IFERROR(__xludf.DUMMYFUNCTION("""COMPUTED_VALUE"""),11.0)</f>
        <v>11</v>
      </c>
      <c r="AG2" s="14">
        <f>IFERROR(__xludf.DUMMYFUNCTION("""COMPUTED_VALUE"""),34.0)</f>
        <v>34</v>
      </c>
      <c r="AH2" s="14">
        <f>IFERROR(__xludf.DUMMYFUNCTION("""COMPUTED_VALUE"""),7.0)</f>
        <v>7</v>
      </c>
      <c r="AI2" s="14">
        <f>IFERROR(__xludf.DUMMYFUNCTION("""COMPUTED_VALUE"""),6.0)</f>
        <v>6</v>
      </c>
      <c r="AJ2" s="14">
        <f>IFERROR(__xludf.DUMMYFUNCTION("""COMPUTED_VALUE"""),25.0)</f>
        <v>25</v>
      </c>
      <c r="AK2" s="14">
        <f>IFERROR(__xludf.DUMMYFUNCTION("""COMPUTED_VALUE"""),12.0)</f>
        <v>12</v>
      </c>
      <c r="AL2" s="14">
        <f>IFERROR(__xludf.DUMMYFUNCTION("""COMPUTED_VALUE"""),10.0)</f>
        <v>10</v>
      </c>
      <c r="AM2" s="14">
        <f>IFERROR(__xludf.DUMMYFUNCTION("""COMPUTED_VALUE"""),24.0)</f>
        <v>24</v>
      </c>
      <c r="AN2" s="14">
        <f>IFERROR(__xludf.DUMMYFUNCTION("""COMPUTED_VALUE"""),15.0)</f>
        <v>15</v>
      </c>
      <c r="AO2" s="14">
        <f>IFERROR(__xludf.DUMMYFUNCTION("""COMPUTED_VALUE"""),4.0)</f>
        <v>4</v>
      </c>
      <c r="AP2" s="14">
        <f>IFERROR(__xludf.DUMMYFUNCTION("""COMPUTED_VALUE"""),4.0)</f>
        <v>4</v>
      </c>
      <c r="AQ2" s="14">
        <f>IFERROR(__xludf.DUMMYFUNCTION("""COMPUTED_VALUE"""),13.0)</f>
        <v>13</v>
      </c>
      <c r="AR2" s="14">
        <f>IFERROR(__xludf.DUMMYFUNCTION("""COMPUTED_VALUE"""),11.0)</f>
        <v>11</v>
      </c>
      <c r="AS2" s="14">
        <f>IFERROR(__xludf.DUMMYFUNCTION("""COMPUTED_VALUE"""),13.0)</f>
        <v>13</v>
      </c>
      <c r="AT2" s="14">
        <f>IFERROR(__xludf.DUMMYFUNCTION("""COMPUTED_VALUE"""),11.0)</f>
        <v>11</v>
      </c>
      <c r="AU2" s="14">
        <f>IFERROR(__xludf.DUMMYFUNCTION("""COMPUTED_VALUE"""),15.0)</f>
        <v>15</v>
      </c>
      <c r="AV2" s="14">
        <f>IFERROR(__xludf.DUMMYFUNCTION("""COMPUTED_VALUE"""),7.0)</f>
        <v>7</v>
      </c>
      <c r="AW2" s="14">
        <f>IFERROR(__xludf.DUMMYFUNCTION("""COMPUTED_VALUE"""),12.0)</f>
        <v>12</v>
      </c>
      <c r="AX2" s="12">
        <f>IFERROR(__xludf.DUMMYFUNCTION("""COMPUTED_VALUE"""),27.0)</f>
        <v>27</v>
      </c>
      <c r="AY2" s="12">
        <f>IFERROR(__xludf.DUMMYFUNCTION("""COMPUTED_VALUE"""),19.0)</f>
        <v>19</v>
      </c>
      <c r="AZ2" s="12">
        <f>IFERROR(__xludf.DUMMYFUNCTION("""COMPUTED_VALUE"""),8.0)</f>
        <v>8</v>
      </c>
      <c r="BA2" s="12">
        <f>IFERROR(__xludf.DUMMYFUNCTION("""COMPUTED_VALUE"""),12.0)</f>
        <v>12</v>
      </c>
      <c r="BB2" s="12">
        <f>IFERROR(__xludf.DUMMYFUNCTION("""COMPUTED_VALUE"""),43.0)</f>
        <v>43</v>
      </c>
      <c r="BC2" s="12">
        <f>IFERROR(__xludf.DUMMYFUNCTION("""COMPUTED_VALUE"""),36.0)</f>
        <v>36</v>
      </c>
      <c r="BD2" s="12">
        <f>IFERROR(__xludf.DUMMYFUNCTION("""COMPUTED_VALUE"""),20.0)</f>
        <v>20</v>
      </c>
      <c r="BE2" s="12">
        <f>IFERROR(__xludf.DUMMYFUNCTION("""COMPUTED_VALUE"""),22.0)</f>
        <v>22</v>
      </c>
      <c r="BF2" s="12">
        <f>IFERROR(__xludf.DUMMYFUNCTION("""COMPUTED_VALUE"""),18.0)</f>
        <v>18</v>
      </c>
      <c r="BG2" s="12">
        <f>IFERROR(__xludf.DUMMYFUNCTION("""COMPUTED_VALUE"""),21.0)</f>
        <v>21</v>
      </c>
      <c r="BH2" s="12">
        <f>IFERROR(__xludf.DUMMYFUNCTION("""COMPUTED_VALUE"""),24.0)</f>
        <v>24</v>
      </c>
      <c r="BI2" s="12">
        <f>IFERROR(__xludf.DUMMYFUNCTION("""COMPUTED_VALUE"""),59.0)</f>
        <v>59</v>
      </c>
      <c r="BJ2" s="12">
        <f>IFERROR(__xludf.DUMMYFUNCTION("""COMPUTED_VALUE"""),24.0)</f>
        <v>24</v>
      </c>
      <c r="BK2" s="12" t="str">
        <f>IFERROR(__xludf.DUMMYFUNCTION("""COMPUTED_VALUE"""),"")</f>
        <v/>
      </c>
      <c r="BL2" s="12" t="str">
        <f>IFERROR(__xludf.DUMMYFUNCTION("""COMPUTED_VALUE"""),"")</f>
        <v/>
      </c>
      <c r="BM2" s="12" t="str">
        <f>IFERROR(__xludf.DUMMYFUNCTION("""COMPUTED_VALUE"""),"")</f>
        <v/>
      </c>
      <c r="BN2" s="12" t="str">
        <f>IFERROR(__xludf.DUMMYFUNCTION("""COMPUTED_VALUE"""),"")</f>
        <v/>
      </c>
      <c r="BO2" s="12" t="str">
        <f>IFERROR(__xludf.DUMMYFUNCTION("""COMPUTED_VALUE"""),"")</f>
        <v/>
      </c>
      <c r="BP2" s="12" t="str">
        <f>IFERROR(__xludf.DUMMYFUNCTION("""COMPUTED_VALUE"""),"")</f>
        <v/>
      </c>
      <c r="BQ2" s="12" t="str">
        <f>IFERROR(__xludf.DUMMYFUNCTION("""COMPUTED_VALUE"""),"")</f>
        <v/>
      </c>
      <c r="BR2" s="12" t="str">
        <f>IFERROR(__xludf.DUMMYFUNCTION("""COMPUTED_VALUE"""),"")</f>
        <v/>
      </c>
      <c r="BS2" s="12" t="str">
        <f>IFERROR(__xludf.DUMMYFUNCTION("""COMPUTED_VALUE"""),"")</f>
        <v/>
      </c>
      <c r="BT2" s="12" t="str">
        <f>IFERROR(__xludf.DUMMYFUNCTION("""COMPUTED_VALUE"""),"")</f>
        <v/>
      </c>
      <c r="BU2" s="12" t="str">
        <f>IFERROR(__xludf.DUMMYFUNCTION("""COMPUTED_VALUE"""),"")</f>
        <v/>
      </c>
    </row>
    <row r="3">
      <c r="A3" s="11" t="str">
        <f>IFERROR(__xludf.DUMMYFUNCTION("""COMPUTED_VALUE"""),"https://upload.wikimedia.org/wikipedia/commons/thumb/0/0c/Bernie_Sanders_July_2019_%28cropped%29.jpg/220px-Bernie_Sanders_July_2019_%28cropped%29.jpg")</f>
        <v>https://upload.wikimedia.org/wikipedia/commons/thumb/0/0c/Bernie_Sanders_July_2019_%28cropped%29.jpg/220px-Bernie_Sanders_July_2019_%28cropped%29.jpg</v>
      </c>
      <c r="B3" s="12" t="str">
        <f>IFERROR(__xludf.DUMMYFUNCTION("""COMPUTED_VALUE"""),"Bernie Sanders")</f>
        <v>Bernie Sanders</v>
      </c>
      <c r="C3" s="12">
        <f>IFERROR(__xludf.DUMMYFUNCTION("""COMPUTED_VALUE"""),27.0)</f>
        <v>27</v>
      </c>
      <c r="D3" s="12">
        <f>IFERROR(__xludf.DUMMYFUNCTION("""COMPUTED_VALUE"""),29.0)</f>
        <v>29</v>
      </c>
      <c r="E3" s="12">
        <f>IFERROR(__xludf.DUMMYFUNCTION("""COMPUTED_VALUE"""),46.0)</f>
        <v>46</v>
      </c>
      <c r="F3" s="12">
        <f>IFERROR(__xludf.DUMMYFUNCTION("""COMPUTED_VALUE"""),64.0)</f>
        <v>64</v>
      </c>
      <c r="G3" s="12">
        <f>IFERROR(__xludf.DUMMYFUNCTION("""COMPUTED_VALUE"""),100.0)</f>
        <v>100</v>
      </c>
      <c r="H3" s="12">
        <f>IFERROR(__xludf.DUMMYFUNCTION("""COMPUTED_VALUE"""),100.0)</f>
        <v>100</v>
      </c>
      <c r="I3" s="12">
        <f>IFERROR(__xludf.DUMMYFUNCTION("""COMPUTED_VALUE"""),20.0)</f>
        <v>20</v>
      </c>
      <c r="J3" s="12">
        <f>IFERROR(__xludf.DUMMYFUNCTION("""COMPUTED_VALUE"""),100.0)</f>
        <v>100</v>
      </c>
      <c r="K3" s="12">
        <f>IFERROR(__xludf.DUMMYFUNCTION("""COMPUTED_VALUE"""),100.0)</f>
        <v>100</v>
      </c>
      <c r="L3" s="12">
        <f>IFERROR(__xludf.DUMMYFUNCTION("""COMPUTED_VALUE"""),100.0)</f>
        <v>100</v>
      </c>
      <c r="M3" s="12">
        <f>IFERROR(__xludf.DUMMYFUNCTION("""COMPUTED_VALUE"""),100.0)</f>
        <v>100</v>
      </c>
      <c r="N3" s="12">
        <f>IFERROR(__xludf.DUMMYFUNCTION("""COMPUTED_VALUE"""),100.0)</f>
        <v>100</v>
      </c>
      <c r="O3" s="12">
        <f>IFERROR(__xludf.DUMMYFUNCTION("""COMPUTED_VALUE"""),65.0)</f>
        <v>65</v>
      </c>
      <c r="P3" s="12">
        <f>IFERROR(__xludf.DUMMYFUNCTION("""COMPUTED_VALUE"""),29.0)</f>
        <v>29</v>
      </c>
      <c r="Q3" s="12">
        <f>IFERROR(__xludf.DUMMYFUNCTION("""COMPUTED_VALUE"""),52.0)</f>
        <v>52</v>
      </c>
      <c r="R3" s="12">
        <f>IFERROR(__xludf.DUMMYFUNCTION("""COMPUTED_VALUE"""),46.0)</f>
        <v>46</v>
      </c>
      <c r="S3" s="14">
        <f>IFERROR(__xludf.DUMMYFUNCTION("""COMPUTED_VALUE"""),63.0)</f>
        <v>63</v>
      </c>
      <c r="T3" s="14">
        <f>IFERROR(__xludf.DUMMYFUNCTION("""COMPUTED_VALUE"""),27.0)</f>
        <v>27</v>
      </c>
      <c r="U3" s="14">
        <f>IFERROR(__xludf.DUMMYFUNCTION("""COMPUTED_VALUE"""),53.0)</f>
        <v>53</v>
      </c>
      <c r="V3" s="14">
        <f>IFERROR(__xludf.DUMMYFUNCTION("""COMPUTED_VALUE"""),22.0)</f>
        <v>22</v>
      </c>
      <c r="W3" s="14">
        <f>IFERROR(__xludf.DUMMYFUNCTION("""COMPUTED_VALUE"""),46.0)</f>
        <v>46</v>
      </c>
      <c r="X3" s="14">
        <f>IFERROR(__xludf.DUMMYFUNCTION("""COMPUTED_VALUE"""),100.0)</f>
        <v>100</v>
      </c>
      <c r="Y3" s="14">
        <f>IFERROR(__xludf.DUMMYFUNCTION("""COMPUTED_VALUE"""),46.0)</f>
        <v>46</v>
      </c>
      <c r="Z3" s="14">
        <f>IFERROR(__xludf.DUMMYFUNCTION("""COMPUTED_VALUE"""),71.0)</f>
        <v>71</v>
      </c>
      <c r="AA3" s="14">
        <f>IFERROR(__xludf.DUMMYFUNCTION("""COMPUTED_VALUE"""),56.0)</f>
        <v>56</v>
      </c>
      <c r="AB3" s="14">
        <f>IFERROR(__xludf.DUMMYFUNCTION("""COMPUTED_VALUE"""),71.0)</f>
        <v>71</v>
      </c>
      <c r="AC3" s="14">
        <f>IFERROR(__xludf.DUMMYFUNCTION("""COMPUTED_VALUE"""),100.0)</f>
        <v>100</v>
      </c>
      <c r="AD3" s="14">
        <f>IFERROR(__xludf.DUMMYFUNCTION("""COMPUTED_VALUE"""),50.0)</f>
        <v>50</v>
      </c>
      <c r="AE3" s="14">
        <f>IFERROR(__xludf.DUMMYFUNCTION("""COMPUTED_VALUE"""),100.0)</f>
        <v>100</v>
      </c>
      <c r="AF3" s="14">
        <f>IFERROR(__xludf.DUMMYFUNCTION("""COMPUTED_VALUE"""),100.0)</f>
        <v>100</v>
      </c>
      <c r="AG3" s="14">
        <f>IFERROR(__xludf.DUMMYFUNCTION("""COMPUTED_VALUE"""),100.0)</f>
        <v>100</v>
      </c>
      <c r="AH3" s="14">
        <f>IFERROR(__xludf.DUMMYFUNCTION("""COMPUTED_VALUE"""),40.0)</f>
        <v>40</v>
      </c>
      <c r="AI3" s="14">
        <f>IFERROR(__xludf.DUMMYFUNCTION("""COMPUTED_VALUE"""),100.0)</f>
        <v>100</v>
      </c>
      <c r="AJ3" s="14">
        <f>IFERROR(__xludf.DUMMYFUNCTION("""COMPUTED_VALUE"""),69.0)</f>
        <v>69</v>
      </c>
      <c r="AK3" s="14">
        <f>IFERROR(__xludf.DUMMYFUNCTION("""COMPUTED_VALUE"""),57.0)</f>
        <v>57</v>
      </c>
      <c r="AL3" s="14">
        <f>IFERROR(__xludf.DUMMYFUNCTION("""COMPUTED_VALUE"""),100.0)</f>
        <v>100</v>
      </c>
      <c r="AM3" s="14">
        <f>IFERROR(__xludf.DUMMYFUNCTION("""COMPUTED_VALUE"""),78.0)</f>
        <v>78</v>
      </c>
      <c r="AN3" s="14">
        <f>IFERROR(__xludf.DUMMYFUNCTION("""COMPUTED_VALUE"""),56.0)</f>
        <v>56</v>
      </c>
      <c r="AO3" s="14">
        <f>IFERROR(__xludf.DUMMYFUNCTION("""COMPUTED_VALUE"""),38.0)</f>
        <v>38</v>
      </c>
      <c r="AP3" s="14">
        <f>IFERROR(__xludf.DUMMYFUNCTION("""COMPUTED_VALUE"""),100.0)</f>
        <v>100</v>
      </c>
      <c r="AQ3" s="14">
        <f>IFERROR(__xludf.DUMMYFUNCTION("""COMPUTED_VALUE"""),100.0)</f>
        <v>100</v>
      </c>
      <c r="AR3" s="14">
        <f>IFERROR(__xludf.DUMMYFUNCTION("""COMPUTED_VALUE"""),54.0)</f>
        <v>54</v>
      </c>
      <c r="AS3" s="14">
        <f>IFERROR(__xludf.DUMMYFUNCTION("""COMPUTED_VALUE"""),49.0)</f>
        <v>49</v>
      </c>
      <c r="AT3" s="14">
        <f>IFERROR(__xludf.DUMMYFUNCTION("""COMPUTED_VALUE"""),50.0)</f>
        <v>50</v>
      </c>
      <c r="AU3" s="14">
        <f>IFERROR(__xludf.DUMMYFUNCTION("""COMPUTED_VALUE"""),79.0)</f>
        <v>79</v>
      </c>
      <c r="AV3" s="14">
        <f>IFERROR(__xludf.DUMMYFUNCTION("""COMPUTED_VALUE"""),57.0)</f>
        <v>57</v>
      </c>
      <c r="AW3" s="14">
        <f>IFERROR(__xludf.DUMMYFUNCTION("""COMPUTED_VALUE"""),42.0)</f>
        <v>42</v>
      </c>
      <c r="AX3" s="12">
        <f>IFERROR(__xludf.DUMMYFUNCTION("""COMPUTED_VALUE"""),100.0)</f>
        <v>100</v>
      </c>
      <c r="AY3" s="12">
        <f>IFERROR(__xludf.DUMMYFUNCTION("""COMPUTED_VALUE"""),100.0)</f>
        <v>100</v>
      </c>
      <c r="AZ3" s="12">
        <f>IFERROR(__xludf.DUMMYFUNCTION("""COMPUTED_VALUE"""),66.0)</f>
        <v>66</v>
      </c>
      <c r="BA3" s="12">
        <f>IFERROR(__xludf.DUMMYFUNCTION("""COMPUTED_VALUE"""),100.0)</f>
        <v>100</v>
      </c>
      <c r="BB3" s="12">
        <f>IFERROR(__xludf.DUMMYFUNCTION("""COMPUTED_VALUE"""),74.0)</f>
        <v>74</v>
      </c>
      <c r="BC3" s="12">
        <f>IFERROR(__xludf.DUMMYFUNCTION("""COMPUTED_VALUE"""),100.0)</f>
        <v>100</v>
      </c>
      <c r="BD3" s="12">
        <f>IFERROR(__xludf.DUMMYFUNCTION("""COMPUTED_VALUE"""),76.0)</f>
        <v>76</v>
      </c>
      <c r="BE3" s="12">
        <f>IFERROR(__xludf.DUMMYFUNCTION("""COMPUTED_VALUE"""),100.0)</f>
        <v>100</v>
      </c>
      <c r="BF3" s="12">
        <f>IFERROR(__xludf.DUMMYFUNCTION("""COMPUTED_VALUE"""),100.0)</f>
        <v>100</v>
      </c>
      <c r="BG3" s="12">
        <f>IFERROR(__xludf.DUMMYFUNCTION("""COMPUTED_VALUE"""),100.0)</f>
        <v>100</v>
      </c>
      <c r="BH3" s="12">
        <f>IFERROR(__xludf.DUMMYFUNCTION("""COMPUTED_VALUE"""),100.0)</f>
        <v>100</v>
      </c>
      <c r="BI3" s="12">
        <f>IFERROR(__xludf.DUMMYFUNCTION("""COMPUTED_VALUE"""),88.0)</f>
        <v>88</v>
      </c>
      <c r="BJ3" s="12">
        <f>IFERROR(__xludf.DUMMYFUNCTION("""COMPUTED_VALUE"""),100.0)</f>
        <v>100</v>
      </c>
      <c r="BK3" s="12" t="str">
        <f>IFERROR(__xludf.DUMMYFUNCTION("""COMPUTED_VALUE"""),"")</f>
        <v/>
      </c>
      <c r="BL3" s="12" t="str">
        <f>IFERROR(__xludf.DUMMYFUNCTION("""COMPUTED_VALUE"""),"")</f>
        <v/>
      </c>
      <c r="BM3" s="12" t="str">
        <f>IFERROR(__xludf.DUMMYFUNCTION("""COMPUTED_VALUE"""),"")</f>
        <v/>
      </c>
      <c r="BN3" s="12" t="str">
        <f>IFERROR(__xludf.DUMMYFUNCTION("""COMPUTED_VALUE"""),"")</f>
        <v/>
      </c>
      <c r="BO3" s="12" t="str">
        <f>IFERROR(__xludf.DUMMYFUNCTION("""COMPUTED_VALUE"""),"")</f>
        <v/>
      </c>
      <c r="BP3" s="12" t="str">
        <f>IFERROR(__xludf.DUMMYFUNCTION("""COMPUTED_VALUE"""),"")</f>
        <v/>
      </c>
      <c r="BQ3" s="12" t="str">
        <f>IFERROR(__xludf.DUMMYFUNCTION("""COMPUTED_VALUE"""),"")</f>
        <v/>
      </c>
      <c r="BR3" s="12" t="str">
        <f>IFERROR(__xludf.DUMMYFUNCTION("""COMPUTED_VALUE"""),"")</f>
        <v/>
      </c>
      <c r="BS3" s="12" t="str">
        <f>IFERROR(__xludf.DUMMYFUNCTION("""COMPUTED_VALUE"""),"")</f>
        <v/>
      </c>
      <c r="BT3" s="12" t="str">
        <f>IFERROR(__xludf.DUMMYFUNCTION("""COMPUTED_VALUE"""),"")</f>
        <v/>
      </c>
      <c r="BU3" s="12" t="str">
        <f>IFERROR(__xludf.DUMMYFUNCTION("""COMPUTED_VALUE"""),"")</f>
        <v/>
      </c>
    </row>
    <row r="4">
      <c r="A4" s="11" t="str">
        <f>IFERROR(__xludf.DUMMYFUNCTION("""COMPUTED_VALUE"""),"https://upload.wikimedia.org/wikipedia/commons/thumb/6/6a/Elizabeth_Warren%2C_official_portrait%2C_114th_Congress.jpg/220px-Elizabeth_Warren%2C_official_portrait%2C_114th_Congress.jpg")</f>
        <v>https://upload.wikimedia.org/wikipedia/commons/thumb/6/6a/Elizabeth_Warren%2C_official_portrait%2C_114th_Congress.jpg/220px-Elizabeth_Warren%2C_official_portrait%2C_114th_Congress.jpg</v>
      </c>
      <c r="B4" s="12" t="str">
        <f>IFERROR(__xludf.DUMMYFUNCTION("""COMPUTED_VALUE"""),"Elizabeth Warren")</f>
        <v>Elizabeth Warren</v>
      </c>
      <c r="C4" s="12">
        <f>IFERROR(__xludf.DUMMYFUNCTION("""COMPUTED_VALUE"""),100.0)</f>
        <v>100</v>
      </c>
      <c r="D4" s="12">
        <f>IFERROR(__xludf.DUMMYFUNCTION("""COMPUTED_VALUE"""),100.0)</f>
        <v>100</v>
      </c>
      <c r="E4" s="12">
        <f>IFERROR(__xludf.DUMMYFUNCTION("""COMPUTED_VALUE"""),75.0)</f>
        <v>75</v>
      </c>
      <c r="F4" s="12">
        <f>IFERROR(__xludf.DUMMYFUNCTION("""COMPUTED_VALUE"""),100.0)</f>
        <v>100</v>
      </c>
      <c r="G4" s="12">
        <f>IFERROR(__xludf.DUMMYFUNCTION("""COMPUTED_VALUE"""),70.0)</f>
        <v>70</v>
      </c>
      <c r="H4" s="12">
        <f>IFERROR(__xludf.DUMMYFUNCTION("""COMPUTED_VALUE"""),88.0)</f>
        <v>88</v>
      </c>
      <c r="I4" s="12">
        <f>IFERROR(__xludf.DUMMYFUNCTION("""COMPUTED_VALUE"""),100.0)</f>
        <v>100</v>
      </c>
      <c r="J4" s="12">
        <f>IFERROR(__xludf.DUMMYFUNCTION("""COMPUTED_VALUE"""),17.0)</f>
        <v>17</v>
      </c>
      <c r="K4" s="12">
        <f>IFERROR(__xludf.DUMMYFUNCTION("""COMPUTED_VALUE"""),15.0)</f>
        <v>15</v>
      </c>
      <c r="L4" s="12">
        <f>IFERROR(__xludf.DUMMYFUNCTION("""COMPUTED_VALUE"""),10.0)</f>
        <v>10</v>
      </c>
      <c r="M4" s="12">
        <f>IFERROR(__xludf.DUMMYFUNCTION("""COMPUTED_VALUE"""),19.0)</f>
        <v>19</v>
      </c>
      <c r="N4" s="12">
        <f>IFERROR(__xludf.DUMMYFUNCTION("""COMPUTED_VALUE"""),29.0)</f>
        <v>29</v>
      </c>
      <c r="O4" s="12">
        <f>IFERROR(__xludf.DUMMYFUNCTION("""COMPUTED_VALUE"""),38.0)</f>
        <v>38</v>
      </c>
      <c r="P4" s="12">
        <f>IFERROR(__xludf.DUMMYFUNCTION("""COMPUTED_VALUE"""),10.0)</f>
        <v>10</v>
      </c>
      <c r="Q4" s="12">
        <f>IFERROR(__xludf.DUMMYFUNCTION("""COMPUTED_VALUE"""),10.0)</f>
        <v>10</v>
      </c>
      <c r="R4" s="12">
        <f>IFERROR(__xludf.DUMMYFUNCTION("""COMPUTED_VALUE"""),16.0)</f>
        <v>16</v>
      </c>
      <c r="S4" s="14">
        <f>IFERROR(__xludf.DUMMYFUNCTION("""COMPUTED_VALUE"""),33.0)</f>
        <v>33</v>
      </c>
      <c r="T4" s="14">
        <f>IFERROR(__xludf.DUMMYFUNCTION("""COMPUTED_VALUE"""),13.0)</f>
        <v>13</v>
      </c>
      <c r="U4" s="14">
        <f>IFERROR(__xludf.DUMMYFUNCTION("""COMPUTED_VALUE"""),19.0)</f>
        <v>19</v>
      </c>
      <c r="V4" s="14">
        <f>IFERROR(__xludf.DUMMYFUNCTION("""COMPUTED_VALUE"""),12.0)</f>
        <v>12</v>
      </c>
      <c r="W4" s="14">
        <f>IFERROR(__xludf.DUMMYFUNCTION("""COMPUTED_VALUE"""),32.0)</f>
        <v>32</v>
      </c>
      <c r="X4" s="14">
        <f>IFERROR(__xludf.DUMMYFUNCTION("""COMPUTED_VALUE"""),30.0)</f>
        <v>30</v>
      </c>
      <c r="Y4" s="14">
        <f>IFERROR(__xludf.DUMMYFUNCTION("""COMPUTED_VALUE"""),54.0)</f>
        <v>54</v>
      </c>
      <c r="Z4" s="14">
        <f>IFERROR(__xludf.DUMMYFUNCTION("""COMPUTED_VALUE"""),71.0)</f>
        <v>71</v>
      </c>
      <c r="AA4" s="14">
        <f>IFERROR(__xludf.DUMMYFUNCTION("""COMPUTED_VALUE"""),56.0)</f>
        <v>56</v>
      </c>
      <c r="AB4" s="14">
        <f>IFERROR(__xludf.DUMMYFUNCTION("""COMPUTED_VALUE"""),100.0)</f>
        <v>100</v>
      </c>
      <c r="AC4" s="14">
        <f>IFERROR(__xludf.DUMMYFUNCTION("""COMPUTED_VALUE"""),55.0)</f>
        <v>55</v>
      </c>
      <c r="AD4" s="14">
        <f>IFERROR(__xludf.DUMMYFUNCTION("""COMPUTED_VALUE"""),75.0)</f>
        <v>75</v>
      </c>
      <c r="AE4" s="14">
        <f>IFERROR(__xludf.DUMMYFUNCTION("""COMPUTED_VALUE"""),53.0)</f>
        <v>53</v>
      </c>
      <c r="AF4" s="14">
        <f>IFERROR(__xludf.DUMMYFUNCTION("""COMPUTED_VALUE"""),72.0)</f>
        <v>72</v>
      </c>
      <c r="AG4" s="14">
        <f>IFERROR(__xludf.DUMMYFUNCTION("""COMPUTED_VALUE"""),100.0)</f>
        <v>100</v>
      </c>
      <c r="AH4" s="14">
        <f>IFERROR(__xludf.DUMMYFUNCTION("""COMPUTED_VALUE"""),17.0)</f>
        <v>17</v>
      </c>
      <c r="AI4" s="14">
        <f>IFERROR(__xludf.DUMMYFUNCTION("""COMPUTED_VALUE"""),43.0)</f>
        <v>43</v>
      </c>
      <c r="AJ4" s="14">
        <f>IFERROR(__xludf.DUMMYFUNCTION("""COMPUTED_VALUE"""),88.0)</f>
        <v>88</v>
      </c>
      <c r="AK4" s="14">
        <f>IFERROR(__xludf.DUMMYFUNCTION("""COMPUTED_VALUE"""),43.0)</f>
        <v>43</v>
      </c>
      <c r="AL4" s="14">
        <f>IFERROR(__xludf.DUMMYFUNCTION("""COMPUTED_VALUE"""),48.0)</f>
        <v>48</v>
      </c>
      <c r="AM4" s="14">
        <f>IFERROR(__xludf.DUMMYFUNCTION("""COMPUTED_VALUE"""),89.0)</f>
        <v>89</v>
      </c>
      <c r="AN4" s="14">
        <f>IFERROR(__xludf.DUMMYFUNCTION("""COMPUTED_VALUE"""),84.0)</f>
        <v>84</v>
      </c>
      <c r="AO4" s="14">
        <f>IFERROR(__xludf.DUMMYFUNCTION("""COMPUTED_VALUE"""),67.0)</f>
        <v>67</v>
      </c>
      <c r="AP4" s="14">
        <f>IFERROR(__xludf.DUMMYFUNCTION("""COMPUTED_VALUE"""),61.0)</f>
        <v>61</v>
      </c>
      <c r="AQ4" s="14">
        <f>IFERROR(__xludf.DUMMYFUNCTION("""COMPUTED_VALUE"""),58.0)</f>
        <v>58</v>
      </c>
      <c r="AR4" s="14">
        <f>IFERROR(__xludf.DUMMYFUNCTION("""COMPUTED_VALUE"""),100.0)</f>
        <v>100</v>
      </c>
      <c r="AS4" s="14">
        <f>IFERROR(__xludf.DUMMYFUNCTION("""COMPUTED_VALUE"""),35.0)</f>
        <v>35</v>
      </c>
      <c r="AT4" s="14">
        <f>IFERROR(__xludf.DUMMYFUNCTION("""COMPUTED_VALUE"""),63.0)</f>
        <v>63</v>
      </c>
      <c r="AU4" s="14">
        <f>IFERROR(__xludf.DUMMYFUNCTION("""COMPUTED_VALUE"""),100.0)</f>
        <v>100</v>
      </c>
      <c r="AV4" s="14">
        <f>IFERROR(__xludf.DUMMYFUNCTION("""COMPUTED_VALUE"""),53.0)</f>
        <v>53</v>
      </c>
      <c r="AW4" s="14">
        <f>IFERROR(__xludf.DUMMYFUNCTION("""COMPUTED_VALUE"""),39.0)</f>
        <v>39</v>
      </c>
      <c r="AX4" s="12">
        <f>IFERROR(__xludf.DUMMYFUNCTION("""COMPUTED_VALUE"""),40.0)</f>
        <v>40</v>
      </c>
      <c r="AY4" s="12">
        <f>IFERROR(__xludf.DUMMYFUNCTION("""COMPUTED_VALUE"""),44.0)</f>
        <v>44</v>
      </c>
      <c r="AZ4" s="12">
        <f>IFERROR(__xludf.DUMMYFUNCTION("""COMPUTED_VALUE"""),39.0)</f>
        <v>39</v>
      </c>
      <c r="BA4" s="12">
        <f>IFERROR(__xludf.DUMMYFUNCTION("""COMPUTED_VALUE"""),40.0)</f>
        <v>40</v>
      </c>
      <c r="BB4" s="12">
        <f>IFERROR(__xludf.DUMMYFUNCTION("""COMPUTED_VALUE"""),72.0)</f>
        <v>72</v>
      </c>
      <c r="BC4" s="12">
        <f>IFERROR(__xludf.DUMMYFUNCTION("""COMPUTED_VALUE"""),42.0)</f>
        <v>42</v>
      </c>
      <c r="BD4" s="12">
        <f>IFERROR(__xludf.DUMMYFUNCTION("""COMPUTED_VALUE"""),43.0)</f>
        <v>43</v>
      </c>
      <c r="BE4" s="12">
        <f>IFERROR(__xludf.DUMMYFUNCTION("""COMPUTED_VALUE"""),64.0)</f>
        <v>64</v>
      </c>
      <c r="BF4" s="12">
        <f>IFERROR(__xludf.DUMMYFUNCTION("""COMPUTED_VALUE"""),54.0)</f>
        <v>54</v>
      </c>
      <c r="BG4" s="12">
        <f>IFERROR(__xludf.DUMMYFUNCTION("""COMPUTED_VALUE"""),40.0)</f>
        <v>40</v>
      </c>
      <c r="BH4" s="12">
        <f>IFERROR(__xludf.DUMMYFUNCTION("""COMPUTED_VALUE"""),35.0)</f>
        <v>35</v>
      </c>
      <c r="BI4" s="12">
        <f>IFERROR(__xludf.DUMMYFUNCTION("""COMPUTED_VALUE"""),30.0)</f>
        <v>30</v>
      </c>
      <c r="BJ4" s="12">
        <f>IFERROR(__xludf.DUMMYFUNCTION("""COMPUTED_VALUE"""),16.0)</f>
        <v>16</v>
      </c>
      <c r="BK4" s="12" t="str">
        <f>IFERROR(__xludf.DUMMYFUNCTION("""COMPUTED_VALUE"""),"")</f>
        <v/>
      </c>
      <c r="BL4" s="12" t="str">
        <f>IFERROR(__xludf.DUMMYFUNCTION("""COMPUTED_VALUE"""),"")</f>
        <v/>
      </c>
      <c r="BM4" s="12" t="str">
        <f>IFERROR(__xludf.DUMMYFUNCTION("""COMPUTED_VALUE"""),"")</f>
        <v/>
      </c>
      <c r="BN4" s="12" t="str">
        <f>IFERROR(__xludf.DUMMYFUNCTION("""COMPUTED_VALUE"""),"")</f>
        <v/>
      </c>
      <c r="BO4" s="12" t="str">
        <f>IFERROR(__xludf.DUMMYFUNCTION("""COMPUTED_VALUE"""),"")</f>
        <v/>
      </c>
      <c r="BP4" s="12" t="str">
        <f>IFERROR(__xludf.DUMMYFUNCTION("""COMPUTED_VALUE"""),"")</f>
        <v/>
      </c>
      <c r="BQ4" s="12" t="str">
        <f>IFERROR(__xludf.DUMMYFUNCTION("""COMPUTED_VALUE"""),"")</f>
        <v/>
      </c>
      <c r="BR4" s="12" t="str">
        <f>IFERROR(__xludf.DUMMYFUNCTION("""COMPUTED_VALUE"""),"")</f>
        <v/>
      </c>
      <c r="BS4" s="12" t="str">
        <f>IFERROR(__xludf.DUMMYFUNCTION("""COMPUTED_VALUE"""),"")</f>
        <v/>
      </c>
      <c r="BT4" s="12" t="str">
        <f>IFERROR(__xludf.DUMMYFUNCTION("""COMPUTED_VALUE"""),"")</f>
        <v/>
      </c>
      <c r="BU4" s="12" t="str">
        <f>IFERROR(__xludf.DUMMYFUNCTION("""COMPUTED_VALUE"""),"")</f>
        <v/>
      </c>
    </row>
    <row r="5">
      <c r="A5" s="11" t="str">
        <f>IFERROR(__xludf.DUMMYFUNCTION("""COMPUTED_VALUE"""),"https://upload.wikimedia.org/wikipedia/commons/thumb/6/64/Biden_2013.jpg/220px-Biden_2013.jpg")</f>
        <v>https://upload.wikimedia.org/wikipedia/commons/thumb/6/64/Biden_2013.jpg/220px-Biden_2013.jpg</v>
      </c>
      <c r="B5" s="12" t="str">
        <f>IFERROR(__xludf.DUMMYFUNCTION("""COMPUTED_VALUE"""),"Joe Biden")</f>
        <v>Joe Biden</v>
      </c>
      <c r="C5" s="12">
        <f>IFERROR(__xludf.DUMMYFUNCTION("""COMPUTED_VALUE"""),16.0)</f>
        <v>16</v>
      </c>
      <c r="D5" s="12">
        <f>IFERROR(__xludf.DUMMYFUNCTION("""COMPUTED_VALUE"""),22.0)</f>
        <v>22</v>
      </c>
      <c r="E5" s="12">
        <f>IFERROR(__xludf.DUMMYFUNCTION("""COMPUTED_VALUE"""),18.0)</f>
        <v>18</v>
      </c>
      <c r="F5" s="12">
        <f>IFERROR(__xludf.DUMMYFUNCTION("""COMPUTED_VALUE"""),39.0)</f>
        <v>39</v>
      </c>
      <c r="G5" s="12">
        <f>IFERROR(__xludf.DUMMYFUNCTION("""COMPUTED_VALUE"""),40.0)</f>
        <v>40</v>
      </c>
      <c r="H5" s="12">
        <f>IFERROR(__xludf.DUMMYFUNCTION("""COMPUTED_VALUE"""),24.0)</f>
        <v>24</v>
      </c>
      <c r="I5" s="12">
        <f>IFERROR(__xludf.DUMMYFUNCTION("""COMPUTED_VALUE"""),14.0)</f>
        <v>14</v>
      </c>
      <c r="J5" s="12">
        <f>IFERROR(__xludf.DUMMYFUNCTION("""COMPUTED_VALUE"""),23.0)</f>
        <v>23</v>
      </c>
      <c r="K5" s="12">
        <f>IFERROR(__xludf.DUMMYFUNCTION("""COMPUTED_VALUE"""),13.0)</f>
        <v>13</v>
      </c>
      <c r="L5" s="12">
        <f>IFERROR(__xludf.DUMMYFUNCTION("""COMPUTED_VALUE"""),22.0)</f>
        <v>22</v>
      </c>
      <c r="M5" s="12">
        <f>IFERROR(__xludf.DUMMYFUNCTION("""COMPUTED_VALUE"""),28.0)</f>
        <v>28</v>
      </c>
      <c r="N5" s="12">
        <f>IFERROR(__xludf.DUMMYFUNCTION("""COMPUTED_VALUE"""),71.0)</f>
        <v>71</v>
      </c>
      <c r="O5" s="12">
        <f>IFERROR(__xludf.DUMMYFUNCTION("""COMPUTED_VALUE"""),57.0)</f>
        <v>57</v>
      </c>
      <c r="P5" s="12">
        <f>IFERROR(__xludf.DUMMYFUNCTION("""COMPUTED_VALUE"""),100.0)</f>
        <v>100</v>
      </c>
      <c r="Q5" s="12">
        <f>IFERROR(__xludf.DUMMYFUNCTION("""COMPUTED_VALUE"""),100.0)</f>
        <v>100</v>
      </c>
      <c r="R5" s="12">
        <f>IFERROR(__xludf.DUMMYFUNCTION("""COMPUTED_VALUE"""),16.0)</f>
        <v>16</v>
      </c>
      <c r="S5" s="14">
        <f>IFERROR(__xludf.DUMMYFUNCTION("""COMPUTED_VALUE"""),22.0)</f>
        <v>22</v>
      </c>
      <c r="T5" s="14">
        <f>IFERROR(__xludf.DUMMYFUNCTION("""COMPUTED_VALUE"""),100.0)</f>
        <v>100</v>
      </c>
      <c r="U5" s="14">
        <f>IFERROR(__xludf.DUMMYFUNCTION("""COMPUTED_VALUE"""),100.0)</f>
        <v>100</v>
      </c>
      <c r="V5" s="14">
        <f>IFERROR(__xludf.DUMMYFUNCTION("""COMPUTED_VALUE"""),100.0)</f>
        <v>100</v>
      </c>
      <c r="W5" s="14">
        <f>IFERROR(__xludf.DUMMYFUNCTION("""COMPUTED_VALUE"""),82.0)</f>
        <v>82</v>
      </c>
      <c r="X5" s="14">
        <f>IFERROR(__xludf.DUMMYFUNCTION("""COMPUTED_VALUE"""),33.0)</f>
        <v>33</v>
      </c>
      <c r="Y5" s="14">
        <f>IFERROR(__xludf.DUMMYFUNCTION("""COMPUTED_VALUE"""),100.0)</f>
        <v>100</v>
      </c>
      <c r="Z5" s="14">
        <f>IFERROR(__xludf.DUMMYFUNCTION("""COMPUTED_VALUE"""),100.0)</f>
        <v>100</v>
      </c>
      <c r="AA5" s="14">
        <f>IFERROR(__xludf.DUMMYFUNCTION("""COMPUTED_VALUE"""),100.0)</f>
        <v>100</v>
      </c>
      <c r="AB5" s="14">
        <f>IFERROR(__xludf.DUMMYFUNCTION("""COMPUTED_VALUE"""),89.0)</f>
        <v>89</v>
      </c>
      <c r="AC5" s="14">
        <f>IFERROR(__xludf.DUMMYFUNCTION("""COMPUTED_VALUE"""),81.0)</f>
        <v>81</v>
      </c>
      <c r="AD5" s="14">
        <f>IFERROR(__xludf.DUMMYFUNCTION("""COMPUTED_VALUE"""),75.0)</f>
        <v>75</v>
      </c>
      <c r="AE5" s="14">
        <f>IFERROR(__xludf.DUMMYFUNCTION("""COMPUTED_VALUE"""),89.0)</f>
        <v>89</v>
      </c>
      <c r="AF5" s="14">
        <f>IFERROR(__xludf.DUMMYFUNCTION("""COMPUTED_VALUE"""),50.0)</f>
        <v>50</v>
      </c>
      <c r="AG5" s="14">
        <f>IFERROR(__xludf.DUMMYFUNCTION("""COMPUTED_VALUE"""),59.0)</f>
        <v>59</v>
      </c>
      <c r="AH5" s="14">
        <f>IFERROR(__xludf.DUMMYFUNCTION("""COMPUTED_VALUE"""),63.0)</f>
        <v>63</v>
      </c>
      <c r="AI5" s="14">
        <f>IFERROR(__xludf.DUMMYFUNCTION("""COMPUTED_VALUE"""),84.0)</f>
        <v>84</v>
      </c>
      <c r="AJ5" s="14">
        <f>IFERROR(__xludf.DUMMYFUNCTION("""COMPUTED_VALUE"""),100.0)</f>
        <v>100</v>
      </c>
      <c r="AK5" s="14">
        <f>IFERROR(__xludf.DUMMYFUNCTION("""COMPUTED_VALUE"""),100.0)</f>
        <v>100</v>
      </c>
      <c r="AL5" s="14">
        <f>IFERROR(__xludf.DUMMYFUNCTION("""COMPUTED_VALUE"""),65.0)</f>
        <v>65</v>
      </c>
      <c r="AM5" s="14">
        <f>IFERROR(__xludf.DUMMYFUNCTION("""COMPUTED_VALUE"""),100.0)</f>
        <v>100</v>
      </c>
      <c r="AN5" s="14">
        <f>IFERROR(__xludf.DUMMYFUNCTION("""COMPUTED_VALUE"""),100.0)</f>
        <v>100</v>
      </c>
      <c r="AO5" s="14">
        <f>IFERROR(__xludf.DUMMYFUNCTION("""COMPUTED_VALUE"""),100.0)</f>
        <v>100</v>
      </c>
      <c r="AP5" s="14">
        <f>IFERROR(__xludf.DUMMYFUNCTION("""COMPUTED_VALUE"""),58.0)</f>
        <v>58</v>
      </c>
      <c r="AQ5" s="14">
        <f>IFERROR(__xludf.DUMMYFUNCTION("""COMPUTED_VALUE"""),81.0)</f>
        <v>81</v>
      </c>
      <c r="AR5" s="14">
        <f>IFERROR(__xludf.DUMMYFUNCTION("""COMPUTED_VALUE"""),54.0)</f>
        <v>54</v>
      </c>
      <c r="AS5" s="14">
        <f>IFERROR(__xludf.DUMMYFUNCTION("""COMPUTED_VALUE"""),32.0)</f>
        <v>32</v>
      </c>
      <c r="AT5" s="14">
        <f>IFERROR(__xludf.DUMMYFUNCTION("""COMPUTED_VALUE"""),52.0)</f>
        <v>52</v>
      </c>
      <c r="AU5" s="14">
        <f>IFERROR(__xludf.DUMMYFUNCTION("""COMPUTED_VALUE"""),64.0)</f>
        <v>64</v>
      </c>
      <c r="AV5" s="14">
        <f>IFERROR(__xludf.DUMMYFUNCTION("""COMPUTED_VALUE"""),63.0)</f>
        <v>63</v>
      </c>
      <c r="AW5" s="14">
        <f>IFERROR(__xludf.DUMMYFUNCTION("""COMPUTED_VALUE"""),58.0)</f>
        <v>58</v>
      </c>
      <c r="AX5" s="12">
        <f>IFERROR(__xludf.DUMMYFUNCTION("""COMPUTED_VALUE"""),53.0)</f>
        <v>53</v>
      </c>
      <c r="AY5" s="12">
        <f>IFERROR(__xludf.DUMMYFUNCTION("""COMPUTED_VALUE"""),79.0)</f>
        <v>79</v>
      </c>
      <c r="AZ5" s="12">
        <f>IFERROR(__xludf.DUMMYFUNCTION("""COMPUTED_VALUE"""),100.0)</f>
        <v>100</v>
      </c>
      <c r="BA5" s="12">
        <f>IFERROR(__xludf.DUMMYFUNCTION("""COMPUTED_VALUE"""),69.0)</f>
        <v>69</v>
      </c>
      <c r="BB5" s="12">
        <f>IFERROR(__xludf.DUMMYFUNCTION("""COMPUTED_VALUE"""),67.0)</f>
        <v>67</v>
      </c>
      <c r="BC5" s="12">
        <f>IFERROR(__xludf.DUMMYFUNCTION("""COMPUTED_VALUE"""),69.0)</f>
        <v>69</v>
      </c>
      <c r="BD5" s="12">
        <f>IFERROR(__xludf.DUMMYFUNCTION("""COMPUTED_VALUE"""),44.0)</f>
        <v>44</v>
      </c>
      <c r="BE5" s="12">
        <f>IFERROR(__xludf.DUMMYFUNCTION("""COMPUTED_VALUE"""),34.0)</f>
        <v>34</v>
      </c>
      <c r="BF5" s="12">
        <f>IFERROR(__xludf.DUMMYFUNCTION("""COMPUTED_VALUE"""),35.0)</f>
        <v>35</v>
      </c>
      <c r="BG5" s="12">
        <f>IFERROR(__xludf.DUMMYFUNCTION("""COMPUTED_VALUE"""),52.0)</f>
        <v>52</v>
      </c>
      <c r="BH5" s="12">
        <f>IFERROR(__xludf.DUMMYFUNCTION("""COMPUTED_VALUE"""),41.0)</f>
        <v>41</v>
      </c>
      <c r="BI5" s="12">
        <f>IFERROR(__xludf.DUMMYFUNCTION("""COMPUTED_VALUE"""),39.0)</f>
        <v>39</v>
      </c>
      <c r="BJ5" s="12">
        <f>IFERROR(__xludf.DUMMYFUNCTION("""COMPUTED_VALUE"""),24.0)</f>
        <v>24</v>
      </c>
      <c r="BK5" s="12" t="str">
        <f>IFERROR(__xludf.DUMMYFUNCTION("""COMPUTED_VALUE"""),"")</f>
        <v/>
      </c>
      <c r="BL5" s="12" t="str">
        <f>IFERROR(__xludf.DUMMYFUNCTION("""COMPUTED_VALUE"""),"")</f>
        <v/>
      </c>
      <c r="BM5" s="12" t="str">
        <f>IFERROR(__xludf.DUMMYFUNCTION("""COMPUTED_VALUE"""),"")</f>
        <v/>
      </c>
      <c r="BN5" s="12" t="str">
        <f>IFERROR(__xludf.DUMMYFUNCTION("""COMPUTED_VALUE"""),"")</f>
        <v/>
      </c>
      <c r="BO5" s="12" t="str">
        <f>IFERROR(__xludf.DUMMYFUNCTION("""COMPUTED_VALUE"""),"")</f>
        <v/>
      </c>
      <c r="BP5" s="12" t="str">
        <f>IFERROR(__xludf.DUMMYFUNCTION("""COMPUTED_VALUE"""),"")</f>
        <v/>
      </c>
      <c r="BQ5" s="12" t="str">
        <f>IFERROR(__xludf.DUMMYFUNCTION("""COMPUTED_VALUE"""),"")</f>
        <v/>
      </c>
      <c r="BR5" s="12" t="str">
        <f>IFERROR(__xludf.DUMMYFUNCTION("""COMPUTED_VALUE"""),"")</f>
        <v/>
      </c>
      <c r="BS5" s="12" t="str">
        <f>IFERROR(__xludf.DUMMYFUNCTION("""COMPUTED_VALUE"""),"")</f>
        <v/>
      </c>
      <c r="BT5" s="12" t="str">
        <f>IFERROR(__xludf.DUMMYFUNCTION("""COMPUTED_VALUE"""),"")</f>
        <v/>
      </c>
      <c r="BU5" s="12" t="str">
        <f>IFERROR(__xludf.DUMMYFUNCTION("""COMPUTED_VALUE"""),"")</f>
        <v/>
      </c>
    </row>
    <row r="6">
      <c r="A6" s="11" t="str">
        <f>IFERROR(__xludf.DUMMYFUNCTION("""COMPUTED_VALUE"""),"https://upload.wikimedia.org/wikipedia/commons/thumb/e/e2/Mike_Bloomberg_Headshot.jpg/220px-Mike_Bloomberg_Headshot.jpg")</f>
        <v>https://upload.wikimedia.org/wikipedia/commons/thumb/e/e2/Mike_Bloomberg_Headshot.jpg/220px-Mike_Bloomberg_Headshot.jpg</v>
      </c>
      <c r="B6" s="12" t="str">
        <f>IFERROR(__xludf.DUMMYFUNCTION("""COMPUTED_VALUE"""),"Michael Bloomberg")</f>
        <v>Michael Bloomberg</v>
      </c>
      <c r="C6" s="12">
        <f>IFERROR(__xludf.DUMMYFUNCTION("""COMPUTED_VALUE"""),6.0)</f>
        <v>6</v>
      </c>
      <c r="D6" s="12">
        <f>IFERROR(__xludf.DUMMYFUNCTION("""COMPUTED_VALUE"""),5.0)</f>
        <v>5</v>
      </c>
      <c r="E6" s="12">
        <f>IFERROR(__xludf.DUMMYFUNCTION("""COMPUTED_VALUE"""),14.0)</f>
        <v>14</v>
      </c>
      <c r="F6" s="12">
        <f>IFERROR(__xludf.DUMMYFUNCTION("""COMPUTED_VALUE"""),11.0)</f>
        <v>11</v>
      </c>
      <c r="G6" s="12">
        <f>IFERROR(__xludf.DUMMYFUNCTION("""COMPUTED_VALUE"""),30.0)</f>
        <v>30</v>
      </c>
      <c r="H6" s="12">
        <f>IFERROR(__xludf.DUMMYFUNCTION("""COMPUTED_VALUE"""),12.0)</f>
        <v>12</v>
      </c>
      <c r="I6" s="12">
        <f>IFERROR(__xludf.DUMMYFUNCTION("""COMPUTED_VALUE"""),4.0)</f>
        <v>4</v>
      </c>
      <c r="J6" s="12">
        <f>IFERROR(__xludf.DUMMYFUNCTION("""COMPUTED_VALUE"""),3.0)</f>
        <v>3</v>
      </c>
      <c r="K6" s="12">
        <f>IFERROR(__xludf.DUMMYFUNCTION("""COMPUTED_VALUE"""),4.0)</f>
        <v>4</v>
      </c>
      <c r="L6" s="12">
        <f>IFERROR(__xludf.DUMMYFUNCTION("""COMPUTED_VALUE"""),7.0)</f>
        <v>7</v>
      </c>
      <c r="M6" s="12">
        <f>IFERROR(__xludf.DUMMYFUNCTION("""COMPUTED_VALUE"""),0.0)</f>
        <v>0</v>
      </c>
      <c r="N6" s="12">
        <f>IFERROR(__xludf.DUMMYFUNCTION("""COMPUTED_VALUE"""),0.0)</f>
        <v>0</v>
      </c>
      <c r="O6" s="12">
        <f>IFERROR(__xludf.DUMMYFUNCTION("""COMPUTED_VALUE"""),8.0)</f>
        <v>8</v>
      </c>
      <c r="P6" s="12">
        <f>IFERROR(__xludf.DUMMYFUNCTION("""COMPUTED_VALUE"""),0.0)</f>
        <v>0</v>
      </c>
      <c r="Q6" s="12">
        <f>IFERROR(__xludf.DUMMYFUNCTION("""COMPUTED_VALUE"""),0.0)</f>
        <v>0</v>
      </c>
      <c r="R6" s="12">
        <f>IFERROR(__xludf.DUMMYFUNCTION("""COMPUTED_VALUE"""),0.0)</f>
        <v>0</v>
      </c>
      <c r="S6" s="14">
        <f>IFERROR(__xludf.DUMMYFUNCTION("""COMPUTED_VALUE"""),0.0)</f>
        <v>0</v>
      </c>
      <c r="T6" s="14">
        <f>IFERROR(__xludf.DUMMYFUNCTION("""COMPUTED_VALUE"""),0.0)</f>
        <v>0</v>
      </c>
      <c r="U6" s="14">
        <f>IFERROR(__xludf.DUMMYFUNCTION("""COMPUTED_VALUE"""),0.0)</f>
        <v>0</v>
      </c>
      <c r="V6" s="14">
        <f>IFERROR(__xludf.DUMMYFUNCTION("""COMPUTED_VALUE"""),0.0)</f>
        <v>0</v>
      </c>
      <c r="W6" s="14">
        <f>IFERROR(__xludf.DUMMYFUNCTION("""COMPUTED_VALUE"""),0.0)</f>
        <v>0</v>
      </c>
      <c r="X6" s="14">
        <f>IFERROR(__xludf.DUMMYFUNCTION("""COMPUTED_VALUE"""),0.0)</f>
        <v>0</v>
      </c>
      <c r="Y6" s="14">
        <f>IFERROR(__xludf.DUMMYFUNCTION("""COMPUTED_VALUE"""),8.0)</f>
        <v>8</v>
      </c>
      <c r="Z6" s="14">
        <f>IFERROR(__xludf.DUMMYFUNCTION("""COMPUTED_VALUE"""),0.0)</f>
        <v>0</v>
      </c>
      <c r="AA6" s="14">
        <f>IFERROR(__xludf.DUMMYFUNCTION("""COMPUTED_VALUE"""),9.0)</f>
        <v>9</v>
      </c>
      <c r="AB6" s="14">
        <f>IFERROR(__xludf.DUMMYFUNCTION("""COMPUTED_VALUE"""),0.0)</f>
        <v>0</v>
      </c>
      <c r="AC6" s="14">
        <f>IFERROR(__xludf.DUMMYFUNCTION("""COMPUTED_VALUE"""),0.0)</f>
        <v>0</v>
      </c>
      <c r="AD6" s="14">
        <f>IFERROR(__xludf.DUMMYFUNCTION("""COMPUTED_VALUE"""),0.0)</f>
        <v>0</v>
      </c>
      <c r="AE6" s="14">
        <f>IFERROR(__xludf.DUMMYFUNCTION("""COMPUTED_VALUE"""),0.0)</f>
        <v>0</v>
      </c>
      <c r="AF6" s="14">
        <f>IFERROR(__xludf.DUMMYFUNCTION("""COMPUTED_VALUE"""),11.0)</f>
        <v>11</v>
      </c>
      <c r="AG6" s="14">
        <f>IFERROR(__xludf.DUMMYFUNCTION("""COMPUTED_VALUE"""),7.0)</f>
        <v>7</v>
      </c>
      <c r="AH6" s="14">
        <f>IFERROR(__xludf.DUMMYFUNCTION("""COMPUTED_VALUE"""),3.0)</f>
        <v>3</v>
      </c>
      <c r="AI6" s="14">
        <f>IFERROR(__xludf.DUMMYFUNCTION("""COMPUTED_VALUE"""),6.0)</f>
        <v>6</v>
      </c>
      <c r="AJ6" s="14">
        <f>IFERROR(__xludf.DUMMYFUNCTION("""COMPUTED_VALUE"""),0.0)</f>
        <v>0</v>
      </c>
      <c r="AK6" s="14">
        <f>IFERROR(__xludf.DUMMYFUNCTION("""COMPUTED_VALUE"""),5.0)</f>
        <v>5</v>
      </c>
      <c r="AL6" s="14">
        <f>IFERROR(__xludf.DUMMYFUNCTION("""COMPUTED_VALUE"""),0.0)</f>
        <v>0</v>
      </c>
      <c r="AM6" s="14">
        <f>IFERROR(__xludf.DUMMYFUNCTION("""COMPUTED_VALUE"""),0.0)</f>
        <v>0</v>
      </c>
      <c r="AN6" s="14">
        <f>IFERROR(__xludf.DUMMYFUNCTION("""COMPUTED_VALUE"""),0.0)</f>
        <v>0</v>
      </c>
      <c r="AO6" s="14">
        <f>IFERROR(__xludf.DUMMYFUNCTION("""COMPUTED_VALUE"""),0.0)</f>
        <v>0</v>
      </c>
      <c r="AP6" s="14">
        <f>IFERROR(__xludf.DUMMYFUNCTION("""COMPUTED_VALUE"""),3.0)</f>
        <v>3</v>
      </c>
      <c r="AQ6" s="14">
        <f>IFERROR(__xludf.DUMMYFUNCTION("""COMPUTED_VALUE"""),0.0)</f>
        <v>0</v>
      </c>
      <c r="AR6" s="14">
        <f>IFERROR(__xludf.DUMMYFUNCTION("""COMPUTED_VALUE"""),0.0)</f>
        <v>0</v>
      </c>
      <c r="AS6" s="14">
        <f>IFERROR(__xludf.DUMMYFUNCTION("""COMPUTED_VALUE"""),6.0)</f>
        <v>6</v>
      </c>
      <c r="AT6" s="14">
        <f>IFERROR(__xludf.DUMMYFUNCTION("""COMPUTED_VALUE"""),9.0)</f>
        <v>9</v>
      </c>
      <c r="AU6" s="14">
        <f>IFERROR(__xludf.DUMMYFUNCTION("""COMPUTED_VALUE"""),0.0)</f>
        <v>0</v>
      </c>
      <c r="AV6" s="14">
        <f>IFERROR(__xludf.DUMMYFUNCTION("""COMPUTED_VALUE"""),81.0)</f>
        <v>81</v>
      </c>
      <c r="AW6" s="14">
        <f>IFERROR(__xludf.DUMMYFUNCTION("""COMPUTED_VALUE"""),9.0)</f>
        <v>9</v>
      </c>
      <c r="AX6" s="12">
        <f>IFERROR(__xludf.DUMMYFUNCTION("""COMPUTED_VALUE"""),45.0)</f>
        <v>45</v>
      </c>
      <c r="AY6" s="12">
        <f>IFERROR(__xludf.DUMMYFUNCTION("""COMPUTED_VALUE"""),44.0)</f>
        <v>44</v>
      </c>
      <c r="AZ6" s="12">
        <f>IFERROR(__xludf.DUMMYFUNCTION("""COMPUTED_VALUE"""),12.0)</f>
        <v>12</v>
      </c>
      <c r="BA6" s="12">
        <f>IFERROR(__xludf.DUMMYFUNCTION("""COMPUTED_VALUE"""),17.0)</f>
        <v>17</v>
      </c>
      <c r="BB6" s="12">
        <f>IFERROR(__xludf.DUMMYFUNCTION("""COMPUTED_VALUE"""),14.0)</f>
        <v>14</v>
      </c>
      <c r="BC6" s="12">
        <f>IFERROR(__xludf.DUMMYFUNCTION("""COMPUTED_VALUE"""),20.0)</f>
        <v>20</v>
      </c>
      <c r="BD6" s="12">
        <f>IFERROR(__xludf.DUMMYFUNCTION("""COMPUTED_VALUE"""),16.0)</f>
        <v>16</v>
      </c>
      <c r="BE6" s="12">
        <f>IFERROR(__xludf.DUMMYFUNCTION("""COMPUTED_VALUE"""),19.0)</f>
        <v>19</v>
      </c>
      <c r="BF6" s="12">
        <f>IFERROR(__xludf.DUMMYFUNCTION("""COMPUTED_VALUE"""),12.0)</f>
        <v>12</v>
      </c>
      <c r="BG6" s="12">
        <f>IFERROR(__xludf.DUMMYFUNCTION("""COMPUTED_VALUE"""),15.0)</f>
        <v>15</v>
      </c>
      <c r="BH6" s="12">
        <f>IFERROR(__xludf.DUMMYFUNCTION("""COMPUTED_VALUE"""),22.0)</f>
        <v>22</v>
      </c>
      <c r="BI6" s="12">
        <f>IFERROR(__xludf.DUMMYFUNCTION("""COMPUTED_VALUE"""),17.0)</f>
        <v>17</v>
      </c>
      <c r="BJ6" s="12">
        <f>IFERROR(__xludf.DUMMYFUNCTION("""COMPUTED_VALUE"""),57.0)</f>
        <v>57</v>
      </c>
      <c r="BK6" s="12" t="str">
        <f>IFERROR(__xludf.DUMMYFUNCTION("""COMPUTED_VALUE"""),"")</f>
        <v/>
      </c>
      <c r="BL6" s="12" t="str">
        <f>IFERROR(__xludf.DUMMYFUNCTION("""COMPUTED_VALUE"""),"")</f>
        <v/>
      </c>
      <c r="BM6" s="12" t="str">
        <f>IFERROR(__xludf.DUMMYFUNCTION("""COMPUTED_VALUE"""),"")</f>
        <v/>
      </c>
      <c r="BN6" s="12" t="str">
        <f>IFERROR(__xludf.DUMMYFUNCTION("""COMPUTED_VALUE"""),"")</f>
        <v/>
      </c>
      <c r="BO6" s="12" t="str">
        <f>IFERROR(__xludf.DUMMYFUNCTION("""COMPUTED_VALUE"""),"")</f>
        <v/>
      </c>
      <c r="BP6" s="12" t="str">
        <f>IFERROR(__xludf.DUMMYFUNCTION("""COMPUTED_VALUE"""),"")</f>
        <v/>
      </c>
      <c r="BQ6" s="12" t="str">
        <f>IFERROR(__xludf.DUMMYFUNCTION("""COMPUTED_VALUE"""),"")</f>
        <v/>
      </c>
      <c r="BR6" s="12" t="str">
        <f>IFERROR(__xludf.DUMMYFUNCTION("""COMPUTED_VALUE"""),"")</f>
        <v/>
      </c>
      <c r="BS6" s="12" t="str">
        <f>IFERROR(__xludf.DUMMYFUNCTION("""COMPUTED_VALUE"""),"")</f>
        <v/>
      </c>
      <c r="BT6" s="12" t="str">
        <f>IFERROR(__xludf.DUMMYFUNCTION("""COMPUTED_VALUE"""),"")</f>
        <v/>
      </c>
      <c r="BU6" s="12" t="str">
        <f>IFERROR(__xludf.DUMMYFUNCTION("""COMPUTED_VALUE"""),"")</f>
        <v/>
      </c>
    </row>
    <row r="7">
      <c r="A7" s="11" t="str">
        <f>IFERROR(__xludf.DUMMYFUNCTION("""COMPUTED_VALUE"""),"https://upload.wikimedia.org/wikipedia/commons/thumb/b/bf/Pete_Buttigieg_by_Gage_Skidmore.jpg/220px-Pete_Buttigieg_by_Gage_Skidmore.jpg")</f>
        <v>https://upload.wikimedia.org/wikipedia/commons/thumb/b/bf/Pete_Buttigieg_by_Gage_Skidmore.jpg/220px-Pete_Buttigieg_by_Gage_Skidmore.jpg</v>
      </c>
      <c r="B7" s="12" t="str">
        <f>IFERROR(__xludf.DUMMYFUNCTION("""COMPUTED_VALUE"""),"Pete Buttigieg")</f>
        <v>Pete Buttigieg</v>
      </c>
      <c r="C7" s="12">
        <f>IFERROR(__xludf.DUMMYFUNCTION("""COMPUTED_VALUE"""),0.0)</f>
        <v>0</v>
      </c>
      <c r="D7" s="12">
        <f>IFERROR(__xludf.DUMMYFUNCTION("""COMPUTED_VALUE"""),0.0)</f>
        <v>0</v>
      </c>
      <c r="E7" s="12">
        <f>IFERROR(__xludf.DUMMYFUNCTION("""COMPUTED_VALUE"""),0.0)</f>
        <v>0</v>
      </c>
      <c r="F7" s="12">
        <f>IFERROR(__xludf.DUMMYFUNCTION("""COMPUTED_VALUE"""),16.0)</f>
        <v>16</v>
      </c>
      <c r="G7" s="12">
        <f>IFERROR(__xludf.DUMMYFUNCTION("""COMPUTED_VALUE"""),30.0)</f>
        <v>30</v>
      </c>
      <c r="H7" s="12">
        <f>IFERROR(__xludf.DUMMYFUNCTION("""COMPUTED_VALUE"""),12.0)</f>
        <v>12</v>
      </c>
      <c r="I7" s="12">
        <f>IFERROR(__xludf.DUMMYFUNCTION("""COMPUTED_VALUE"""),4.0)</f>
        <v>4</v>
      </c>
      <c r="J7" s="12">
        <f>IFERROR(__xludf.DUMMYFUNCTION("""COMPUTED_VALUE"""),10.0)</f>
        <v>10</v>
      </c>
      <c r="K7" s="12">
        <f>IFERROR(__xludf.DUMMYFUNCTION("""COMPUTED_VALUE"""),7.0)</f>
        <v>7</v>
      </c>
      <c r="L7" s="12">
        <f>IFERROR(__xludf.DUMMYFUNCTION("""COMPUTED_VALUE"""),5.0)</f>
        <v>5</v>
      </c>
      <c r="M7" s="12">
        <f>IFERROR(__xludf.DUMMYFUNCTION("""COMPUTED_VALUE"""),37.0)</f>
        <v>37</v>
      </c>
      <c r="N7" s="12">
        <f>IFERROR(__xludf.DUMMYFUNCTION("""COMPUTED_VALUE"""),71.0)</f>
        <v>71</v>
      </c>
      <c r="O7" s="12">
        <f>IFERROR(__xludf.DUMMYFUNCTION("""COMPUTED_VALUE"""),100.0)</f>
        <v>100</v>
      </c>
      <c r="P7" s="12">
        <f>IFERROR(__xludf.DUMMYFUNCTION("""COMPUTED_VALUE"""),66.0)</f>
        <v>66</v>
      </c>
      <c r="Q7" s="12">
        <f>IFERROR(__xludf.DUMMYFUNCTION("""COMPUTED_VALUE"""),85.0)</f>
        <v>85</v>
      </c>
      <c r="R7" s="12">
        <f>IFERROR(__xludf.DUMMYFUNCTION("""COMPUTED_VALUE"""),100.0)</f>
        <v>100</v>
      </c>
      <c r="S7" s="14">
        <f>IFERROR(__xludf.DUMMYFUNCTION("""COMPUTED_VALUE"""),100.0)</f>
        <v>100</v>
      </c>
      <c r="T7" s="14">
        <f>IFERROR(__xludf.DUMMYFUNCTION("""COMPUTED_VALUE"""),18.0)</f>
        <v>18</v>
      </c>
      <c r="U7" s="14">
        <f>IFERROR(__xludf.DUMMYFUNCTION("""COMPUTED_VALUE"""),50.0)</f>
        <v>50</v>
      </c>
      <c r="V7" s="14">
        <f>IFERROR(__xludf.DUMMYFUNCTION("""COMPUTED_VALUE"""),34.0)</f>
        <v>34</v>
      </c>
      <c r="W7" s="14">
        <f>IFERROR(__xludf.DUMMYFUNCTION("""COMPUTED_VALUE"""),100.0)</f>
        <v>100</v>
      </c>
      <c r="X7" s="14">
        <f>IFERROR(__xludf.DUMMYFUNCTION("""COMPUTED_VALUE"""),79.0)</f>
        <v>79</v>
      </c>
      <c r="Y7" s="14">
        <f>IFERROR(__xludf.DUMMYFUNCTION("""COMPUTED_VALUE"""),62.0)</f>
        <v>62</v>
      </c>
      <c r="Z7" s="14">
        <f>IFERROR(__xludf.DUMMYFUNCTION("""COMPUTED_VALUE"""),33.0)</f>
        <v>33</v>
      </c>
      <c r="AA7" s="14">
        <f>IFERROR(__xludf.DUMMYFUNCTION("""COMPUTED_VALUE"""),43.0)</f>
        <v>43</v>
      </c>
      <c r="AB7" s="14">
        <f>IFERROR(__xludf.DUMMYFUNCTION("""COMPUTED_VALUE"""),30.0)</f>
        <v>30</v>
      </c>
      <c r="AC7" s="14">
        <f>IFERROR(__xludf.DUMMYFUNCTION("""COMPUTED_VALUE"""),59.0)</f>
        <v>59</v>
      </c>
      <c r="AD7" s="14">
        <f>IFERROR(__xludf.DUMMYFUNCTION("""COMPUTED_VALUE"""),63.0)</f>
        <v>63</v>
      </c>
      <c r="AE7" s="14">
        <f>IFERROR(__xludf.DUMMYFUNCTION("""COMPUTED_VALUE"""),79.0)</f>
        <v>79</v>
      </c>
      <c r="AF7" s="14">
        <f>IFERROR(__xludf.DUMMYFUNCTION("""COMPUTED_VALUE"""),67.0)</f>
        <v>67</v>
      </c>
      <c r="AG7" s="14">
        <f>IFERROR(__xludf.DUMMYFUNCTION("""COMPUTED_VALUE"""),62.0)</f>
        <v>62</v>
      </c>
      <c r="AH7" s="14">
        <f>IFERROR(__xludf.DUMMYFUNCTION("""COMPUTED_VALUE"""),33.0)</f>
        <v>33</v>
      </c>
      <c r="AI7" s="14">
        <f>IFERROR(__xludf.DUMMYFUNCTION("""COMPUTED_VALUE"""),37.0)</f>
        <v>37</v>
      </c>
      <c r="AJ7" s="14">
        <f>IFERROR(__xludf.DUMMYFUNCTION("""COMPUTED_VALUE"""),31.0)</f>
        <v>31</v>
      </c>
      <c r="AK7" s="14">
        <f>IFERROR(__xludf.DUMMYFUNCTION("""COMPUTED_VALUE"""),83.0)</f>
        <v>83</v>
      </c>
      <c r="AL7" s="14">
        <f>IFERROR(__xludf.DUMMYFUNCTION("""COMPUTED_VALUE"""),38.0)</f>
        <v>38</v>
      </c>
      <c r="AM7" s="14">
        <f>IFERROR(__xludf.DUMMYFUNCTION("""COMPUTED_VALUE"""),80.0)</f>
        <v>80</v>
      </c>
      <c r="AN7" s="14">
        <f>IFERROR(__xludf.DUMMYFUNCTION("""COMPUTED_VALUE"""),54.0)</f>
        <v>54</v>
      </c>
      <c r="AO7" s="14">
        <f>IFERROR(__xludf.DUMMYFUNCTION("""COMPUTED_VALUE"""),20.0)</f>
        <v>20</v>
      </c>
      <c r="AP7" s="14">
        <f>IFERROR(__xludf.DUMMYFUNCTION("""COMPUTED_VALUE"""),15.0)</f>
        <v>15</v>
      </c>
      <c r="AQ7" s="14">
        <f>IFERROR(__xludf.DUMMYFUNCTION("""COMPUTED_VALUE"""),13.0)</f>
        <v>13</v>
      </c>
      <c r="AR7" s="14">
        <f>IFERROR(__xludf.DUMMYFUNCTION("""COMPUTED_VALUE"""),35.0)</f>
        <v>35</v>
      </c>
      <c r="AS7" s="14">
        <f>IFERROR(__xludf.DUMMYFUNCTION("""COMPUTED_VALUE"""),38.0)</f>
        <v>38</v>
      </c>
      <c r="AT7" s="14">
        <f>IFERROR(__xludf.DUMMYFUNCTION("""COMPUTED_VALUE"""),100.0)</f>
        <v>100</v>
      </c>
      <c r="AU7" s="14">
        <f>IFERROR(__xludf.DUMMYFUNCTION("""COMPUTED_VALUE"""),97.0)</f>
        <v>97</v>
      </c>
      <c r="AV7" s="14">
        <f>IFERROR(__xludf.DUMMYFUNCTION("""COMPUTED_VALUE"""),100.0)</f>
        <v>100</v>
      </c>
      <c r="AW7" s="14">
        <f>IFERROR(__xludf.DUMMYFUNCTION("""COMPUTED_VALUE"""),100.0)</f>
        <v>100</v>
      </c>
      <c r="AX7" s="12">
        <f>IFERROR(__xludf.DUMMYFUNCTION("""COMPUTED_VALUE"""),95.0)</f>
        <v>95</v>
      </c>
      <c r="AY7" s="12">
        <f>IFERROR(__xludf.DUMMYFUNCTION("""COMPUTED_VALUE"""),71.0)</f>
        <v>71</v>
      </c>
      <c r="AZ7" s="12">
        <f>IFERROR(__xludf.DUMMYFUNCTION("""COMPUTED_VALUE"""),84.0)</f>
        <v>84</v>
      </c>
      <c r="BA7" s="12">
        <f>IFERROR(__xludf.DUMMYFUNCTION("""COMPUTED_VALUE"""),65.0)</f>
        <v>65</v>
      </c>
      <c r="BB7" s="12">
        <f>IFERROR(__xludf.DUMMYFUNCTION("""COMPUTED_VALUE"""),93.0)</f>
        <v>93</v>
      </c>
      <c r="BC7" s="12">
        <f>IFERROR(__xludf.DUMMYFUNCTION("""COMPUTED_VALUE"""),69.0)</f>
        <v>69</v>
      </c>
      <c r="BD7" s="12">
        <f>IFERROR(__xludf.DUMMYFUNCTION("""COMPUTED_VALUE"""),100.0)</f>
        <v>100</v>
      </c>
      <c r="BE7" s="12">
        <f>IFERROR(__xludf.DUMMYFUNCTION("""COMPUTED_VALUE"""),60.0)</f>
        <v>60</v>
      </c>
      <c r="BF7" s="12">
        <f>IFERROR(__xludf.DUMMYFUNCTION("""COMPUTED_VALUE"""),48.0)</f>
        <v>48</v>
      </c>
      <c r="BG7" s="12">
        <f>IFERROR(__xludf.DUMMYFUNCTION("""COMPUTED_VALUE"""),44.0)</f>
        <v>44</v>
      </c>
      <c r="BH7" s="12">
        <f>IFERROR(__xludf.DUMMYFUNCTION("""COMPUTED_VALUE"""),85.0)</f>
        <v>85</v>
      </c>
      <c r="BI7" s="12">
        <f>IFERROR(__xludf.DUMMYFUNCTION("""COMPUTED_VALUE"""),100.0)</f>
        <v>100</v>
      </c>
      <c r="BJ7" s="12">
        <f>IFERROR(__xludf.DUMMYFUNCTION("""COMPUTED_VALUE"""),56.0)</f>
        <v>56</v>
      </c>
      <c r="BK7" s="12" t="str">
        <f>IFERROR(__xludf.DUMMYFUNCTION("""COMPUTED_VALUE"""),"")</f>
        <v/>
      </c>
      <c r="BL7" s="12" t="str">
        <f>IFERROR(__xludf.DUMMYFUNCTION("""COMPUTED_VALUE"""),"")</f>
        <v/>
      </c>
      <c r="BM7" s="12" t="str">
        <f>IFERROR(__xludf.DUMMYFUNCTION("""COMPUTED_VALUE"""),"")</f>
        <v/>
      </c>
      <c r="BN7" s="12" t="str">
        <f>IFERROR(__xludf.DUMMYFUNCTION("""COMPUTED_VALUE"""),"")</f>
        <v/>
      </c>
      <c r="BO7" s="12" t="str">
        <f>IFERROR(__xludf.DUMMYFUNCTION("""COMPUTED_VALUE"""),"")</f>
        <v/>
      </c>
      <c r="BP7" s="12" t="str">
        <f>IFERROR(__xludf.DUMMYFUNCTION("""COMPUTED_VALUE"""),"")</f>
        <v/>
      </c>
      <c r="BQ7" s="12" t="str">
        <f>IFERROR(__xludf.DUMMYFUNCTION("""COMPUTED_VALUE"""),"")</f>
        <v/>
      </c>
      <c r="BR7" s="12" t="str">
        <f>IFERROR(__xludf.DUMMYFUNCTION("""COMPUTED_VALUE"""),"")</f>
        <v/>
      </c>
      <c r="BS7" s="12" t="str">
        <f>IFERROR(__xludf.DUMMYFUNCTION("""COMPUTED_VALUE"""),"")</f>
        <v/>
      </c>
      <c r="BT7" s="12" t="str">
        <f>IFERROR(__xludf.DUMMYFUNCTION("""COMPUTED_VALUE"""),"")</f>
        <v/>
      </c>
      <c r="BU7" s="12" t="str">
        <f>IFERROR(__xludf.DUMMYFUNCTION("""COMPUTED_VALUE"""),"")</f>
        <v/>
      </c>
    </row>
    <row r="8">
      <c r="A8" s="11" t="str">
        <f>IFERROR(__xludf.DUMMYFUNCTION("""COMPUTED_VALUE"""),"https://upload.wikimedia.org/wikipedia/commons/thumb/6/61/Tom_Steyer_by_Gage_Skidmore.jpg/220px-Tom_Steyer_by_Gage_Skidmore.jpg")</f>
        <v>https://upload.wikimedia.org/wikipedia/commons/thumb/6/61/Tom_Steyer_by_Gage_Skidmore.jpg/220px-Tom_Steyer_by_Gage_Skidmore.jpg</v>
      </c>
      <c r="B8" s="12" t="str">
        <f>IFERROR(__xludf.DUMMYFUNCTION("""COMPUTED_VALUE"""),"Tom Steyer")</f>
        <v>Tom Steyer</v>
      </c>
      <c r="C8" s="12">
        <f>IFERROR(__xludf.DUMMYFUNCTION("""COMPUTED_VALUE"""),0.0)</f>
        <v>0</v>
      </c>
      <c r="D8" s="12">
        <f>IFERROR(__xludf.DUMMYFUNCTION("""COMPUTED_VALUE"""),17.0)</f>
        <v>17</v>
      </c>
      <c r="E8" s="12">
        <f>IFERROR(__xludf.DUMMYFUNCTION("""COMPUTED_VALUE"""),0.0)</f>
        <v>0</v>
      </c>
      <c r="F8" s="12">
        <f>IFERROR(__xludf.DUMMYFUNCTION("""COMPUTED_VALUE"""),0.0)</f>
        <v>0</v>
      </c>
      <c r="G8" s="12">
        <f>IFERROR(__xludf.DUMMYFUNCTION("""COMPUTED_VALUE"""),0.0)</f>
        <v>0</v>
      </c>
      <c r="H8" s="12">
        <f>IFERROR(__xludf.DUMMYFUNCTION("""COMPUTED_VALUE"""),0.0)</f>
        <v>0</v>
      </c>
      <c r="I8" s="12">
        <f>IFERROR(__xludf.DUMMYFUNCTION("""COMPUTED_VALUE"""),0.0)</f>
        <v>0</v>
      </c>
      <c r="J8" s="12">
        <f>IFERROR(__xludf.DUMMYFUNCTION("""COMPUTED_VALUE"""),3.0)</f>
        <v>3</v>
      </c>
      <c r="K8" s="12">
        <f>IFERROR(__xludf.DUMMYFUNCTION("""COMPUTED_VALUE"""),0.0)</f>
        <v>0</v>
      </c>
      <c r="L8" s="12">
        <f>IFERROR(__xludf.DUMMYFUNCTION("""COMPUTED_VALUE"""),0.0)</f>
        <v>0</v>
      </c>
      <c r="M8" s="12">
        <f>IFERROR(__xludf.DUMMYFUNCTION("""COMPUTED_VALUE"""),5.0)</f>
        <v>5</v>
      </c>
      <c r="N8" s="12">
        <f>IFERROR(__xludf.DUMMYFUNCTION("""COMPUTED_VALUE"""),0.0)</f>
        <v>0</v>
      </c>
      <c r="O8" s="12">
        <f>IFERROR(__xludf.DUMMYFUNCTION("""COMPUTED_VALUE"""),0.0)</f>
        <v>0</v>
      </c>
      <c r="P8" s="12">
        <f>IFERROR(__xludf.DUMMYFUNCTION("""COMPUTED_VALUE"""),0.0)</f>
        <v>0</v>
      </c>
      <c r="Q8" s="12">
        <f>IFERROR(__xludf.DUMMYFUNCTION("""COMPUTED_VALUE"""),0.0)</f>
        <v>0</v>
      </c>
      <c r="R8" s="12">
        <f>IFERROR(__xludf.DUMMYFUNCTION("""COMPUTED_VALUE"""),0.0)</f>
        <v>0</v>
      </c>
      <c r="S8" s="14">
        <f>IFERROR(__xludf.DUMMYFUNCTION("""COMPUTED_VALUE"""),4.0)</f>
        <v>4</v>
      </c>
      <c r="T8" s="14">
        <f>IFERROR(__xludf.DUMMYFUNCTION("""COMPUTED_VALUE"""),2.0)</f>
        <v>2</v>
      </c>
      <c r="U8" s="14">
        <f>IFERROR(__xludf.DUMMYFUNCTION("""COMPUTED_VALUE"""),0.0)</f>
        <v>0</v>
      </c>
      <c r="V8" s="14">
        <f>IFERROR(__xludf.DUMMYFUNCTION("""COMPUTED_VALUE"""),0.0)</f>
        <v>0</v>
      </c>
      <c r="W8" s="14">
        <f>IFERROR(__xludf.DUMMYFUNCTION("""COMPUTED_VALUE"""),7.0)</f>
        <v>7</v>
      </c>
      <c r="X8" s="14">
        <f>IFERROR(__xludf.DUMMYFUNCTION("""COMPUTED_VALUE"""),0.0)</f>
        <v>0</v>
      </c>
      <c r="Y8" s="14">
        <f>IFERROR(__xludf.DUMMYFUNCTION("""COMPUTED_VALUE"""),0.0)</f>
        <v>0</v>
      </c>
      <c r="Z8" s="14">
        <f>IFERROR(__xludf.DUMMYFUNCTION("""COMPUTED_VALUE"""),0.0)</f>
        <v>0</v>
      </c>
      <c r="AA8" s="14">
        <f>IFERROR(__xludf.DUMMYFUNCTION("""COMPUTED_VALUE"""),0.0)</f>
        <v>0</v>
      </c>
      <c r="AB8" s="14">
        <f>IFERROR(__xludf.DUMMYFUNCTION("""COMPUTED_VALUE"""),8.0)</f>
        <v>8</v>
      </c>
      <c r="AC8" s="14">
        <f>IFERROR(__xludf.DUMMYFUNCTION("""COMPUTED_VALUE"""),0.0)</f>
        <v>0</v>
      </c>
      <c r="AD8" s="14">
        <f>IFERROR(__xludf.DUMMYFUNCTION("""COMPUTED_VALUE"""),38.0)</f>
        <v>38</v>
      </c>
      <c r="AE8" s="14">
        <f>IFERROR(__xludf.DUMMYFUNCTION("""COMPUTED_VALUE"""),100.0)</f>
        <v>100</v>
      </c>
      <c r="AF8" s="14">
        <f>IFERROR(__xludf.DUMMYFUNCTION("""COMPUTED_VALUE"""),56.0)</f>
        <v>56</v>
      </c>
      <c r="AG8" s="14">
        <f>IFERROR(__xludf.DUMMYFUNCTION("""COMPUTED_VALUE"""),28.0)</f>
        <v>28</v>
      </c>
      <c r="AH8" s="14">
        <f>IFERROR(__xludf.DUMMYFUNCTION("""COMPUTED_VALUE"""),18.0)</f>
        <v>18</v>
      </c>
      <c r="AI8" s="14">
        <f>IFERROR(__xludf.DUMMYFUNCTION("""COMPUTED_VALUE"""),55.0)</f>
        <v>55</v>
      </c>
      <c r="AJ8" s="14">
        <f>IFERROR(__xludf.DUMMYFUNCTION("""COMPUTED_VALUE"""),31.0)</f>
        <v>31</v>
      </c>
      <c r="AK8" s="14">
        <f>IFERROR(__xludf.DUMMYFUNCTION("""COMPUTED_VALUE"""),17.0)</f>
        <v>17</v>
      </c>
      <c r="AL8" s="14">
        <f>IFERROR(__xludf.DUMMYFUNCTION("""COMPUTED_VALUE"""),13.0)</f>
        <v>13</v>
      </c>
      <c r="AM8" s="14">
        <f>IFERROR(__xludf.DUMMYFUNCTION("""COMPUTED_VALUE"""),17.0)</f>
        <v>17</v>
      </c>
      <c r="AN8" s="14">
        <f>IFERROR(__xludf.DUMMYFUNCTION("""COMPUTED_VALUE"""),29.0)</f>
        <v>29</v>
      </c>
      <c r="AO8" s="14">
        <f>IFERROR(__xludf.DUMMYFUNCTION("""COMPUTED_VALUE"""),24.0)</f>
        <v>24</v>
      </c>
      <c r="AP8" s="14">
        <f>IFERROR(__xludf.DUMMYFUNCTION("""COMPUTED_VALUE"""),28.0)</f>
        <v>28</v>
      </c>
      <c r="AQ8" s="14">
        <f>IFERROR(__xludf.DUMMYFUNCTION("""COMPUTED_VALUE"""),47.0)</f>
        <v>47</v>
      </c>
      <c r="AR8" s="14">
        <f>IFERROR(__xludf.DUMMYFUNCTION("""COMPUTED_VALUE"""),47.0)</f>
        <v>47</v>
      </c>
      <c r="AS8" s="14">
        <f>IFERROR(__xludf.DUMMYFUNCTION("""COMPUTED_VALUE"""),32.0)</f>
        <v>32</v>
      </c>
      <c r="AT8" s="14">
        <f>IFERROR(__xludf.DUMMYFUNCTION("""COMPUTED_VALUE"""),35.0)</f>
        <v>35</v>
      </c>
      <c r="AU8" s="14">
        <f>IFERROR(__xludf.DUMMYFUNCTION("""COMPUTED_VALUE"""),27.0)</f>
        <v>27</v>
      </c>
      <c r="AV8" s="14">
        <f>IFERROR(__xludf.DUMMYFUNCTION("""COMPUTED_VALUE"""),33.0)</f>
        <v>33</v>
      </c>
      <c r="AW8" s="14">
        <f>IFERROR(__xludf.DUMMYFUNCTION("""COMPUTED_VALUE"""),22.0)</f>
        <v>22</v>
      </c>
      <c r="AX8" s="12">
        <f>IFERROR(__xludf.DUMMYFUNCTION("""COMPUTED_VALUE"""),44.0)</f>
        <v>44</v>
      </c>
      <c r="AY8" s="12">
        <f>IFERROR(__xludf.DUMMYFUNCTION("""COMPUTED_VALUE"""),52.0)</f>
        <v>52</v>
      </c>
      <c r="AZ8" s="12">
        <f>IFERROR(__xludf.DUMMYFUNCTION("""COMPUTED_VALUE"""),24.0)</f>
        <v>24</v>
      </c>
      <c r="BA8" s="12">
        <f>IFERROR(__xludf.DUMMYFUNCTION("""COMPUTED_VALUE"""),36.0)</f>
        <v>36</v>
      </c>
      <c r="BB8" s="12">
        <f>IFERROR(__xludf.DUMMYFUNCTION("""COMPUTED_VALUE"""),33.0)</f>
        <v>33</v>
      </c>
      <c r="BC8" s="12">
        <f>IFERROR(__xludf.DUMMYFUNCTION("""COMPUTED_VALUE"""),31.0)</f>
        <v>31</v>
      </c>
      <c r="BD8" s="12">
        <f>IFERROR(__xludf.DUMMYFUNCTION("""COMPUTED_VALUE"""),54.0)</f>
        <v>54</v>
      </c>
      <c r="BE8" s="12">
        <f>IFERROR(__xludf.DUMMYFUNCTION("""COMPUTED_VALUE"""),44.0)</f>
        <v>44</v>
      </c>
      <c r="BF8" s="12">
        <f>IFERROR(__xludf.DUMMYFUNCTION("""COMPUTED_VALUE"""),25.0)</f>
        <v>25</v>
      </c>
      <c r="BG8" s="12">
        <f>IFERROR(__xludf.DUMMYFUNCTION("""COMPUTED_VALUE"""),29.0)</f>
        <v>29</v>
      </c>
      <c r="BH8" s="12">
        <f>IFERROR(__xludf.DUMMYFUNCTION("""COMPUTED_VALUE"""),20.0)</f>
        <v>20</v>
      </c>
      <c r="BI8" s="12">
        <f>IFERROR(__xludf.DUMMYFUNCTION("""COMPUTED_VALUE"""),18.0)</f>
        <v>18</v>
      </c>
      <c r="BJ8" s="12">
        <f>IFERROR(__xludf.DUMMYFUNCTION("""COMPUTED_VALUE"""),9.0)</f>
        <v>9</v>
      </c>
      <c r="BK8" s="12" t="str">
        <f>IFERROR(__xludf.DUMMYFUNCTION("""COMPUTED_VALUE"""),"")</f>
        <v/>
      </c>
      <c r="BL8" s="12" t="str">
        <f>IFERROR(__xludf.DUMMYFUNCTION("""COMPUTED_VALUE"""),"")</f>
        <v/>
      </c>
      <c r="BM8" s="12" t="str">
        <f>IFERROR(__xludf.DUMMYFUNCTION("""COMPUTED_VALUE"""),"")</f>
        <v/>
      </c>
      <c r="BN8" s="12" t="str">
        <f>IFERROR(__xludf.DUMMYFUNCTION("""COMPUTED_VALUE"""),"")</f>
        <v/>
      </c>
      <c r="BO8" s="12" t="str">
        <f>IFERROR(__xludf.DUMMYFUNCTION("""COMPUTED_VALUE"""),"")</f>
        <v/>
      </c>
      <c r="BP8" s="12" t="str">
        <f>IFERROR(__xludf.DUMMYFUNCTION("""COMPUTED_VALUE"""),"")</f>
        <v/>
      </c>
      <c r="BQ8" s="12" t="str">
        <f>IFERROR(__xludf.DUMMYFUNCTION("""COMPUTED_VALUE"""),"")</f>
        <v/>
      </c>
      <c r="BR8" s="12" t="str">
        <f>IFERROR(__xludf.DUMMYFUNCTION("""COMPUTED_VALUE"""),"")</f>
        <v/>
      </c>
      <c r="BS8" s="12" t="str">
        <f>IFERROR(__xludf.DUMMYFUNCTION("""COMPUTED_VALUE"""),"")</f>
        <v/>
      </c>
      <c r="BT8" s="12" t="str">
        <f>IFERROR(__xludf.DUMMYFUNCTION("""COMPUTED_VALUE"""),"")</f>
        <v/>
      </c>
      <c r="BU8" s="12" t="str">
        <f>IFERROR(__xludf.DUMMYFUNCTION("""COMPUTED_VALUE"""),"")</f>
        <v/>
      </c>
    </row>
    <row r="9">
      <c r="A9" s="11" t="str">
        <f>IFERROR(__xludf.DUMMYFUNCTION("""COMPUTED_VALUE"""),"https://upload.wikimedia.org/wikipedia/commons/thumb/2/2a/Tulsi_Gabbard%2C_official_portrait%2C_113th_Congress.jpg/220px-Tulsi_Gabbard%2C_official_portrait%2C_113th_Congress.jpg")</f>
        <v>https://upload.wikimedia.org/wikipedia/commons/thumb/2/2a/Tulsi_Gabbard%2C_official_portrait%2C_113th_Congress.jpg/220px-Tulsi_Gabbard%2C_official_portrait%2C_113th_Congress.jpg</v>
      </c>
      <c r="B9" s="12" t="str">
        <f>IFERROR(__xludf.DUMMYFUNCTION("""COMPUTED_VALUE"""),"Tulsi Gabbard")</f>
        <v>Tulsi Gabbard</v>
      </c>
      <c r="C9" s="12">
        <f>IFERROR(__xludf.DUMMYFUNCTION("""COMPUTED_VALUE"""),8.0)</f>
        <v>8</v>
      </c>
      <c r="D9" s="12">
        <f>IFERROR(__xludf.DUMMYFUNCTION("""COMPUTED_VALUE"""),0.0)</f>
        <v>0</v>
      </c>
      <c r="E9" s="12">
        <f>IFERROR(__xludf.DUMMYFUNCTION("""COMPUTED_VALUE"""),100.0)</f>
        <v>100</v>
      </c>
      <c r="F9" s="12">
        <f>IFERROR(__xludf.DUMMYFUNCTION("""COMPUTED_VALUE"""),29.0)</f>
        <v>29</v>
      </c>
      <c r="G9" s="12">
        <f>IFERROR(__xludf.DUMMYFUNCTION("""COMPUTED_VALUE"""),50.0)</f>
        <v>50</v>
      </c>
      <c r="H9" s="12">
        <f>IFERROR(__xludf.DUMMYFUNCTION("""COMPUTED_VALUE"""),47.0)</f>
        <v>47</v>
      </c>
      <c r="I9" s="12">
        <f>IFERROR(__xludf.DUMMYFUNCTION("""COMPUTED_VALUE"""),4.0)</f>
        <v>4</v>
      </c>
      <c r="J9" s="12">
        <f>IFERROR(__xludf.DUMMYFUNCTION("""COMPUTED_VALUE"""),21.0)</f>
        <v>21</v>
      </c>
      <c r="K9" s="12">
        <f>IFERROR(__xludf.DUMMYFUNCTION("""COMPUTED_VALUE"""),11.0)</f>
        <v>11</v>
      </c>
      <c r="L9" s="12">
        <f>IFERROR(__xludf.DUMMYFUNCTION("""COMPUTED_VALUE"""),10.0)</f>
        <v>10</v>
      </c>
      <c r="M9" s="12">
        <f>IFERROR(__xludf.DUMMYFUNCTION("""COMPUTED_VALUE"""),5.0)</f>
        <v>5</v>
      </c>
      <c r="N9" s="12">
        <f>IFERROR(__xludf.DUMMYFUNCTION("""COMPUTED_VALUE"""),8.0)</f>
        <v>8</v>
      </c>
      <c r="O9" s="12">
        <f>IFERROR(__xludf.DUMMYFUNCTION("""COMPUTED_VALUE"""),54.0)</f>
        <v>54</v>
      </c>
      <c r="P9" s="12">
        <f>IFERROR(__xludf.DUMMYFUNCTION("""COMPUTED_VALUE"""),7.0)</f>
        <v>7</v>
      </c>
      <c r="Q9" s="12">
        <f>IFERROR(__xludf.DUMMYFUNCTION("""COMPUTED_VALUE"""),6.0)</f>
        <v>6</v>
      </c>
      <c r="R9" s="12">
        <f>IFERROR(__xludf.DUMMYFUNCTION("""COMPUTED_VALUE"""),6.0)</f>
        <v>6</v>
      </c>
      <c r="S9" s="14">
        <f>IFERROR(__xludf.DUMMYFUNCTION("""COMPUTED_VALUE"""),12.0)</f>
        <v>12</v>
      </c>
      <c r="T9" s="14">
        <f>IFERROR(__xludf.DUMMYFUNCTION("""COMPUTED_VALUE"""),4.0)</f>
        <v>4</v>
      </c>
      <c r="U9" s="14">
        <f>IFERROR(__xludf.DUMMYFUNCTION("""COMPUTED_VALUE"""),25.0)</f>
        <v>25</v>
      </c>
      <c r="V9" s="14">
        <f>IFERROR(__xludf.DUMMYFUNCTION("""COMPUTED_VALUE"""),27.0)</f>
        <v>27</v>
      </c>
      <c r="W9" s="14">
        <f>IFERROR(__xludf.DUMMYFUNCTION("""COMPUTED_VALUE"""),32.0)</f>
        <v>32</v>
      </c>
      <c r="X9" s="14">
        <f>IFERROR(__xludf.DUMMYFUNCTION("""COMPUTED_VALUE"""),12.0)</f>
        <v>12</v>
      </c>
      <c r="Y9" s="14">
        <f>IFERROR(__xludf.DUMMYFUNCTION("""COMPUTED_VALUE"""),19.0)</f>
        <v>19</v>
      </c>
      <c r="Z9" s="14">
        <f>IFERROR(__xludf.DUMMYFUNCTION("""COMPUTED_VALUE"""),29.0)</f>
        <v>29</v>
      </c>
      <c r="AA9" s="14">
        <f>IFERROR(__xludf.DUMMYFUNCTION("""COMPUTED_VALUE"""),35.0)</f>
        <v>35</v>
      </c>
      <c r="AB9" s="14">
        <f>IFERROR(__xludf.DUMMYFUNCTION("""COMPUTED_VALUE"""),22.0)</f>
        <v>22</v>
      </c>
      <c r="AC9" s="14">
        <f>IFERROR(__xludf.DUMMYFUNCTION("""COMPUTED_VALUE"""),71.0)</f>
        <v>71</v>
      </c>
      <c r="AD9" s="14">
        <f>IFERROR(__xludf.DUMMYFUNCTION("""COMPUTED_VALUE"""),100.0)</f>
        <v>100</v>
      </c>
      <c r="AE9" s="14">
        <f>IFERROR(__xludf.DUMMYFUNCTION("""COMPUTED_VALUE"""),32.0)</f>
        <v>32</v>
      </c>
      <c r="AF9" s="14">
        <f>IFERROR(__xludf.DUMMYFUNCTION("""COMPUTED_VALUE"""),83.0)</f>
        <v>83</v>
      </c>
      <c r="AG9" s="14">
        <f>IFERROR(__xludf.DUMMYFUNCTION("""COMPUTED_VALUE"""),72.0)</f>
        <v>72</v>
      </c>
      <c r="AH9" s="14">
        <f>IFERROR(__xludf.DUMMYFUNCTION("""COMPUTED_VALUE"""),100.0)</f>
        <v>100</v>
      </c>
      <c r="AI9" s="14">
        <f>IFERROR(__xludf.DUMMYFUNCTION("""COMPUTED_VALUE"""),65.0)</f>
        <v>65</v>
      </c>
      <c r="AJ9" s="14">
        <f>IFERROR(__xludf.DUMMYFUNCTION("""COMPUTED_VALUE"""),31.0)</f>
        <v>31</v>
      </c>
      <c r="AK9" s="14">
        <f>IFERROR(__xludf.DUMMYFUNCTION("""COMPUTED_VALUE"""),36.0)</f>
        <v>36</v>
      </c>
      <c r="AL9" s="14">
        <f>IFERROR(__xludf.DUMMYFUNCTION("""COMPUTED_VALUE"""),40.0)</f>
        <v>40</v>
      </c>
      <c r="AM9" s="14">
        <f>IFERROR(__xludf.DUMMYFUNCTION("""COMPUTED_VALUE"""),56.0)</f>
        <v>56</v>
      </c>
      <c r="AN9" s="14">
        <f>IFERROR(__xludf.DUMMYFUNCTION("""COMPUTED_VALUE"""),26.0)</f>
        <v>26</v>
      </c>
      <c r="AO9" s="14">
        <f>IFERROR(__xludf.DUMMYFUNCTION("""COMPUTED_VALUE"""),36.0)</f>
        <v>36</v>
      </c>
      <c r="AP9" s="14">
        <f>IFERROR(__xludf.DUMMYFUNCTION("""COMPUTED_VALUE"""),18.0)</f>
        <v>18</v>
      </c>
      <c r="AQ9" s="14">
        <f>IFERROR(__xludf.DUMMYFUNCTION("""COMPUTED_VALUE"""),21.0)</f>
        <v>21</v>
      </c>
      <c r="AR9" s="14">
        <f>IFERROR(__xludf.DUMMYFUNCTION("""COMPUTED_VALUE"""),84.0)</f>
        <v>84</v>
      </c>
      <c r="AS9" s="14">
        <f>IFERROR(__xludf.DUMMYFUNCTION("""COMPUTED_VALUE"""),100.0)</f>
        <v>100</v>
      </c>
      <c r="AT9" s="14">
        <f>IFERROR(__xludf.DUMMYFUNCTION("""COMPUTED_VALUE"""),59.0)</f>
        <v>59</v>
      </c>
      <c r="AU9" s="14">
        <f>IFERROR(__xludf.DUMMYFUNCTION("""COMPUTED_VALUE"""),67.0)</f>
        <v>67</v>
      </c>
      <c r="AV9" s="14">
        <f>IFERROR(__xludf.DUMMYFUNCTION("""COMPUTED_VALUE"""),58.0)</f>
        <v>58</v>
      </c>
      <c r="AW9" s="14">
        <f>IFERROR(__xludf.DUMMYFUNCTION("""COMPUTED_VALUE"""),26.0)</f>
        <v>26</v>
      </c>
      <c r="AX9" s="12">
        <f>IFERROR(__xludf.DUMMYFUNCTION("""COMPUTED_VALUE"""),74.0)</f>
        <v>74</v>
      </c>
      <c r="AY9" s="12">
        <f>IFERROR(__xludf.DUMMYFUNCTION("""COMPUTED_VALUE"""),81.0)</f>
        <v>81</v>
      </c>
      <c r="AZ9" s="12">
        <f>IFERROR(__xludf.DUMMYFUNCTION("""COMPUTED_VALUE"""),60.0)</f>
        <v>60</v>
      </c>
      <c r="BA9" s="12">
        <f>IFERROR(__xludf.DUMMYFUNCTION("""COMPUTED_VALUE"""),46.0)</f>
        <v>46</v>
      </c>
      <c r="BB9" s="12">
        <f>IFERROR(__xludf.DUMMYFUNCTION("""COMPUTED_VALUE"""),100.0)</f>
        <v>100</v>
      </c>
      <c r="BC9" s="12">
        <f>IFERROR(__xludf.DUMMYFUNCTION("""COMPUTED_VALUE"""),71.0)</f>
        <v>71</v>
      </c>
      <c r="BD9" s="12">
        <f>IFERROR(__xludf.DUMMYFUNCTION("""COMPUTED_VALUE"""),61.0)</f>
        <v>61</v>
      </c>
      <c r="BE9" s="12">
        <f>IFERROR(__xludf.DUMMYFUNCTION("""COMPUTED_VALUE"""),41.0)</f>
        <v>41</v>
      </c>
      <c r="BF9" s="12">
        <f>IFERROR(__xludf.DUMMYFUNCTION("""COMPUTED_VALUE"""),47.0)</f>
        <v>47</v>
      </c>
      <c r="BG9" s="12">
        <f>IFERROR(__xludf.DUMMYFUNCTION("""COMPUTED_VALUE"""),50.0)</f>
        <v>50</v>
      </c>
      <c r="BH9" s="12">
        <f>IFERROR(__xludf.DUMMYFUNCTION("""COMPUTED_VALUE"""),37.0)</f>
        <v>37</v>
      </c>
      <c r="BI9" s="12">
        <f>IFERROR(__xludf.DUMMYFUNCTION("""COMPUTED_VALUE"""),28.0)</f>
        <v>28</v>
      </c>
      <c r="BJ9" s="12">
        <f>IFERROR(__xludf.DUMMYFUNCTION("""COMPUTED_VALUE"""),12.0)</f>
        <v>12</v>
      </c>
      <c r="BK9" s="12" t="str">
        <f>IFERROR(__xludf.DUMMYFUNCTION("""COMPUTED_VALUE"""),"")</f>
        <v/>
      </c>
      <c r="BL9" s="12" t="str">
        <f>IFERROR(__xludf.DUMMYFUNCTION("""COMPUTED_VALUE"""),"")</f>
        <v/>
      </c>
      <c r="BM9" s="12" t="str">
        <f>IFERROR(__xludf.DUMMYFUNCTION("""COMPUTED_VALUE"""),"")</f>
        <v/>
      </c>
      <c r="BN9" s="12" t="str">
        <f>IFERROR(__xludf.DUMMYFUNCTION("""COMPUTED_VALUE"""),"")</f>
        <v/>
      </c>
      <c r="BO9" s="12" t="str">
        <f>IFERROR(__xludf.DUMMYFUNCTION("""COMPUTED_VALUE"""),"")</f>
        <v/>
      </c>
      <c r="BP9" s="12" t="str">
        <f>IFERROR(__xludf.DUMMYFUNCTION("""COMPUTED_VALUE"""),"")</f>
        <v/>
      </c>
      <c r="BQ9" s="12" t="str">
        <f>IFERROR(__xludf.DUMMYFUNCTION("""COMPUTED_VALUE"""),"")</f>
        <v/>
      </c>
      <c r="BR9" s="12" t="str">
        <f>IFERROR(__xludf.DUMMYFUNCTION("""COMPUTED_VALUE"""),"")</f>
        <v/>
      </c>
      <c r="BS9" s="12" t="str">
        <f>IFERROR(__xludf.DUMMYFUNCTION("""COMPUTED_VALUE"""),"")</f>
        <v/>
      </c>
      <c r="BT9" s="12" t="str">
        <f>IFERROR(__xludf.DUMMYFUNCTION("""COMPUTED_VALUE"""),"")</f>
        <v/>
      </c>
      <c r="BU9" s="12" t="str">
        <f>IFERROR(__xludf.DUMMYFUNCTION("""COMPUTED_VALUE"""),"")</f>
        <v/>
      </c>
    </row>
    <row r="10">
      <c r="A10" s="19"/>
    </row>
    <row r="11">
      <c r="A11" s="19"/>
    </row>
    <row r="12">
      <c r="A12" s="19"/>
    </row>
    <row r="13">
      <c r="A13" s="19"/>
    </row>
    <row r="14">
      <c r="A14" s="19"/>
    </row>
    <row r="15">
      <c r="A15" s="19"/>
    </row>
    <row r="16">
      <c r="A16" s="19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</hyperlin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12" t="str">
        <f>IFERROR(__xludf.DUMMYFUNCTION("IMPORTRANGE(""https://docs.google.com/spreadsheets/d/1d6fdgW_xP7v4hVciptosnfGlaG9RAWMKSEGWLdL8ilY/edit#gid=1623320637/edit#gid=0"",""NV!A1:XX26"")"),"")</f>
        <v/>
      </c>
      <c r="B1" s="12" t="str">
        <f>IFERROR(__xludf.DUMMYFUNCTION("""COMPUTED_VALUE"""),"")</f>
        <v/>
      </c>
      <c r="C1" s="12" t="str">
        <f>IFERROR(__xludf.DUMMYFUNCTION("""COMPUTED_VALUE"""),"12/27/2018 - 01/02/2019")</f>
        <v>12/27/2018 - 01/02/2019</v>
      </c>
      <c r="D1" s="12" t="str">
        <f>IFERROR(__xludf.DUMMYFUNCTION("""COMPUTED_VALUE"""),"01/03/2019 - 01/09/2019")</f>
        <v>01/03/2019 - 01/09/2019</v>
      </c>
      <c r="E1" s="12" t="str">
        <f>IFERROR(__xludf.DUMMYFUNCTION("""COMPUTED_VALUE"""),"01/10/2019 - 01/16/2019")</f>
        <v>01/10/2019 - 01/16/2019</v>
      </c>
      <c r="F1" s="12" t="str">
        <f>IFERROR(__xludf.DUMMYFUNCTION("""COMPUTED_VALUE"""),"01/17/2019 - 01/23/2019")</f>
        <v>01/17/2019 - 01/23/2019</v>
      </c>
      <c r="G1" s="12" t="str">
        <f>IFERROR(__xludf.DUMMYFUNCTION("""COMPUTED_VALUE"""),"01/24/2019 - 01/30/2019")</f>
        <v>01/24/2019 - 01/30/2019</v>
      </c>
      <c r="H1" s="12" t="str">
        <f>IFERROR(__xludf.DUMMYFUNCTION("""COMPUTED_VALUE"""),"01/31/2019 - 02/06/2019")</f>
        <v>01/31/2019 - 02/06/2019</v>
      </c>
      <c r="I1" s="12" t="str">
        <f>IFERROR(__xludf.DUMMYFUNCTION("""COMPUTED_VALUE"""),"02/07/2019 - 02/13/2019")</f>
        <v>02/07/2019 - 02/13/2019</v>
      </c>
      <c r="J1" s="12" t="str">
        <f>IFERROR(__xludf.DUMMYFUNCTION("""COMPUTED_VALUE"""),"02/14/2019 - 02/20/2019")</f>
        <v>02/14/2019 - 02/20/2019</v>
      </c>
      <c r="K1" s="12" t="str">
        <f>IFERROR(__xludf.DUMMYFUNCTION("""COMPUTED_VALUE"""),"02/21/2019 - 02/27/2019")</f>
        <v>02/21/2019 - 02/27/2019</v>
      </c>
      <c r="L1" s="12" t="str">
        <f>IFERROR(__xludf.DUMMYFUNCTION("""COMPUTED_VALUE"""),"02/28/2019 - 03/06/2019")</f>
        <v>02/28/2019 - 03/06/2019</v>
      </c>
      <c r="M1" s="12" t="str">
        <f>IFERROR(__xludf.DUMMYFUNCTION("""COMPUTED_VALUE"""),"03/07/2019 - 03/13/2019")</f>
        <v>03/07/2019 - 03/13/2019</v>
      </c>
      <c r="N1" s="12" t="str">
        <f>IFERROR(__xludf.DUMMYFUNCTION("""COMPUTED_VALUE"""),"03/14/2019 - 03/20/2019")</f>
        <v>03/14/2019 - 03/20/2019</v>
      </c>
      <c r="O1" s="12" t="str">
        <f>IFERROR(__xludf.DUMMYFUNCTION("""COMPUTED_VALUE"""),"03/21/2019 - 03/27/2019")</f>
        <v>03/21/2019 - 03/27/2019</v>
      </c>
      <c r="P1" s="12" t="str">
        <f>IFERROR(__xludf.DUMMYFUNCTION("""COMPUTED_VALUE"""),"03/28/2019 - 04/03/2019")</f>
        <v>03/28/2019 - 04/03/2019</v>
      </c>
      <c r="Q1" s="12" t="str">
        <f>IFERROR(__xludf.DUMMYFUNCTION("""COMPUTED_VALUE"""),"04/04/2019 - 04/10/2019")</f>
        <v>04/04/2019 - 04/10/2019</v>
      </c>
      <c r="R1" s="12" t="str">
        <f>IFERROR(__xludf.DUMMYFUNCTION("""COMPUTED_VALUE"""),"04/11/2019 - 04/17/2019")</f>
        <v>04/11/2019 - 04/17/2019</v>
      </c>
      <c r="S1" s="12" t="str">
        <f>IFERROR(__xludf.DUMMYFUNCTION("""COMPUTED_VALUE"""),"04/18/2019 - 04/24/2019")</f>
        <v>04/18/2019 - 04/24/2019</v>
      </c>
      <c r="T1" s="12" t="str">
        <f>IFERROR(__xludf.DUMMYFUNCTION("""COMPUTED_VALUE"""),"04/25/2019 - 05/01/2019")</f>
        <v>04/25/2019 - 05/01/2019</v>
      </c>
      <c r="U1" s="12" t="str">
        <f>IFERROR(__xludf.DUMMYFUNCTION("""COMPUTED_VALUE"""),"05/02/2019 - 05/08/2019")</f>
        <v>05/02/2019 - 05/08/2019</v>
      </c>
      <c r="V1" s="12" t="str">
        <f>IFERROR(__xludf.DUMMYFUNCTION("""COMPUTED_VALUE"""),"05/09/2019 - 05/15/2019")</f>
        <v>05/09/2019 - 05/15/2019</v>
      </c>
      <c r="W1" s="12" t="str">
        <f>IFERROR(__xludf.DUMMYFUNCTION("""COMPUTED_VALUE"""),"05/16/2019 - 05/22/2019")</f>
        <v>05/16/2019 - 05/22/2019</v>
      </c>
      <c r="X1" s="12" t="str">
        <f>IFERROR(__xludf.DUMMYFUNCTION("""COMPUTED_VALUE"""),"05/23/2019 - 05/29/2019")</f>
        <v>05/23/2019 - 05/29/2019</v>
      </c>
      <c r="Y1" s="12" t="str">
        <f>IFERROR(__xludf.DUMMYFUNCTION("""COMPUTED_VALUE"""),"05/30/2019 - 06/05/2019")</f>
        <v>05/30/2019 - 06/05/2019</v>
      </c>
      <c r="Z1" s="12" t="str">
        <f>IFERROR(__xludf.DUMMYFUNCTION("""COMPUTED_VALUE"""),"06/06/2019 - 06/12/2019")</f>
        <v>06/06/2019 - 06/12/2019</v>
      </c>
      <c r="AA1" s="12" t="str">
        <f>IFERROR(__xludf.DUMMYFUNCTION("""COMPUTED_VALUE"""),"06/13/2019 - 06/19/2019")</f>
        <v>06/13/2019 - 06/19/2019</v>
      </c>
      <c r="AB1" s="12" t="str">
        <f>IFERROR(__xludf.DUMMYFUNCTION("""COMPUTED_VALUE"""),"06/20/2019 - 06/26/2019")</f>
        <v>06/20/2019 - 06/26/2019</v>
      </c>
      <c r="AC1" s="12" t="str">
        <f>IFERROR(__xludf.DUMMYFUNCTION("""COMPUTED_VALUE"""),"06/27/2019 - 07/03/2019")</f>
        <v>06/27/2019 - 07/03/2019</v>
      </c>
      <c r="AD1" s="12" t="str">
        <f>IFERROR(__xludf.DUMMYFUNCTION("""COMPUTED_VALUE"""),"07/04/2019 - 07/10/2019")</f>
        <v>07/04/2019 - 07/10/2019</v>
      </c>
      <c r="AE1" s="12" t="str">
        <f>IFERROR(__xludf.DUMMYFUNCTION("""COMPUTED_VALUE"""),"07/11/2019 - 07/17/2019")</f>
        <v>07/11/2019 - 07/17/2019</v>
      </c>
      <c r="AF1" s="12" t="str">
        <f>IFERROR(__xludf.DUMMYFUNCTION("""COMPUTED_VALUE"""),"07/18/2019 - 07/24/2019")</f>
        <v>07/18/2019 - 07/24/2019</v>
      </c>
      <c r="AG1" s="12" t="str">
        <f>IFERROR(__xludf.DUMMYFUNCTION("""COMPUTED_VALUE"""),"07/25/2019 - 07/31/2019")</f>
        <v>07/25/2019 - 07/31/2019</v>
      </c>
      <c r="AH1" s="12" t="str">
        <f>IFERROR(__xludf.DUMMYFUNCTION("""COMPUTED_VALUE"""),"08/01/2019 - 08/07/2019")</f>
        <v>08/01/2019 - 08/07/2019</v>
      </c>
      <c r="AI1" s="12" t="str">
        <f>IFERROR(__xludf.DUMMYFUNCTION("""COMPUTED_VALUE"""),"08/08/2019 - 08/14/2019")</f>
        <v>08/08/2019 - 08/14/2019</v>
      </c>
      <c r="AJ1" s="12" t="str">
        <f>IFERROR(__xludf.DUMMYFUNCTION("""COMPUTED_VALUE"""),"08/15/2019 - 08/21/2019")</f>
        <v>08/15/2019 - 08/21/2019</v>
      </c>
      <c r="AK1" s="12" t="str">
        <f>IFERROR(__xludf.DUMMYFUNCTION("""COMPUTED_VALUE"""),"08/22/2019 - 08/28/2019")</f>
        <v>08/22/2019 - 08/28/2019</v>
      </c>
      <c r="AL1" s="12" t="str">
        <f>IFERROR(__xludf.DUMMYFUNCTION("""COMPUTED_VALUE"""),"08/29/2019 - 09/04/2019")</f>
        <v>08/29/2019 - 09/04/2019</v>
      </c>
      <c r="AM1" s="12" t="str">
        <f>IFERROR(__xludf.DUMMYFUNCTION("""COMPUTED_VALUE"""),"09/05/2019 - 09/11/2019")</f>
        <v>09/05/2019 - 09/11/2019</v>
      </c>
      <c r="AN1" s="12" t="str">
        <f>IFERROR(__xludf.DUMMYFUNCTION("""COMPUTED_VALUE"""),"09/12/2019 - 09/18/2019")</f>
        <v>09/12/2019 - 09/18/2019</v>
      </c>
      <c r="AO1" s="12" t="str">
        <f>IFERROR(__xludf.DUMMYFUNCTION("""COMPUTED_VALUE"""),"09/19/2019 - 09/25/2019")</f>
        <v>09/19/2019 - 09/25/2019</v>
      </c>
      <c r="AP1" s="12" t="str">
        <f>IFERROR(__xludf.DUMMYFUNCTION("""COMPUTED_VALUE"""),"09/26/2019 - 10/02/2019")</f>
        <v>09/26/2019 - 10/02/2019</v>
      </c>
      <c r="AQ1" s="12" t="str">
        <f>IFERROR(__xludf.DUMMYFUNCTION("""COMPUTED_VALUE"""),"10/03/2019 - 10/09/2019")</f>
        <v>10/03/2019 - 10/09/2019</v>
      </c>
      <c r="AR1" s="12" t="str">
        <f>IFERROR(__xludf.DUMMYFUNCTION("""COMPUTED_VALUE"""),"10/10/2019 10/16/2019")</f>
        <v>10/10/2019 10/16/2019</v>
      </c>
      <c r="AS1" s="12" t="str">
        <f>IFERROR(__xludf.DUMMYFUNCTION("""COMPUTED_VALUE"""),"10/17/2019 - 10/23/2019")</f>
        <v>10/17/2019 - 10/23/2019</v>
      </c>
      <c r="AT1" s="12" t="str">
        <f>IFERROR(__xludf.DUMMYFUNCTION("""COMPUTED_VALUE"""),"10/24/2019 - 10/30/2019")</f>
        <v>10/24/2019 - 10/30/2019</v>
      </c>
      <c r="AU1" s="12" t="str">
        <f>IFERROR(__xludf.DUMMYFUNCTION("""COMPUTED_VALUE"""),"10/31/2019 - 11/06/2019")</f>
        <v>10/31/2019 - 11/06/2019</v>
      </c>
      <c r="AV1" s="12" t="str">
        <f>IFERROR(__xludf.DUMMYFUNCTION("""COMPUTED_VALUE"""),"11/07/2019 - 11/13/2019")</f>
        <v>11/07/2019 - 11/13/2019</v>
      </c>
      <c r="AW1" s="12" t="str">
        <f>IFERROR(__xludf.DUMMYFUNCTION("""COMPUTED_VALUE"""),"11/14/2019 11/20/2019")</f>
        <v>11/14/2019 11/20/2019</v>
      </c>
      <c r="AX1" s="12" t="str">
        <f>IFERROR(__xludf.DUMMYFUNCTION("""COMPUTED_VALUE"""),"11/21/2019 11/27/2019")</f>
        <v>11/21/2019 11/27/2019</v>
      </c>
      <c r="AY1" s="12" t="str">
        <f>IFERROR(__xludf.DUMMYFUNCTION("""COMPUTED_VALUE"""),"11/28/2019 12/04/2019")</f>
        <v>11/28/2019 12/04/2019</v>
      </c>
      <c r="AZ1" s="12" t="str">
        <f>IFERROR(__xludf.DUMMYFUNCTION("""COMPUTED_VALUE"""),"12/05/2019 12/11/2019")</f>
        <v>12/05/2019 12/11/2019</v>
      </c>
      <c r="BA1" s="12" t="str">
        <f>IFERROR(__xludf.DUMMYFUNCTION("""COMPUTED_VALUE"""),"12/12/2019 12/18/2019")</f>
        <v>12/12/2019 12/18/2019</v>
      </c>
      <c r="BB1" s="12" t="str">
        <f>IFERROR(__xludf.DUMMYFUNCTION("""COMPUTED_VALUE"""),"12/19/2019 12/25/2019")</f>
        <v>12/19/2019 12/25/2019</v>
      </c>
      <c r="BC1" s="12" t="str">
        <f>IFERROR(__xludf.DUMMYFUNCTION("""COMPUTED_VALUE"""),"12/26/2019 01/01/2020")</f>
        <v>12/26/2019 01/01/2020</v>
      </c>
      <c r="BD1" s="12" t="str">
        <f>IFERROR(__xludf.DUMMYFUNCTION("""COMPUTED_VALUE"""),"01/02/2020 01/08/2020")</f>
        <v>01/02/2020 01/08/2020</v>
      </c>
      <c r="BE1" s="12" t="str">
        <f>IFERROR(__xludf.DUMMYFUNCTION("""COMPUTED_VALUE"""),"01/09/2020 01/15/2020")</f>
        <v>01/09/2020 01/15/2020</v>
      </c>
      <c r="BF1" s="12" t="str">
        <f>IFERROR(__xludf.DUMMYFUNCTION("""COMPUTED_VALUE"""),"01/16/2020 01/22/2020")</f>
        <v>01/16/2020 01/22/2020</v>
      </c>
      <c r="BG1" s="12" t="str">
        <f>IFERROR(__xludf.DUMMYFUNCTION("""COMPUTED_VALUE"""),"01/23/2020 01/29/2020")</f>
        <v>01/23/2020 01/29/2020</v>
      </c>
      <c r="BH1" s="12" t="str">
        <f>IFERROR(__xludf.DUMMYFUNCTION("""COMPUTED_VALUE"""),"01/30/2020 02/05/2020")</f>
        <v>01/30/2020 02/05/2020</v>
      </c>
      <c r="BI1" s="12" t="str">
        <f>IFERROR(__xludf.DUMMYFUNCTION("""COMPUTED_VALUE"""),"02/06/2020 02/12/2020")</f>
        <v>02/06/2020 02/12/2020</v>
      </c>
      <c r="BJ1" s="12" t="str">
        <f>IFERROR(__xludf.DUMMYFUNCTION("""COMPUTED_VALUE"""),"02/13/2020 02/19/2020")</f>
        <v>02/13/2020 02/19/2020</v>
      </c>
      <c r="BK1" s="12" t="str">
        <f>IFERROR(__xludf.DUMMYFUNCTION("""COMPUTED_VALUE"""),"")</f>
        <v/>
      </c>
    </row>
    <row r="2">
      <c r="A2" s="22" t="str">
        <f>IFERROR(__xludf.DUMMYFUNCTION("""COMPUTED_VALUE"""),"https://upload.wikimedia.org/wikipedia/commons/thumb/b/b7/Amy_Klobuchar%2C_official_portrait%2C_113th_Congress.jpg/220px-Amy_Klobuchar%2C_official_portrait%2C_113th_Congress.jpg")</f>
        <v>https://upload.wikimedia.org/wikipedia/commons/thumb/b/b7/Amy_Klobuchar%2C_official_portrait%2C_113th_Congress.jpg/220px-Amy_Klobuchar%2C_official_portrait%2C_113th_Congress.jpg</v>
      </c>
      <c r="B2" s="12" t="str">
        <f>IFERROR(__xludf.DUMMYFUNCTION("""COMPUTED_VALUE"""),"Amy Klobuchar")</f>
        <v>Amy Klobuchar</v>
      </c>
      <c r="C2" s="12">
        <f>IFERROR(__xludf.DUMMYFUNCTION("""COMPUTED_VALUE"""),6.0)</f>
        <v>6</v>
      </c>
      <c r="D2" s="12">
        <f>IFERROR(__xludf.DUMMYFUNCTION("""COMPUTED_VALUE"""),6.0)</f>
        <v>6</v>
      </c>
      <c r="E2" s="12">
        <f>IFERROR(__xludf.DUMMYFUNCTION("""COMPUTED_VALUE"""),0.0)</f>
        <v>0</v>
      </c>
      <c r="F2" s="12">
        <f>IFERROR(__xludf.DUMMYFUNCTION("""COMPUTED_VALUE"""),34.0)</f>
        <v>34</v>
      </c>
      <c r="G2" s="12">
        <f>IFERROR(__xludf.DUMMYFUNCTION("""COMPUTED_VALUE"""),11.0)</f>
        <v>11</v>
      </c>
      <c r="H2" s="12">
        <f>IFERROR(__xludf.DUMMYFUNCTION("""COMPUTED_VALUE"""),18.0)</f>
        <v>18</v>
      </c>
      <c r="I2" s="12">
        <f>IFERROR(__xludf.DUMMYFUNCTION("""COMPUTED_VALUE"""),49.0)</f>
        <v>49</v>
      </c>
      <c r="J2" s="12">
        <f>IFERROR(__xludf.DUMMYFUNCTION("""COMPUTED_VALUE"""),10.0)</f>
        <v>10</v>
      </c>
      <c r="K2" s="12">
        <f>IFERROR(__xludf.DUMMYFUNCTION("""COMPUTED_VALUE"""),14.0)</f>
        <v>14</v>
      </c>
      <c r="L2" s="12">
        <f>IFERROR(__xludf.DUMMYFUNCTION("""COMPUTED_VALUE"""),3.0)</f>
        <v>3</v>
      </c>
      <c r="M2" s="12">
        <f>IFERROR(__xludf.DUMMYFUNCTION("""COMPUTED_VALUE"""),11.0)</f>
        <v>11</v>
      </c>
      <c r="N2" s="12">
        <f>IFERROR(__xludf.DUMMYFUNCTION("""COMPUTED_VALUE"""),8.0)</f>
        <v>8</v>
      </c>
      <c r="O2" s="12">
        <f>IFERROR(__xludf.DUMMYFUNCTION("""COMPUTED_VALUE"""),12.0)</f>
        <v>12</v>
      </c>
      <c r="P2" s="12">
        <f>IFERROR(__xludf.DUMMYFUNCTION("""COMPUTED_VALUE"""),2.0)</f>
        <v>2</v>
      </c>
      <c r="Q2" s="12">
        <f>IFERROR(__xludf.DUMMYFUNCTION("""COMPUTED_VALUE"""),6.0)</f>
        <v>6</v>
      </c>
      <c r="R2" s="12">
        <f>IFERROR(__xludf.DUMMYFUNCTION("""COMPUTED_VALUE"""),0.0)</f>
        <v>0</v>
      </c>
      <c r="S2" s="12">
        <f>IFERROR(__xludf.DUMMYFUNCTION("""COMPUTED_VALUE"""),6.0)</f>
        <v>6</v>
      </c>
      <c r="T2" s="12">
        <f>IFERROR(__xludf.DUMMYFUNCTION("""COMPUTED_VALUE"""),2.0)</f>
        <v>2</v>
      </c>
      <c r="U2" s="12">
        <f>IFERROR(__xludf.DUMMYFUNCTION("""COMPUTED_VALUE"""),10.0)</f>
        <v>10</v>
      </c>
      <c r="V2" s="14">
        <f>IFERROR(__xludf.DUMMYFUNCTION("""COMPUTED_VALUE"""),11.0)</f>
        <v>11</v>
      </c>
      <c r="W2" s="14">
        <f>IFERROR(__xludf.DUMMYFUNCTION("""COMPUTED_VALUE"""),12.0)</f>
        <v>12</v>
      </c>
      <c r="X2" s="14">
        <f>IFERROR(__xludf.DUMMYFUNCTION("""COMPUTED_VALUE"""),10.0)</f>
        <v>10</v>
      </c>
      <c r="Y2" s="14">
        <f>IFERROR(__xludf.DUMMYFUNCTION("""COMPUTED_VALUE"""),0.0)</f>
        <v>0</v>
      </c>
      <c r="Z2" s="14">
        <f>IFERROR(__xludf.DUMMYFUNCTION("""COMPUTED_VALUE"""),7.0)</f>
        <v>7</v>
      </c>
      <c r="AA2" s="14">
        <f>IFERROR(__xludf.DUMMYFUNCTION("""COMPUTED_VALUE"""),9.0)</f>
        <v>9</v>
      </c>
      <c r="AB2" s="14">
        <f>IFERROR(__xludf.DUMMYFUNCTION("""COMPUTED_VALUE"""),5.0)</f>
        <v>5</v>
      </c>
      <c r="AC2" s="14">
        <f>IFERROR(__xludf.DUMMYFUNCTION("""COMPUTED_VALUE"""),13.0)</f>
        <v>13</v>
      </c>
      <c r="AD2" s="14">
        <f>IFERROR(__xludf.DUMMYFUNCTION("""COMPUTED_VALUE"""),13.0)</f>
        <v>13</v>
      </c>
      <c r="AE2" s="14">
        <f>IFERROR(__xludf.DUMMYFUNCTION("""COMPUTED_VALUE"""),8.0)</f>
        <v>8</v>
      </c>
      <c r="AF2" s="14">
        <f>IFERROR(__xludf.DUMMYFUNCTION("""COMPUTED_VALUE"""),8.0)</f>
        <v>8</v>
      </c>
      <c r="AG2" s="14">
        <f>IFERROR(__xludf.DUMMYFUNCTION("""COMPUTED_VALUE"""),9.0)</f>
        <v>9</v>
      </c>
      <c r="AH2" s="14">
        <f>IFERROR(__xludf.DUMMYFUNCTION("""COMPUTED_VALUE"""),3.0)</f>
        <v>3</v>
      </c>
      <c r="AI2" s="14">
        <f>IFERROR(__xludf.DUMMYFUNCTION("""COMPUTED_VALUE"""),6.0)</f>
        <v>6</v>
      </c>
      <c r="AJ2" s="14">
        <f>IFERROR(__xludf.DUMMYFUNCTION("""COMPUTED_VALUE"""),26.0)</f>
        <v>26</v>
      </c>
      <c r="AK2" s="14">
        <f>IFERROR(__xludf.DUMMYFUNCTION("""COMPUTED_VALUE"""),10.0)</f>
        <v>10</v>
      </c>
      <c r="AL2" s="14">
        <f>IFERROR(__xludf.DUMMYFUNCTION("""COMPUTED_VALUE"""),16.0)</f>
        <v>16</v>
      </c>
      <c r="AM2" s="14">
        <f>IFERROR(__xludf.DUMMYFUNCTION("""COMPUTED_VALUE"""),7.0)</f>
        <v>7</v>
      </c>
      <c r="AN2" s="14">
        <f>IFERROR(__xludf.DUMMYFUNCTION("""COMPUTED_VALUE"""),5.0)</f>
        <v>5</v>
      </c>
      <c r="AO2" s="14">
        <f>IFERROR(__xludf.DUMMYFUNCTION("""COMPUTED_VALUE"""),6.0)</f>
        <v>6</v>
      </c>
      <c r="AP2" s="14">
        <f>IFERROR(__xludf.DUMMYFUNCTION("""COMPUTED_VALUE"""),2.0)</f>
        <v>2</v>
      </c>
      <c r="AQ2" s="14">
        <f>IFERROR(__xludf.DUMMYFUNCTION("""COMPUTED_VALUE"""),4.0)</f>
        <v>4</v>
      </c>
      <c r="AR2" s="14">
        <f>IFERROR(__xludf.DUMMYFUNCTION("""COMPUTED_VALUE"""),23.0)</f>
        <v>23</v>
      </c>
      <c r="AS2" s="14">
        <f>IFERROR(__xludf.DUMMYFUNCTION("""COMPUTED_VALUE"""),8.0)</f>
        <v>8</v>
      </c>
      <c r="AT2" s="14">
        <f>IFERROR(__xludf.DUMMYFUNCTION("""COMPUTED_VALUE"""),6.0)</f>
        <v>6</v>
      </c>
      <c r="AU2" s="14">
        <f>IFERROR(__xludf.DUMMYFUNCTION("""COMPUTED_VALUE"""),8.0)</f>
        <v>8</v>
      </c>
      <c r="AV2" s="14">
        <f>IFERROR(__xludf.DUMMYFUNCTION("""COMPUTED_VALUE"""),7.0)</f>
        <v>7</v>
      </c>
      <c r="AW2" s="14">
        <f>IFERROR(__xludf.DUMMYFUNCTION("""COMPUTED_VALUE"""),9.0)</f>
        <v>9</v>
      </c>
      <c r="AX2" s="14">
        <f>IFERROR(__xludf.DUMMYFUNCTION("""COMPUTED_VALUE"""),31.0)</f>
        <v>31</v>
      </c>
      <c r="AY2" s="14">
        <f>IFERROR(__xludf.DUMMYFUNCTION("""COMPUTED_VALUE"""),7.0)</f>
        <v>7</v>
      </c>
      <c r="AZ2" s="14">
        <f>IFERROR(__xludf.DUMMYFUNCTION("""COMPUTED_VALUE"""),9.0)</f>
        <v>9</v>
      </c>
      <c r="BA2" s="14">
        <f>IFERROR(__xludf.DUMMYFUNCTION("""COMPUTED_VALUE"""),7.0)</f>
        <v>7</v>
      </c>
      <c r="BB2" s="14">
        <f>IFERROR(__xludf.DUMMYFUNCTION("""COMPUTED_VALUE"""),25.0)</f>
        <v>25</v>
      </c>
      <c r="BC2" s="14">
        <f>IFERROR(__xludf.DUMMYFUNCTION("""COMPUTED_VALUE"""),16.0)</f>
        <v>16</v>
      </c>
      <c r="BD2" s="14">
        <f>IFERROR(__xludf.DUMMYFUNCTION("""COMPUTED_VALUE"""),18.0)</f>
        <v>18</v>
      </c>
      <c r="BE2" s="14">
        <f>IFERROR(__xludf.DUMMYFUNCTION("""COMPUTED_VALUE"""),14.0)</f>
        <v>14</v>
      </c>
      <c r="BF2" s="14">
        <f>IFERROR(__xludf.DUMMYFUNCTION("""COMPUTED_VALUE"""),10.0)</f>
        <v>10</v>
      </c>
      <c r="BG2" s="14">
        <f>IFERROR(__xludf.DUMMYFUNCTION("""COMPUTED_VALUE"""),7.0)</f>
        <v>7</v>
      </c>
      <c r="BH2" s="14">
        <f>IFERROR(__xludf.DUMMYFUNCTION("""COMPUTED_VALUE"""),10.0)</f>
        <v>10</v>
      </c>
      <c r="BI2" s="14">
        <f>IFERROR(__xludf.DUMMYFUNCTION("""COMPUTED_VALUE"""),29.0)</f>
        <v>29</v>
      </c>
      <c r="BJ2" s="14">
        <f>IFERROR(__xludf.DUMMYFUNCTION("""COMPUTED_VALUE"""),27.0)</f>
        <v>27</v>
      </c>
      <c r="BK2" s="12" t="str">
        <f>IFERROR(__xludf.DUMMYFUNCTION("""COMPUTED_VALUE"""),"")</f>
        <v/>
      </c>
    </row>
    <row r="3">
      <c r="A3" s="22" t="str">
        <f>IFERROR(__xludf.DUMMYFUNCTION("""COMPUTED_VALUE"""),"https://upload.wikimedia.org/wikipedia/commons/thumb/0/0c/Bernie_Sanders_July_2019_%28cropped%29.jpg/220px-Bernie_Sanders_July_2019_%28cropped%29.jpg")</f>
        <v>https://upload.wikimedia.org/wikipedia/commons/thumb/0/0c/Bernie_Sanders_July_2019_%28cropped%29.jpg/220px-Bernie_Sanders_July_2019_%28cropped%29.jpg</v>
      </c>
      <c r="B3" s="12" t="str">
        <f>IFERROR(__xludf.DUMMYFUNCTION("""COMPUTED_VALUE"""),"Bernie Sanders")</f>
        <v>Bernie Sanders</v>
      </c>
      <c r="C3" s="12">
        <f>IFERROR(__xludf.DUMMYFUNCTION("""COMPUTED_VALUE"""),22.0)</f>
        <v>22</v>
      </c>
      <c r="D3" s="12">
        <f>IFERROR(__xludf.DUMMYFUNCTION("""COMPUTED_VALUE"""),37.0)</f>
        <v>37</v>
      </c>
      <c r="E3" s="12">
        <f>IFERROR(__xludf.DUMMYFUNCTION("""COMPUTED_VALUE"""),35.0)</f>
        <v>35</v>
      </c>
      <c r="F3" s="12">
        <f>IFERROR(__xludf.DUMMYFUNCTION("""COMPUTED_VALUE"""),100.0)</f>
        <v>100</v>
      </c>
      <c r="G3" s="12">
        <f>IFERROR(__xludf.DUMMYFUNCTION("""COMPUTED_VALUE"""),89.0)</f>
        <v>89</v>
      </c>
      <c r="H3" s="12">
        <f>IFERROR(__xludf.DUMMYFUNCTION("""COMPUTED_VALUE"""),100.0)</f>
        <v>100</v>
      </c>
      <c r="I3" s="12">
        <f>IFERROR(__xludf.DUMMYFUNCTION("""COMPUTED_VALUE"""),24.0)</f>
        <v>24</v>
      </c>
      <c r="J3" s="12">
        <f>IFERROR(__xludf.DUMMYFUNCTION("""COMPUTED_VALUE"""),100.0)</f>
        <v>100</v>
      </c>
      <c r="K3" s="12">
        <f>IFERROR(__xludf.DUMMYFUNCTION("""COMPUTED_VALUE"""),100.0)</f>
        <v>100</v>
      </c>
      <c r="L3" s="12">
        <f>IFERROR(__xludf.DUMMYFUNCTION("""COMPUTED_VALUE"""),100.0)</f>
        <v>100</v>
      </c>
      <c r="M3" s="12">
        <f>IFERROR(__xludf.DUMMYFUNCTION("""COMPUTED_VALUE"""),100.0)</f>
        <v>100</v>
      </c>
      <c r="N3" s="12">
        <f>IFERROR(__xludf.DUMMYFUNCTION("""COMPUTED_VALUE"""),100.0)</f>
        <v>100</v>
      </c>
      <c r="O3" s="12">
        <f>IFERROR(__xludf.DUMMYFUNCTION("""COMPUTED_VALUE"""),100.0)</f>
        <v>100</v>
      </c>
      <c r="P3" s="12">
        <f>IFERROR(__xludf.DUMMYFUNCTION("""COMPUTED_VALUE"""),20.0)</f>
        <v>20</v>
      </c>
      <c r="Q3" s="12">
        <f>IFERROR(__xludf.DUMMYFUNCTION("""COMPUTED_VALUE"""),38.0)</f>
        <v>38</v>
      </c>
      <c r="R3" s="12">
        <f>IFERROR(__xludf.DUMMYFUNCTION("""COMPUTED_VALUE"""),60.0)</f>
        <v>60</v>
      </c>
      <c r="S3" s="12">
        <f>IFERROR(__xludf.DUMMYFUNCTION("""COMPUTED_VALUE"""),100.0)</f>
        <v>100</v>
      </c>
      <c r="T3" s="12">
        <f>IFERROR(__xludf.DUMMYFUNCTION("""COMPUTED_VALUE"""),29.0)</f>
        <v>29</v>
      </c>
      <c r="U3" s="12">
        <f>IFERROR(__xludf.DUMMYFUNCTION("""COMPUTED_VALUE"""),30.0)</f>
        <v>30</v>
      </c>
      <c r="V3" s="14">
        <f>IFERROR(__xludf.DUMMYFUNCTION("""COMPUTED_VALUE"""),50.0)</f>
        <v>50</v>
      </c>
      <c r="W3" s="14">
        <f>IFERROR(__xludf.DUMMYFUNCTION("""COMPUTED_VALUE"""),51.0)</f>
        <v>51</v>
      </c>
      <c r="X3" s="14">
        <f>IFERROR(__xludf.DUMMYFUNCTION("""COMPUTED_VALUE"""),100.0)</f>
        <v>100</v>
      </c>
      <c r="Y3" s="14">
        <f>IFERROR(__xludf.DUMMYFUNCTION("""COMPUTED_VALUE"""),100.0)</f>
        <v>100</v>
      </c>
      <c r="Z3" s="14">
        <f>IFERROR(__xludf.DUMMYFUNCTION("""COMPUTED_VALUE"""),47.0)</f>
        <v>47</v>
      </c>
      <c r="AA3" s="14">
        <f>IFERROR(__xludf.DUMMYFUNCTION("""COMPUTED_VALUE"""),91.0)</f>
        <v>91</v>
      </c>
      <c r="AB3" s="14">
        <f>IFERROR(__xludf.DUMMYFUNCTION("""COMPUTED_VALUE"""),59.0)</f>
        <v>59</v>
      </c>
      <c r="AC3" s="14">
        <f>IFERROR(__xludf.DUMMYFUNCTION("""COMPUTED_VALUE"""),60.0)</f>
        <v>60</v>
      </c>
      <c r="AD3" s="14">
        <f>IFERROR(__xludf.DUMMYFUNCTION("""COMPUTED_VALUE"""),64.0)</f>
        <v>64</v>
      </c>
      <c r="AE3" s="14">
        <f>IFERROR(__xludf.DUMMYFUNCTION("""COMPUTED_VALUE"""),100.0)</f>
        <v>100</v>
      </c>
      <c r="AF3" s="14">
        <f>IFERROR(__xludf.DUMMYFUNCTION("""COMPUTED_VALUE"""),100.0)</f>
        <v>100</v>
      </c>
      <c r="AG3" s="14">
        <f>IFERROR(__xludf.DUMMYFUNCTION("""COMPUTED_VALUE"""),100.0)</f>
        <v>100</v>
      </c>
      <c r="AH3" s="14">
        <f>IFERROR(__xludf.DUMMYFUNCTION("""COMPUTED_VALUE"""),36.0)</f>
        <v>36</v>
      </c>
      <c r="AI3" s="14">
        <f>IFERROR(__xludf.DUMMYFUNCTION("""COMPUTED_VALUE"""),68.0)</f>
        <v>68</v>
      </c>
      <c r="AJ3" s="14">
        <f>IFERROR(__xludf.DUMMYFUNCTION("""COMPUTED_VALUE"""),100.0)</f>
        <v>100</v>
      </c>
      <c r="AK3" s="14">
        <f>IFERROR(__xludf.DUMMYFUNCTION("""COMPUTED_VALUE"""),93.0)</f>
        <v>93</v>
      </c>
      <c r="AL3" s="14">
        <f>IFERROR(__xludf.DUMMYFUNCTION("""COMPUTED_VALUE"""),100.0)</f>
        <v>100</v>
      </c>
      <c r="AM3" s="14">
        <f>IFERROR(__xludf.DUMMYFUNCTION("""COMPUTED_VALUE"""),81.0)</f>
        <v>81</v>
      </c>
      <c r="AN3" s="14">
        <f>IFERROR(__xludf.DUMMYFUNCTION("""COMPUTED_VALUE"""),100.0)</f>
        <v>100</v>
      </c>
      <c r="AO3" s="14">
        <f>IFERROR(__xludf.DUMMYFUNCTION("""COMPUTED_VALUE"""),34.0)</f>
        <v>34</v>
      </c>
      <c r="AP3" s="14">
        <f>IFERROR(__xludf.DUMMYFUNCTION("""COMPUTED_VALUE"""),100.0)</f>
        <v>100</v>
      </c>
      <c r="AQ3" s="14">
        <f>IFERROR(__xludf.DUMMYFUNCTION("""COMPUTED_VALUE"""),100.0)</f>
        <v>100</v>
      </c>
      <c r="AR3" s="14">
        <f>IFERROR(__xludf.DUMMYFUNCTION("""COMPUTED_VALUE"""),72.0)</f>
        <v>72</v>
      </c>
      <c r="AS3" s="14">
        <f>IFERROR(__xludf.DUMMYFUNCTION("""COMPUTED_VALUE"""),36.0)</f>
        <v>36</v>
      </c>
      <c r="AT3" s="14">
        <f>IFERROR(__xludf.DUMMYFUNCTION("""COMPUTED_VALUE"""),86.0)</f>
        <v>86</v>
      </c>
      <c r="AU3" s="14">
        <f>IFERROR(__xludf.DUMMYFUNCTION("""COMPUTED_VALUE"""),63.0)</f>
        <v>63</v>
      </c>
      <c r="AV3" s="14">
        <f>IFERROR(__xludf.DUMMYFUNCTION("""COMPUTED_VALUE"""),55.0)</f>
        <v>55</v>
      </c>
      <c r="AW3" s="14">
        <f>IFERROR(__xludf.DUMMYFUNCTION("""COMPUTED_VALUE"""),68.0)</f>
        <v>68</v>
      </c>
      <c r="AX3" s="14">
        <f>IFERROR(__xludf.DUMMYFUNCTION("""COMPUTED_VALUE"""),75.0)</f>
        <v>75</v>
      </c>
      <c r="AY3" s="14">
        <f>IFERROR(__xludf.DUMMYFUNCTION("""COMPUTED_VALUE"""),69.0)</f>
        <v>69</v>
      </c>
      <c r="AZ3" s="14">
        <f>IFERROR(__xludf.DUMMYFUNCTION("""COMPUTED_VALUE"""),84.0)</f>
        <v>84</v>
      </c>
      <c r="BA3" s="14">
        <f>IFERROR(__xludf.DUMMYFUNCTION("""COMPUTED_VALUE"""),97.0)</f>
        <v>97</v>
      </c>
      <c r="BB3" s="14">
        <f>IFERROR(__xludf.DUMMYFUNCTION("""COMPUTED_VALUE"""),100.0)</f>
        <v>100</v>
      </c>
      <c r="BC3" s="14">
        <f>IFERROR(__xludf.DUMMYFUNCTION("""COMPUTED_VALUE"""),100.0)</f>
        <v>100</v>
      </c>
      <c r="BD3" s="14">
        <f>IFERROR(__xludf.DUMMYFUNCTION("""COMPUTED_VALUE"""),98.0)</f>
        <v>98</v>
      </c>
      <c r="BE3" s="14">
        <f>IFERROR(__xludf.DUMMYFUNCTION("""COMPUTED_VALUE"""),100.0)</f>
        <v>100</v>
      </c>
      <c r="BF3" s="14">
        <f>IFERROR(__xludf.DUMMYFUNCTION("""COMPUTED_VALUE"""),100.0)</f>
        <v>100</v>
      </c>
      <c r="BG3" s="14">
        <f>IFERROR(__xludf.DUMMYFUNCTION("""COMPUTED_VALUE"""),100.0)</f>
        <v>100</v>
      </c>
      <c r="BH3" s="14">
        <f>IFERROR(__xludf.DUMMYFUNCTION("""COMPUTED_VALUE"""),100.0)</f>
        <v>100</v>
      </c>
      <c r="BI3" s="14">
        <f>IFERROR(__xludf.DUMMYFUNCTION("""COMPUTED_VALUE"""),100.0)</f>
        <v>100</v>
      </c>
      <c r="BJ3" s="14">
        <f>IFERROR(__xludf.DUMMYFUNCTION("""COMPUTED_VALUE"""),100.0)</f>
        <v>100</v>
      </c>
      <c r="BK3" s="12" t="str">
        <f>IFERROR(__xludf.DUMMYFUNCTION("""COMPUTED_VALUE"""),"")</f>
        <v/>
      </c>
    </row>
    <row r="4">
      <c r="A4" s="22" t="str">
        <f>IFERROR(__xludf.DUMMYFUNCTION("""COMPUTED_VALUE"""),"https://upload.wikimedia.org/wikipedia/commons/thumb/6/6a/Elizabeth_Warren%2C_official_portrait%2C_114th_Congress.jpg/220px-Elizabeth_Warren%2C_official_portrait%2C_114th_Congress.jpg")</f>
        <v>https://upload.wikimedia.org/wikipedia/commons/thumb/6/6a/Elizabeth_Warren%2C_official_portrait%2C_114th_Congress.jpg/220px-Elizabeth_Warren%2C_official_portrait%2C_114th_Congress.jpg</v>
      </c>
      <c r="B4" s="12" t="str">
        <f>IFERROR(__xludf.DUMMYFUNCTION("""COMPUTED_VALUE"""),"Elizabeth Warren")</f>
        <v>Elizabeth Warren</v>
      </c>
      <c r="C4" s="12">
        <f>IFERROR(__xludf.DUMMYFUNCTION("""COMPUTED_VALUE"""),100.0)</f>
        <v>100</v>
      </c>
      <c r="D4" s="12">
        <f>IFERROR(__xludf.DUMMYFUNCTION("""COMPUTED_VALUE"""),100.0)</f>
        <v>100</v>
      </c>
      <c r="E4" s="12">
        <f>IFERROR(__xludf.DUMMYFUNCTION("""COMPUTED_VALUE"""),27.0)</f>
        <v>27</v>
      </c>
      <c r="F4" s="12">
        <f>IFERROR(__xludf.DUMMYFUNCTION("""COMPUTED_VALUE"""),100.0)</f>
        <v>100</v>
      </c>
      <c r="G4" s="12">
        <f>IFERROR(__xludf.DUMMYFUNCTION("""COMPUTED_VALUE"""),100.0)</f>
        <v>100</v>
      </c>
      <c r="H4" s="12">
        <f>IFERROR(__xludf.DUMMYFUNCTION("""COMPUTED_VALUE"""),74.0)</f>
        <v>74</v>
      </c>
      <c r="I4" s="12">
        <f>IFERROR(__xludf.DUMMYFUNCTION("""COMPUTED_VALUE"""),100.0)</f>
        <v>100</v>
      </c>
      <c r="J4" s="12">
        <f>IFERROR(__xludf.DUMMYFUNCTION("""COMPUTED_VALUE"""),18.0)</f>
        <v>18</v>
      </c>
      <c r="K4" s="12">
        <f>IFERROR(__xludf.DUMMYFUNCTION("""COMPUTED_VALUE"""),13.0)</f>
        <v>13</v>
      </c>
      <c r="L4" s="12">
        <f>IFERROR(__xludf.DUMMYFUNCTION("""COMPUTED_VALUE"""),12.0)</f>
        <v>12</v>
      </c>
      <c r="M4" s="12">
        <f>IFERROR(__xludf.DUMMYFUNCTION("""COMPUTED_VALUE"""),16.0)</f>
        <v>16</v>
      </c>
      <c r="N4" s="12">
        <f>IFERROR(__xludf.DUMMYFUNCTION("""COMPUTED_VALUE"""),13.0)</f>
        <v>13</v>
      </c>
      <c r="O4" s="12">
        <f>IFERROR(__xludf.DUMMYFUNCTION("""COMPUTED_VALUE"""),35.0)</f>
        <v>35</v>
      </c>
      <c r="P4" s="12">
        <f>IFERROR(__xludf.DUMMYFUNCTION("""COMPUTED_VALUE"""),7.0)</f>
        <v>7</v>
      </c>
      <c r="Q4" s="12">
        <f>IFERROR(__xludf.DUMMYFUNCTION("""COMPUTED_VALUE"""),11.0)</f>
        <v>11</v>
      </c>
      <c r="R4" s="12">
        <f>IFERROR(__xludf.DUMMYFUNCTION("""COMPUTED_VALUE"""),12.0)</f>
        <v>12</v>
      </c>
      <c r="S4" s="12">
        <f>IFERROR(__xludf.DUMMYFUNCTION("""COMPUTED_VALUE"""),36.0)</f>
        <v>36</v>
      </c>
      <c r="T4" s="12">
        <f>IFERROR(__xludf.DUMMYFUNCTION("""COMPUTED_VALUE"""),15.0)</f>
        <v>15</v>
      </c>
      <c r="U4" s="12">
        <f>IFERROR(__xludf.DUMMYFUNCTION("""COMPUTED_VALUE"""),12.0)</f>
        <v>12</v>
      </c>
      <c r="V4" s="14">
        <f>IFERROR(__xludf.DUMMYFUNCTION("""COMPUTED_VALUE"""),18.0)</f>
        <v>18</v>
      </c>
      <c r="W4" s="14">
        <f>IFERROR(__xludf.DUMMYFUNCTION("""COMPUTED_VALUE"""),41.0)</f>
        <v>41</v>
      </c>
      <c r="X4" s="14">
        <f>IFERROR(__xludf.DUMMYFUNCTION("""COMPUTED_VALUE"""),22.0)</f>
        <v>22</v>
      </c>
      <c r="Y4" s="14">
        <f>IFERROR(__xludf.DUMMYFUNCTION("""COMPUTED_VALUE"""),44.0)</f>
        <v>44</v>
      </c>
      <c r="Z4" s="14">
        <f>IFERROR(__xludf.DUMMYFUNCTION("""COMPUTED_VALUE"""),53.0)</f>
        <v>53</v>
      </c>
      <c r="AA4" s="14">
        <f>IFERROR(__xludf.DUMMYFUNCTION("""COMPUTED_VALUE"""),61.0)</f>
        <v>61</v>
      </c>
      <c r="AB4" s="14">
        <f>IFERROR(__xludf.DUMMYFUNCTION("""COMPUTED_VALUE"""),34.0)</f>
        <v>34</v>
      </c>
      <c r="AC4" s="14">
        <f>IFERROR(__xludf.DUMMYFUNCTION("""COMPUTED_VALUE"""),68.0)</f>
        <v>68</v>
      </c>
      <c r="AD4" s="14">
        <f>IFERROR(__xludf.DUMMYFUNCTION("""COMPUTED_VALUE"""),62.0)</f>
        <v>62</v>
      </c>
      <c r="AE4" s="14">
        <f>IFERROR(__xludf.DUMMYFUNCTION("""COMPUTED_VALUE"""),34.0)</f>
        <v>34</v>
      </c>
      <c r="AF4" s="14">
        <f>IFERROR(__xludf.DUMMYFUNCTION("""COMPUTED_VALUE"""),49.0)</f>
        <v>49</v>
      </c>
      <c r="AG4" s="14">
        <f>IFERROR(__xludf.DUMMYFUNCTION("""COMPUTED_VALUE"""),62.0)</f>
        <v>62</v>
      </c>
      <c r="AH4" s="14">
        <f>IFERROR(__xludf.DUMMYFUNCTION("""COMPUTED_VALUE"""),26.0)</f>
        <v>26</v>
      </c>
      <c r="AI4" s="14">
        <f>IFERROR(__xludf.DUMMYFUNCTION("""COMPUTED_VALUE"""),48.0)</f>
        <v>48</v>
      </c>
      <c r="AJ4" s="14">
        <f>IFERROR(__xludf.DUMMYFUNCTION("""COMPUTED_VALUE"""),75.0)</f>
        <v>75</v>
      </c>
      <c r="AK4" s="14">
        <f>IFERROR(__xludf.DUMMYFUNCTION("""COMPUTED_VALUE"""),100.0)</f>
        <v>100</v>
      </c>
      <c r="AL4" s="14">
        <f>IFERROR(__xludf.DUMMYFUNCTION("""COMPUTED_VALUE"""),44.0)</f>
        <v>44</v>
      </c>
      <c r="AM4" s="14">
        <f>IFERROR(__xludf.DUMMYFUNCTION("""COMPUTED_VALUE"""),50.0)</f>
        <v>50</v>
      </c>
      <c r="AN4" s="14">
        <f>IFERROR(__xludf.DUMMYFUNCTION("""COMPUTED_VALUE"""),57.0)</f>
        <v>57</v>
      </c>
      <c r="AO4" s="14">
        <f>IFERROR(__xludf.DUMMYFUNCTION("""COMPUTED_VALUE"""),51.0)</f>
        <v>51</v>
      </c>
      <c r="AP4" s="14">
        <f>IFERROR(__xludf.DUMMYFUNCTION("""COMPUTED_VALUE"""),49.0)</f>
        <v>49</v>
      </c>
      <c r="AQ4" s="14">
        <f>IFERROR(__xludf.DUMMYFUNCTION("""COMPUTED_VALUE"""),59.0)</f>
        <v>59</v>
      </c>
      <c r="AR4" s="14">
        <f>IFERROR(__xludf.DUMMYFUNCTION("""COMPUTED_VALUE"""),100.0)</f>
        <v>100</v>
      </c>
      <c r="AS4" s="14">
        <f>IFERROR(__xludf.DUMMYFUNCTION("""COMPUTED_VALUE"""),20.0)</f>
        <v>20</v>
      </c>
      <c r="AT4" s="14">
        <f>IFERROR(__xludf.DUMMYFUNCTION("""COMPUTED_VALUE"""),54.0)</f>
        <v>54</v>
      </c>
      <c r="AU4" s="14">
        <f>IFERROR(__xludf.DUMMYFUNCTION("""COMPUTED_VALUE"""),100.0)</f>
        <v>100</v>
      </c>
      <c r="AV4" s="14">
        <f>IFERROR(__xludf.DUMMYFUNCTION("""COMPUTED_VALUE"""),40.0)</f>
        <v>40</v>
      </c>
      <c r="AW4" s="14">
        <f>IFERROR(__xludf.DUMMYFUNCTION("""COMPUTED_VALUE"""),58.0)</f>
        <v>58</v>
      </c>
      <c r="AX4" s="14">
        <f>IFERROR(__xludf.DUMMYFUNCTION("""COMPUTED_VALUE"""),55.0)</f>
        <v>55</v>
      </c>
      <c r="AY4" s="14">
        <f>IFERROR(__xludf.DUMMYFUNCTION("""COMPUTED_VALUE"""),35.0)</f>
        <v>35</v>
      </c>
      <c r="AZ4" s="14">
        <f>IFERROR(__xludf.DUMMYFUNCTION("""COMPUTED_VALUE"""),53.0)</f>
        <v>53</v>
      </c>
      <c r="BA4" s="14">
        <f>IFERROR(__xludf.DUMMYFUNCTION("""COMPUTED_VALUE"""),39.0)</f>
        <v>39</v>
      </c>
      <c r="BB4" s="14">
        <f>IFERROR(__xludf.DUMMYFUNCTION("""COMPUTED_VALUE"""),58.0)</f>
        <v>58</v>
      </c>
      <c r="BC4" s="14">
        <f>IFERROR(__xludf.DUMMYFUNCTION("""COMPUTED_VALUE"""),34.0)</f>
        <v>34</v>
      </c>
      <c r="BD4" s="14">
        <f>IFERROR(__xludf.DUMMYFUNCTION("""COMPUTED_VALUE"""),35.0)</f>
        <v>35</v>
      </c>
      <c r="BE4" s="14">
        <f>IFERROR(__xludf.DUMMYFUNCTION("""COMPUTED_VALUE"""),49.0)</f>
        <v>49</v>
      </c>
      <c r="BF4" s="14">
        <f>IFERROR(__xludf.DUMMYFUNCTION("""COMPUTED_VALUE"""),48.0)</f>
        <v>48</v>
      </c>
      <c r="BG4" s="14">
        <f>IFERROR(__xludf.DUMMYFUNCTION("""COMPUTED_VALUE"""),30.0)</f>
        <v>30</v>
      </c>
      <c r="BH4" s="14">
        <f>IFERROR(__xludf.DUMMYFUNCTION("""COMPUTED_VALUE"""),28.0)</f>
        <v>28</v>
      </c>
      <c r="BI4" s="14">
        <f>IFERROR(__xludf.DUMMYFUNCTION("""COMPUTED_VALUE"""),27.0)</f>
        <v>27</v>
      </c>
      <c r="BJ4" s="14">
        <f>IFERROR(__xludf.DUMMYFUNCTION("""COMPUTED_VALUE"""),21.0)</f>
        <v>21</v>
      </c>
      <c r="BK4" s="12" t="str">
        <f>IFERROR(__xludf.DUMMYFUNCTION("""COMPUTED_VALUE"""),"")</f>
        <v/>
      </c>
    </row>
    <row r="5">
      <c r="A5" s="22" t="str">
        <f>IFERROR(__xludf.DUMMYFUNCTION("""COMPUTED_VALUE"""),"https://upload.wikimedia.org/wikipedia/commons/thumb/6/64/Biden_2013.jpg/220px-Biden_2013.jpg")</f>
        <v>https://upload.wikimedia.org/wikipedia/commons/thumb/6/64/Biden_2013.jpg/220px-Biden_2013.jpg</v>
      </c>
      <c r="B5" s="12" t="str">
        <f>IFERROR(__xludf.DUMMYFUNCTION("""COMPUTED_VALUE"""),"Joe Biden")</f>
        <v>Joe Biden</v>
      </c>
      <c r="C5" s="12">
        <f>IFERROR(__xludf.DUMMYFUNCTION("""COMPUTED_VALUE"""),28.0)</f>
        <v>28</v>
      </c>
      <c r="D5" s="12">
        <f>IFERROR(__xludf.DUMMYFUNCTION("""COMPUTED_VALUE"""),43.0)</f>
        <v>43</v>
      </c>
      <c r="E5" s="12">
        <f>IFERROR(__xludf.DUMMYFUNCTION("""COMPUTED_VALUE"""),38.0)</f>
        <v>38</v>
      </c>
      <c r="F5" s="12">
        <f>IFERROR(__xludf.DUMMYFUNCTION("""COMPUTED_VALUE"""),92.0)</f>
        <v>92</v>
      </c>
      <c r="G5" s="12">
        <f>IFERROR(__xludf.DUMMYFUNCTION("""COMPUTED_VALUE"""),61.0)</f>
        <v>61</v>
      </c>
      <c r="H5" s="12">
        <f>IFERROR(__xludf.DUMMYFUNCTION("""COMPUTED_VALUE"""),31.0)</f>
        <v>31</v>
      </c>
      <c r="I5" s="12">
        <f>IFERROR(__xludf.DUMMYFUNCTION("""COMPUTED_VALUE"""),18.0)</f>
        <v>18</v>
      </c>
      <c r="J5" s="12">
        <f>IFERROR(__xludf.DUMMYFUNCTION("""COMPUTED_VALUE"""),22.0)</f>
        <v>22</v>
      </c>
      <c r="K5" s="12">
        <f>IFERROR(__xludf.DUMMYFUNCTION("""COMPUTED_VALUE"""),24.0)</f>
        <v>24</v>
      </c>
      <c r="L5" s="12">
        <f>IFERROR(__xludf.DUMMYFUNCTION("""COMPUTED_VALUE"""),32.0)</f>
        <v>32</v>
      </c>
      <c r="M5" s="12">
        <f>IFERROR(__xludf.DUMMYFUNCTION("""COMPUTED_VALUE"""),70.0)</f>
        <v>70</v>
      </c>
      <c r="N5" s="12">
        <f>IFERROR(__xludf.DUMMYFUNCTION("""COMPUTED_VALUE"""),37.0)</f>
        <v>37</v>
      </c>
      <c r="O5" s="12">
        <f>IFERROR(__xludf.DUMMYFUNCTION("""COMPUTED_VALUE"""),84.0)</f>
        <v>84</v>
      </c>
      <c r="P5" s="12">
        <f>IFERROR(__xludf.DUMMYFUNCTION("""COMPUTED_VALUE"""),100.0)</f>
        <v>100</v>
      </c>
      <c r="Q5" s="12">
        <f>IFERROR(__xludf.DUMMYFUNCTION("""COMPUTED_VALUE"""),100.0)</f>
        <v>100</v>
      </c>
      <c r="R5" s="12">
        <f>IFERROR(__xludf.DUMMYFUNCTION("""COMPUTED_VALUE"""),30.0)</f>
        <v>30</v>
      </c>
      <c r="S5" s="12">
        <f>IFERROR(__xludf.DUMMYFUNCTION("""COMPUTED_VALUE"""),88.0)</f>
        <v>88</v>
      </c>
      <c r="T5" s="12">
        <f>IFERROR(__xludf.DUMMYFUNCTION("""COMPUTED_VALUE"""),100.0)</f>
        <v>100</v>
      </c>
      <c r="U5" s="12">
        <f>IFERROR(__xludf.DUMMYFUNCTION("""COMPUTED_VALUE"""),100.0)</f>
        <v>100</v>
      </c>
      <c r="V5" s="14">
        <f>IFERROR(__xludf.DUMMYFUNCTION("""COMPUTED_VALUE"""),100.0)</f>
        <v>100</v>
      </c>
      <c r="W5" s="14">
        <f>IFERROR(__xludf.DUMMYFUNCTION("""COMPUTED_VALUE"""),97.0)</f>
        <v>97</v>
      </c>
      <c r="X5" s="14">
        <f>IFERROR(__xludf.DUMMYFUNCTION("""COMPUTED_VALUE"""),85.0)</f>
        <v>85</v>
      </c>
      <c r="Y5" s="14">
        <f>IFERROR(__xludf.DUMMYFUNCTION("""COMPUTED_VALUE"""),80.0)</f>
        <v>80</v>
      </c>
      <c r="Z5" s="14">
        <f>IFERROR(__xludf.DUMMYFUNCTION("""COMPUTED_VALUE"""),100.0)</f>
        <v>100</v>
      </c>
      <c r="AA5" s="14">
        <f>IFERROR(__xludf.DUMMYFUNCTION("""COMPUTED_VALUE"""),100.0)</f>
        <v>100</v>
      </c>
      <c r="AB5" s="14">
        <f>IFERROR(__xludf.DUMMYFUNCTION("""COMPUTED_VALUE"""),100.0)</f>
        <v>100</v>
      </c>
      <c r="AC5" s="14">
        <f>IFERROR(__xludf.DUMMYFUNCTION("""COMPUTED_VALUE"""),100.0)</f>
        <v>100</v>
      </c>
      <c r="AD5" s="14">
        <f>IFERROR(__xludf.DUMMYFUNCTION("""COMPUTED_VALUE"""),100.0)</f>
        <v>100</v>
      </c>
      <c r="AE5" s="14">
        <f>IFERROR(__xludf.DUMMYFUNCTION("""COMPUTED_VALUE"""),87.0)</f>
        <v>87</v>
      </c>
      <c r="AF5" s="14">
        <f>IFERROR(__xludf.DUMMYFUNCTION("""COMPUTED_VALUE"""),71.0)</f>
        <v>71</v>
      </c>
      <c r="AG5" s="14">
        <f>IFERROR(__xludf.DUMMYFUNCTION("""COMPUTED_VALUE"""),53.0)</f>
        <v>53</v>
      </c>
      <c r="AH5" s="14">
        <f>IFERROR(__xludf.DUMMYFUNCTION("""COMPUTED_VALUE"""),56.0)</f>
        <v>56</v>
      </c>
      <c r="AI5" s="14">
        <f>IFERROR(__xludf.DUMMYFUNCTION("""COMPUTED_VALUE"""),100.0)</f>
        <v>100</v>
      </c>
      <c r="AJ5" s="14">
        <f>IFERROR(__xludf.DUMMYFUNCTION("""COMPUTED_VALUE"""),66.0)</f>
        <v>66</v>
      </c>
      <c r="AK5" s="14">
        <f>IFERROR(__xludf.DUMMYFUNCTION("""COMPUTED_VALUE"""),95.0)</f>
        <v>95</v>
      </c>
      <c r="AL5" s="14">
        <f>IFERROR(__xludf.DUMMYFUNCTION("""COMPUTED_VALUE"""),80.0)</f>
        <v>80</v>
      </c>
      <c r="AM5" s="14">
        <f>IFERROR(__xludf.DUMMYFUNCTION("""COMPUTED_VALUE"""),100.0)</f>
        <v>100</v>
      </c>
      <c r="AN5" s="14">
        <f>IFERROR(__xludf.DUMMYFUNCTION("""COMPUTED_VALUE"""),62.0)</f>
        <v>62</v>
      </c>
      <c r="AO5" s="14">
        <f>IFERROR(__xludf.DUMMYFUNCTION("""COMPUTED_VALUE"""),100.0)</f>
        <v>100</v>
      </c>
      <c r="AP5" s="14">
        <f>IFERROR(__xludf.DUMMYFUNCTION("""COMPUTED_VALUE"""),85.0)</f>
        <v>85</v>
      </c>
      <c r="AQ5" s="14">
        <f>IFERROR(__xludf.DUMMYFUNCTION("""COMPUTED_VALUE"""),72.0)</f>
        <v>72</v>
      </c>
      <c r="AR5" s="14">
        <f>IFERROR(__xludf.DUMMYFUNCTION("""COMPUTED_VALUE"""),81.0)</f>
        <v>81</v>
      </c>
      <c r="AS5" s="14">
        <f>IFERROR(__xludf.DUMMYFUNCTION("""COMPUTED_VALUE"""),25.0)</f>
        <v>25</v>
      </c>
      <c r="AT5" s="14">
        <f>IFERROR(__xludf.DUMMYFUNCTION("""COMPUTED_VALUE"""),100.0)</f>
        <v>100</v>
      </c>
      <c r="AU5" s="14">
        <f>IFERROR(__xludf.DUMMYFUNCTION("""COMPUTED_VALUE"""),54.0)</f>
        <v>54</v>
      </c>
      <c r="AV5" s="14">
        <f>IFERROR(__xludf.DUMMYFUNCTION("""COMPUTED_VALUE"""),61.0)</f>
        <v>61</v>
      </c>
      <c r="AW5" s="14">
        <f>IFERROR(__xludf.DUMMYFUNCTION("""COMPUTED_VALUE"""),83.0)</f>
        <v>83</v>
      </c>
      <c r="AX5" s="14">
        <f>IFERROR(__xludf.DUMMYFUNCTION("""COMPUTED_VALUE"""),92.0)</f>
        <v>92</v>
      </c>
      <c r="AY5" s="14">
        <f>IFERROR(__xludf.DUMMYFUNCTION("""COMPUTED_VALUE"""),100.0)</f>
        <v>100</v>
      </c>
      <c r="AZ5" s="14">
        <f>IFERROR(__xludf.DUMMYFUNCTION("""COMPUTED_VALUE"""),100.0)</f>
        <v>100</v>
      </c>
      <c r="BA5" s="14">
        <f>IFERROR(__xludf.DUMMYFUNCTION("""COMPUTED_VALUE"""),100.0)</f>
        <v>100</v>
      </c>
      <c r="BB5" s="14">
        <f>IFERROR(__xludf.DUMMYFUNCTION("""COMPUTED_VALUE"""),81.0)</f>
        <v>81</v>
      </c>
      <c r="BC5" s="14">
        <f>IFERROR(__xludf.DUMMYFUNCTION("""COMPUTED_VALUE"""),57.0)</f>
        <v>57</v>
      </c>
      <c r="BD5" s="14">
        <f>IFERROR(__xludf.DUMMYFUNCTION("""COMPUTED_VALUE"""),64.0)</f>
        <v>64</v>
      </c>
      <c r="BE5" s="14">
        <f>IFERROR(__xludf.DUMMYFUNCTION("""COMPUTED_VALUE"""),51.0)</f>
        <v>51</v>
      </c>
      <c r="BF5" s="14">
        <f>IFERROR(__xludf.DUMMYFUNCTION("""COMPUTED_VALUE"""),43.0)</f>
        <v>43</v>
      </c>
      <c r="BG5" s="14">
        <f>IFERROR(__xludf.DUMMYFUNCTION("""COMPUTED_VALUE"""),53.0)</f>
        <v>53</v>
      </c>
      <c r="BH5" s="14">
        <f>IFERROR(__xludf.DUMMYFUNCTION("""COMPUTED_VALUE"""),44.0)</f>
        <v>44</v>
      </c>
      <c r="BI5" s="14">
        <f>IFERROR(__xludf.DUMMYFUNCTION("""COMPUTED_VALUE"""),43.0)</f>
        <v>43</v>
      </c>
      <c r="BJ5" s="14">
        <f>IFERROR(__xludf.DUMMYFUNCTION("""COMPUTED_VALUE"""),28.0)</f>
        <v>28</v>
      </c>
      <c r="BK5" s="12" t="str">
        <f>IFERROR(__xludf.DUMMYFUNCTION("""COMPUTED_VALUE"""),"")</f>
        <v/>
      </c>
    </row>
    <row r="6">
      <c r="A6" s="22" t="str">
        <f>IFERROR(__xludf.DUMMYFUNCTION("""COMPUTED_VALUE"""),"https://upload.wikimedia.org/wikipedia/commons/thumb/e/e2/Mike_Bloomberg_Headshot.jpg/220px-Mike_Bloomberg_Headshot.jpg")</f>
        <v>https://upload.wikimedia.org/wikipedia/commons/thumb/e/e2/Mike_Bloomberg_Headshot.jpg/220px-Mike_Bloomberg_Headshot.jpg</v>
      </c>
      <c r="B6" s="12" t="str">
        <f>IFERROR(__xludf.DUMMYFUNCTION("""COMPUTED_VALUE"""),"Michael Bloomberg")</f>
        <v>Michael Bloomberg</v>
      </c>
      <c r="C6" s="12">
        <f>IFERROR(__xludf.DUMMYFUNCTION("""COMPUTED_VALUE"""),10.0)</f>
        <v>10</v>
      </c>
      <c r="D6" s="12">
        <f>IFERROR(__xludf.DUMMYFUNCTION("""COMPUTED_VALUE"""),6.0)</f>
        <v>6</v>
      </c>
      <c r="E6" s="12">
        <f>IFERROR(__xludf.DUMMYFUNCTION("""COMPUTED_VALUE"""),5.0)</f>
        <v>5</v>
      </c>
      <c r="F6" s="12">
        <f>IFERROR(__xludf.DUMMYFUNCTION("""COMPUTED_VALUE"""),17.0)</f>
        <v>17</v>
      </c>
      <c r="G6" s="12">
        <f>IFERROR(__xludf.DUMMYFUNCTION("""COMPUTED_VALUE"""),0.0)</f>
        <v>0</v>
      </c>
      <c r="H6" s="12">
        <f>IFERROR(__xludf.DUMMYFUNCTION("""COMPUTED_VALUE"""),8.0)</f>
        <v>8</v>
      </c>
      <c r="I6" s="12">
        <f>IFERROR(__xludf.DUMMYFUNCTION("""COMPUTED_VALUE"""),4.0)</f>
        <v>4</v>
      </c>
      <c r="J6" s="12">
        <f>IFERROR(__xludf.DUMMYFUNCTION("""COMPUTED_VALUE"""),0.0)</f>
        <v>0</v>
      </c>
      <c r="K6" s="12">
        <f>IFERROR(__xludf.DUMMYFUNCTION("""COMPUTED_VALUE"""),3.0)</f>
        <v>3</v>
      </c>
      <c r="L6" s="12">
        <f>IFERROR(__xludf.DUMMYFUNCTION("""COMPUTED_VALUE"""),10.0)</f>
        <v>10</v>
      </c>
      <c r="M6" s="12">
        <f>IFERROR(__xludf.DUMMYFUNCTION("""COMPUTED_VALUE"""),5.0)</f>
        <v>5</v>
      </c>
      <c r="N6" s="12">
        <f>IFERROR(__xludf.DUMMYFUNCTION("""COMPUTED_VALUE"""),4.0)</f>
        <v>4</v>
      </c>
      <c r="O6" s="12">
        <f>IFERROR(__xludf.DUMMYFUNCTION("""COMPUTED_VALUE"""),8.0)</f>
        <v>8</v>
      </c>
      <c r="P6" s="12">
        <f>IFERROR(__xludf.DUMMYFUNCTION("""COMPUTED_VALUE"""),2.0)</f>
        <v>2</v>
      </c>
      <c r="Q6" s="12">
        <f>IFERROR(__xludf.DUMMYFUNCTION("""COMPUTED_VALUE"""),0.0)</f>
        <v>0</v>
      </c>
      <c r="R6" s="12">
        <f>IFERROR(__xludf.DUMMYFUNCTION("""COMPUTED_VALUE"""),0.0)</f>
        <v>0</v>
      </c>
      <c r="S6" s="12">
        <f>IFERROR(__xludf.DUMMYFUNCTION("""COMPUTED_VALUE"""),0.0)</f>
        <v>0</v>
      </c>
      <c r="T6" s="12">
        <f>IFERROR(__xludf.DUMMYFUNCTION("""COMPUTED_VALUE"""),2.0)</f>
        <v>2</v>
      </c>
      <c r="U6" s="12">
        <f>IFERROR(__xludf.DUMMYFUNCTION("""COMPUTED_VALUE"""),0.0)</f>
        <v>0</v>
      </c>
      <c r="V6" s="14">
        <f>IFERROR(__xludf.DUMMYFUNCTION("""COMPUTED_VALUE"""),6.0)</f>
        <v>6</v>
      </c>
      <c r="W6" s="14">
        <f>IFERROR(__xludf.DUMMYFUNCTION("""COMPUTED_VALUE"""),0.0)</f>
        <v>0</v>
      </c>
      <c r="X6" s="14">
        <f>IFERROR(__xludf.DUMMYFUNCTION("""COMPUTED_VALUE"""),7.0)</f>
        <v>7</v>
      </c>
      <c r="Y6" s="14">
        <f>IFERROR(__xludf.DUMMYFUNCTION("""COMPUTED_VALUE"""),0.0)</f>
        <v>0</v>
      </c>
      <c r="Z6" s="14">
        <f>IFERROR(__xludf.DUMMYFUNCTION("""COMPUTED_VALUE"""),7.0)</f>
        <v>7</v>
      </c>
      <c r="AA6" s="14">
        <f>IFERROR(__xludf.DUMMYFUNCTION("""COMPUTED_VALUE"""),9.0)</f>
        <v>9</v>
      </c>
      <c r="AB6" s="14">
        <f>IFERROR(__xludf.DUMMYFUNCTION("""COMPUTED_VALUE"""),5.0)</f>
        <v>5</v>
      </c>
      <c r="AC6" s="14">
        <f>IFERROR(__xludf.DUMMYFUNCTION("""COMPUTED_VALUE"""),0.0)</f>
        <v>0</v>
      </c>
      <c r="AD6" s="14">
        <f>IFERROR(__xludf.DUMMYFUNCTION("""COMPUTED_VALUE"""),7.0)</f>
        <v>7</v>
      </c>
      <c r="AE6" s="14">
        <f>IFERROR(__xludf.DUMMYFUNCTION("""COMPUTED_VALUE"""),0.0)</f>
        <v>0</v>
      </c>
      <c r="AF6" s="14">
        <f>IFERROR(__xludf.DUMMYFUNCTION("""COMPUTED_VALUE"""),9.0)</f>
        <v>9</v>
      </c>
      <c r="AG6" s="14">
        <f>IFERROR(__xludf.DUMMYFUNCTION("""COMPUTED_VALUE"""),0.0)</f>
        <v>0</v>
      </c>
      <c r="AH6" s="14">
        <f>IFERROR(__xludf.DUMMYFUNCTION("""COMPUTED_VALUE"""),0.0)</f>
        <v>0</v>
      </c>
      <c r="AI6" s="14">
        <f>IFERROR(__xludf.DUMMYFUNCTION("""COMPUTED_VALUE"""),0.0)</f>
        <v>0</v>
      </c>
      <c r="AJ6" s="14">
        <f>IFERROR(__xludf.DUMMYFUNCTION("""COMPUTED_VALUE"""),0.0)</f>
        <v>0</v>
      </c>
      <c r="AK6" s="14">
        <f>IFERROR(__xludf.DUMMYFUNCTION("""COMPUTED_VALUE"""),0.0)</f>
        <v>0</v>
      </c>
      <c r="AL6" s="14">
        <f>IFERROR(__xludf.DUMMYFUNCTION("""COMPUTED_VALUE"""),8.0)</f>
        <v>8</v>
      </c>
      <c r="AM6" s="14">
        <f>IFERROR(__xludf.DUMMYFUNCTION("""COMPUTED_VALUE"""),0.0)</f>
        <v>0</v>
      </c>
      <c r="AN6" s="14">
        <f>IFERROR(__xludf.DUMMYFUNCTION("""COMPUTED_VALUE"""),3.0)</f>
        <v>3</v>
      </c>
      <c r="AO6" s="14">
        <f>IFERROR(__xludf.DUMMYFUNCTION("""COMPUTED_VALUE"""),0.0)</f>
        <v>0</v>
      </c>
      <c r="AP6" s="14">
        <f>IFERROR(__xludf.DUMMYFUNCTION("""COMPUTED_VALUE"""),0.0)</f>
        <v>0</v>
      </c>
      <c r="AQ6" s="14">
        <f>IFERROR(__xludf.DUMMYFUNCTION("""COMPUTED_VALUE"""),0.0)</f>
        <v>0</v>
      </c>
      <c r="AR6" s="14">
        <f>IFERROR(__xludf.DUMMYFUNCTION("""COMPUTED_VALUE"""),0.0)</f>
        <v>0</v>
      </c>
      <c r="AS6" s="14">
        <f>IFERROR(__xludf.DUMMYFUNCTION("""COMPUTED_VALUE"""),2.0)</f>
        <v>2</v>
      </c>
      <c r="AT6" s="14">
        <f>IFERROR(__xludf.DUMMYFUNCTION("""COMPUTED_VALUE"""),9.0)</f>
        <v>9</v>
      </c>
      <c r="AU6" s="14">
        <f>IFERROR(__xludf.DUMMYFUNCTION("""COMPUTED_VALUE"""),0.0)</f>
        <v>0</v>
      </c>
      <c r="AV6" s="14">
        <f>IFERROR(__xludf.DUMMYFUNCTION("""COMPUTED_VALUE"""),100.0)</f>
        <v>100</v>
      </c>
      <c r="AW6" s="14">
        <f>IFERROR(__xludf.DUMMYFUNCTION("""COMPUTED_VALUE"""),19.0)</f>
        <v>19</v>
      </c>
      <c r="AX6" s="14">
        <f>IFERROR(__xludf.DUMMYFUNCTION("""COMPUTED_VALUE"""),79.0)</f>
        <v>79</v>
      </c>
      <c r="AY6" s="14">
        <f>IFERROR(__xludf.DUMMYFUNCTION("""COMPUTED_VALUE"""),48.0)</f>
        <v>48</v>
      </c>
      <c r="AZ6" s="14">
        <f>IFERROR(__xludf.DUMMYFUNCTION("""COMPUTED_VALUE"""),22.0)</f>
        <v>22</v>
      </c>
      <c r="BA6" s="14">
        <f>IFERROR(__xludf.DUMMYFUNCTION("""COMPUTED_VALUE"""),21.0)</f>
        <v>21</v>
      </c>
      <c r="BB6" s="14">
        <f>IFERROR(__xludf.DUMMYFUNCTION("""COMPUTED_VALUE"""),19.0)</f>
        <v>19</v>
      </c>
      <c r="BC6" s="14">
        <f>IFERROR(__xludf.DUMMYFUNCTION("""COMPUTED_VALUE"""),14.0)</f>
        <v>14</v>
      </c>
      <c r="BD6" s="14">
        <f>IFERROR(__xludf.DUMMYFUNCTION("""COMPUTED_VALUE"""),20.0)</f>
        <v>20</v>
      </c>
      <c r="BE6" s="14">
        <f>IFERROR(__xludf.DUMMYFUNCTION("""COMPUTED_VALUE"""),24.0)</f>
        <v>24</v>
      </c>
      <c r="BF6" s="14">
        <f>IFERROR(__xludf.DUMMYFUNCTION("""COMPUTED_VALUE"""),15.0)</f>
        <v>15</v>
      </c>
      <c r="BG6" s="14">
        <f>IFERROR(__xludf.DUMMYFUNCTION("""COMPUTED_VALUE"""),14.0)</f>
        <v>14</v>
      </c>
      <c r="BH6" s="14">
        <f>IFERROR(__xludf.DUMMYFUNCTION("""COMPUTED_VALUE"""),28.0)</f>
        <v>28</v>
      </c>
      <c r="BI6" s="14">
        <f>IFERROR(__xludf.DUMMYFUNCTION("""COMPUTED_VALUE"""),22.0)</f>
        <v>22</v>
      </c>
      <c r="BJ6" s="14">
        <f>IFERROR(__xludf.DUMMYFUNCTION("""COMPUTED_VALUE"""),34.0)</f>
        <v>34</v>
      </c>
      <c r="BK6" s="12" t="str">
        <f>IFERROR(__xludf.DUMMYFUNCTION("""COMPUTED_VALUE"""),"")</f>
        <v/>
      </c>
    </row>
    <row r="7">
      <c r="A7" s="22" t="str">
        <f>IFERROR(__xludf.DUMMYFUNCTION("""COMPUTED_VALUE"""),"https://upload.wikimedia.org/wikipedia/commons/thumb/b/bf/Pete_Buttigieg_by_Gage_Skidmore.jpg/220px-Pete_Buttigieg_by_Gage_Skidmore.jpg")</f>
        <v>https://upload.wikimedia.org/wikipedia/commons/thumb/b/bf/Pete_Buttigieg_by_Gage_Skidmore.jpg/220px-Pete_Buttigieg_by_Gage_Skidmore.jpg</v>
      </c>
      <c r="B7" s="12" t="str">
        <f>IFERROR(__xludf.DUMMYFUNCTION("""COMPUTED_VALUE"""),"Pete Buttigieg")</f>
        <v>Pete Buttigieg</v>
      </c>
      <c r="C7" s="12">
        <f>IFERROR(__xludf.DUMMYFUNCTION("""COMPUTED_VALUE"""),0.0)</f>
        <v>0</v>
      </c>
      <c r="D7" s="12">
        <f>IFERROR(__xludf.DUMMYFUNCTION("""COMPUTED_VALUE"""),6.0)</f>
        <v>6</v>
      </c>
      <c r="E7" s="12">
        <f>IFERROR(__xludf.DUMMYFUNCTION("""COMPUTED_VALUE"""),5.0)</f>
        <v>5</v>
      </c>
      <c r="F7" s="12">
        <f>IFERROR(__xludf.DUMMYFUNCTION("""COMPUTED_VALUE"""),25.0)</f>
        <v>25</v>
      </c>
      <c r="G7" s="12">
        <f>IFERROR(__xludf.DUMMYFUNCTION("""COMPUTED_VALUE"""),33.0)</f>
        <v>33</v>
      </c>
      <c r="H7" s="12">
        <f>IFERROR(__xludf.DUMMYFUNCTION("""COMPUTED_VALUE"""),16.0)</f>
        <v>16</v>
      </c>
      <c r="I7" s="12">
        <f>IFERROR(__xludf.DUMMYFUNCTION("""COMPUTED_VALUE"""),0.0)</f>
        <v>0</v>
      </c>
      <c r="J7" s="12">
        <f>IFERROR(__xludf.DUMMYFUNCTION("""COMPUTED_VALUE"""),4.0)</f>
        <v>4</v>
      </c>
      <c r="K7" s="12">
        <f>IFERROR(__xludf.DUMMYFUNCTION("""COMPUTED_VALUE"""),6.0)</f>
        <v>6</v>
      </c>
      <c r="L7" s="12">
        <f>IFERROR(__xludf.DUMMYFUNCTION("""COMPUTED_VALUE"""),7.0)</f>
        <v>7</v>
      </c>
      <c r="M7" s="12">
        <f>IFERROR(__xludf.DUMMYFUNCTION("""COMPUTED_VALUE"""),24.0)</f>
        <v>24</v>
      </c>
      <c r="N7" s="12">
        <f>IFERROR(__xludf.DUMMYFUNCTION("""COMPUTED_VALUE"""),24.0)</f>
        <v>24</v>
      </c>
      <c r="O7" s="12">
        <f>IFERROR(__xludf.DUMMYFUNCTION("""COMPUTED_VALUE"""),100.0)</f>
        <v>100</v>
      </c>
      <c r="P7" s="12">
        <f>IFERROR(__xludf.DUMMYFUNCTION("""COMPUTED_VALUE"""),40.0)</f>
        <v>40</v>
      </c>
      <c r="Q7" s="12">
        <f>IFERROR(__xludf.DUMMYFUNCTION("""COMPUTED_VALUE"""),54.0)</f>
        <v>54</v>
      </c>
      <c r="R7" s="12">
        <f>IFERROR(__xludf.DUMMYFUNCTION("""COMPUTED_VALUE"""),100.0)</f>
        <v>100</v>
      </c>
      <c r="S7" s="12">
        <f>IFERROR(__xludf.DUMMYFUNCTION("""COMPUTED_VALUE"""),82.0)</f>
        <v>82</v>
      </c>
      <c r="T7" s="12">
        <f>IFERROR(__xludf.DUMMYFUNCTION("""COMPUTED_VALUE"""),25.0)</f>
        <v>25</v>
      </c>
      <c r="U7" s="12">
        <f>IFERROR(__xludf.DUMMYFUNCTION("""COMPUTED_VALUE"""),29.0)</f>
        <v>29</v>
      </c>
      <c r="V7" s="14">
        <f>IFERROR(__xludf.DUMMYFUNCTION("""COMPUTED_VALUE"""),46.0)</f>
        <v>46</v>
      </c>
      <c r="W7" s="14">
        <f>IFERROR(__xludf.DUMMYFUNCTION("""COMPUTED_VALUE"""),100.0)</f>
        <v>100</v>
      </c>
      <c r="X7" s="14">
        <f>IFERROR(__xludf.DUMMYFUNCTION("""COMPUTED_VALUE"""),58.0)</f>
        <v>58</v>
      </c>
      <c r="Y7" s="14">
        <f>IFERROR(__xludf.DUMMYFUNCTION("""COMPUTED_VALUE"""),39.0)</f>
        <v>39</v>
      </c>
      <c r="Z7" s="14">
        <f>IFERROR(__xludf.DUMMYFUNCTION("""COMPUTED_VALUE"""),47.0)</f>
        <v>47</v>
      </c>
      <c r="AA7" s="14">
        <f>IFERROR(__xludf.DUMMYFUNCTION("""COMPUTED_VALUE"""),48.0)</f>
        <v>48</v>
      </c>
      <c r="AB7" s="14">
        <f>IFERROR(__xludf.DUMMYFUNCTION("""COMPUTED_VALUE"""),19.0)</f>
        <v>19</v>
      </c>
      <c r="AC7" s="14">
        <f>IFERROR(__xludf.DUMMYFUNCTION("""COMPUTED_VALUE"""),39.0)</f>
        <v>39</v>
      </c>
      <c r="AD7" s="14">
        <f>IFERROR(__xludf.DUMMYFUNCTION("""COMPUTED_VALUE"""),38.0)</f>
        <v>38</v>
      </c>
      <c r="AE7" s="14">
        <f>IFERROR(__xludf.DUMMYFUNCTION("""COMPUTED_VALUE"""),52.0)</f>
        <v>52</v>
      </c>
      <c r="AF7" s="14">
        <f>IFERROR(__xludf.DUMMYFUNCTION("""COMPUTED_VALUE"""),35.0)</f>
        <v>35</v>
      </c>
      <c r="AG7" s="14">
        <f>IFERROR(__xludf.DUMMYFUNCTION("""COMPUTED_VALUE"""),40.0)</f>
        <v>40</v>
      </c>
      <c r="AH7" s="14">
        <f>IFERROR(__xludf.DUMMYFUNCTION("""COMPUTED_VALUE"""),27.0)</f>
        <v>27</v>
      </c>
      <c r="AI7" s="14">
        <f>IFERROR(__xludf.DUMMYFUNCTION("""COMPUTED_VALUE"""),18.0)</f>
        <v>18</v>
      </c>
      <c r="AJ7" s="14">
        <f>IFERROR(__xludf.DUMMYFUNCTION("""COMPUTED_VALUE"""),30.0)</f>
        <v>30</v>
      </c>
      <c r="AK7" s="14">
        <f>IFERROR(__xludf.DUMMYFUNCTION("""COMPUTED_VALUE"""),31.0)</f>
        <v>31</v>
      </c>
      <c r="AL7" s="14">
        <f>IFERROR(__xludf.DUMMYFUNCTION("""COMPUTED_VALUE"""),16.0)</f>
        <v>16</v>
      </c>
      <c r="AM7" s="14">
        <f>IFERROR(__xludf.DUMMYFUNCTION("""COMPUTED_VALUE"""),33.0)</f>
        <v>33</v>
      </c>
      <c r="AN7" s="14">
        <f>IFERROR(__xludf.DUMMYFUNCTION("""COMPUTED_VALUE"""),23.0)</f>
        <v>23</v>
      </c>
      <c r="AO7" s="14">
        <f>IFERROR(__xludf.DUMMYFUNCTION("""COMPUTED_VALUE"""),20.0)</f>
        <v>20</v>
      </c>
      <c r="AP7" s="14">
        <f>IFERROR(__xludf.DUMMYFUNCTION("""COMPUTED_VALUE"""),23.0)</f>
        <v>23</v>
      </c>
      <c r="AQ7" s="14">
        <f>IFERROR(__xludf.DUMMYFUNCTION("""COMPUTED_VALUE"""),11.0)</f>
        <v>11</v>
      </c>
      <c r="AR7" s="14">
        <f>IFERROR(__xludf.DUMMYFUNCTION("""COMPUTED_VALUE"""),28.0)</f>
        <v>28</v>
      </c>
      <c r="AS7" s="14">
        <f>IFERROR(__xludf.DUMMYFUNCTION("""COMPUTED_VALUE"""),18.0)</f>
        <v>18</v>
      </c>
      <c r="AT7" s="14">
        <f>IFERROR(__xludf.DUMMYFUNCTION("""COMPUTED_VALUE"""),46.0)</f>
        <v>46</v>
      </c>
      <c r="AU7" s="14">
        <f>IFERROR(__xludf.DUMMYFUNCTION("""COMPUTED_VALUE"""),29.0)</f>
        <v>29</v>
      </c>
      <c r="AV7" s="14">
        <f>IFERROR(__xludf.DUMMYFUNCTION("""COMPUTED_VALUE"""),52.0)</f>
        <v>52</v>
      </c>
      <c r="AW7" s="14">
        <f>IFERROR(__xludf.DUMMYFUNCTION("""COMPUTED_VALUE"""),100.0)</f>
        <v>100</v>
      </c>
      <c r="AX7" s="14">
        <f>IFERROR(__xludf.DUMMYFUNCTION("""COMPUTED_VALUE"""),87.0)</f>
        <v>87</v>
      </c>
      <c r="AY7" s="14">
        <f>IFERROR(__xludf.DUMMYFUNCTION("""COMPUTED_VALUE"""),45.0)</f>
        <v>45</v>
      </c>
      <c r="AZ7" s="14">
        <f>IFERROR(__xludf.DUMMYFUNCTION("""COMPUTED_VALUE"""),40.0)</f>
        <v>40</v>
      </c>
      <c r="BA7" s="14">
        <f>IFERROR(__xludf.DUMMYFUNCTION("""COMPUTED_VALUE"""),47.0)</f>
        <v>47</v>
      </c>
      <c r="BB7" s="14">
        <f>IFERROR(__xludf.DUMMYFUNCTION("""COMPUTED_VALUE"""),62.0)</f>
        <v>62</v>
      </c>
      <c r="BC7" s="14">
        <f>IFERROR(__xludf.DUMMYFUNCTION("""COMPUTED_VALUE"""),30.0)</f>
        <v>30</v>
      </c>
      <c r="BD7" s="14">
        <f>IFERROR(__xludf.DUMMYFUNCTION("""COMPUTED_VALUE"""),38.0)</f>
        <v>38</v>
      </c>
      <c r="BE7" s="14">
        <f>IFERROR(__xludf.DUMMYFUNCTION("""COMPUTED_VALUE"""),40.0)</f>
        <v>40</v>
      </c>
      <c r="BF7" s="14">
        <f>IFERROR(__xludf.DUMMYFUNCTION("""COMPUTED_VALUE"""),19.0)</f>
        <v>19</v>
      </c>
      <c r="BG7" s="14">
        <f>IFERROR(__xludf.DUMMYFUNCTION("""COMPUTED_VALUE"""),19.0)</f>
        <v>19</v>
      </c>
      <c r="BH7" s="14">
        <f>IFERROR(__xludf.DUMMYFUNCTION("""COMPUTED_VALUE"""),69.0)</f>
        <v>69</v>
      </c>
      <c r="BI7" s="14">
        <f>IFERROR(__xludf.DUMMYFUNCTION("""COMPUTED_VALUE"""),80.0)</f>
        <v>80</v>
      </c>
      <c r="BJ7" s="14">
        <f>IFERROR(__xludf.DUMMYFUNCTION("""COMPUTED_VALUE"""),59.0)</f>
        <v>59</v>
      </c>
      <c r="BK7" s="12" t="str">
        <f>IFERROR(__xludf.DUMMYFUNCTION("""COMPUTED_VALUE"""),"")</f>
        <v/>
      </c>
    </row>
    <row r="8">
      <c r="A8" s="22" t="str">
        <f>IFERROR(__xludf.DUMMYFUNCTION("""COMPUTED_VALUE"""),"https://upload.wikimedia.org/wikipedia/commons/thumb/6/61/Tom_Steyer_by_Gage_Skidmore.jpg/220px-Tom_Steyer_by_Gage_Skidmore.jpg")</f>
        <v>https://upload.wikimedia.org/wikipedia/commons/thumb/6/61/Tom_Steyer_by_Gage_Skidmore.jpg/220px-Tom_Steyer_by_Gage_Skidmore.jpg</v>
      </c>
      <c r="B8" s="12" t="str">
        <f>IFERROR(__xludf.DUMMYFUNCTION("""COMPUTED_VALUE"""),"Tom Steyer")</f>
        <v>Tom Steyer</v>
      </c>
      <c r="C8" s="12">
        <f>IFERROR(__xludf.DUMMYFUNCTION("""COMPUTED_VALUE"""),0.0)</f>
        <v>0</v>
      </c>
      <c r="D8" s="12">
        <f>IFERROR(__xludf.DUMMYFUNCTION("""COMPUTED_VALUE"""),66.0)</f>
        <v>66</v>
      </c>
      <c r="E8" s="12">
        <f>IFERROR(__xludf.DUMMYFUNCTION("""COMPUTED_VALUE"""),84.0)</f>
        <v>84</v>
      </c>
      <c r="F8" s="12">
        <f>IFERROR(__xludf.DUMMYFUNCTION("""COMPUTED_VALUE"""),17.0)</f>
        <v>17</v>
      </c>
      <c r="G8" s="12">
        <f>IFERROR(__xludf.DUMMYFUNCTION("""COMPUTED_VALUE"""),22.0)</f>
        <v>22</v>
      </c>
      <c r="H8" s="12">
        <f>IFERROR(__xludf.DUMMYFUNCTION("""COMPUTED_VALUE"""),0.0)</f>
        <v>0</v>
      </c>
      <c r="I8" s="12">
        <f>IFERROR(__xludf.DUMMYFUNCTION("""COMPUTED_VALUE"""),4.0)</f>
        <v>4</v>
      </c>
      <c r="J8" s="12">
        <f>IFERROR(__xludf.DUMMYFUNCTION("""COMPUTED_VALUE"""),0.0)</f>
        <v>0</v>
      </c>
      <c r="K8" s="12">
        <f>IFERROR(__xludf.DUMMYFUNCTION("""COMPUTED_VALUE"""),3.0)</f>
        <v>3</v>
      </c>
      <c r="L8" s="12">
        <f>IFERROR(__xludf.DUMMYFUNCTION("""COMPUTED_VALUE"""),4.0)</f>
        <v>4</v>
      </c>
      <c r="M8" s="12">
        <f>IFERROR(__xludf.DUMMYFUNCTION("""COMPUTED_VALUE"""),5.0)</f>
        <v>5</v>
      </c>
      <c r="N8" s="12">
        <f>IFERROR(__xludf.DUMMYFUNCTION("""COMPUTED_VALUE"""),0.0)</f>
        <v>0</v>
      </c>
      <c r="O8" s="12">
        <f>IFERROR(__xludf.DUMMYFUNCTION("""COMPUTED_VALUE"""),0.0)</f>
        <v>0</v>
      </c>
      <c r="P8" s="12">
        <f>IFERROR(__xludf.DUMMYFUNCTION("""COMPUTED_VALUE"""),2.0)</f>
        <v>2</v>
      </c>
      <c r="Q8" s="12">
        <f>IFERROR(__xludf.DUMMYFUNCTION("""COMPUTED_VALUE"""),0.0)</f>
        <v>0</v>
      </c>
      <c r="R8" s="12">
        <f>IFERROR(__xludf.DUMMYFUNCTION("""COMPUTED_VALUE"""),3.0)</f>
        <v>3</v>
      </c>
      <c r="S8" s="12">
        <f>IFERROR(__xludf.DUMMYFUNCTION("""COMPUTED_VALUE"""),6.0)</f>
        <v>6</v>
      </c>
      <c r="T8" s="12">
        <f>IFERROR(__xludf.DUMMYFUNCTION("""COMPUTED_VALUE"""),0.0)</f>
        <v>0</v>
      </c>
      <c r="U8" s="12">
        <f>IFERROR(__xludf.DUMMYFUNCTION("""COMPUTED_VALUE"""),0.0)</f>
        <v>0</v>
      </c>
      <c r="V8" s="14">
        <f>IFERROR(__xludf.DUMMYFUNCTION("""COMPUTED_VALUE"""),0.0)</f>
        <v>0</v>
      </c>
      <c r="W8" s="14">
        <f>IFERROR(__xludf.DUMMYFUNCTION("""COMPUTED_VALUE"""),0.0)</f>
        <v>0</v>
      </c>
      <c r="X8" s="14">
        <f>IFERROR(__xludf.DUMMYFUNCTION("""COMPUTED_VALUE"""),0.0)</f>
        <v>0</v>
      </c>
      <c r="Y8" s="14">
        <f>IFERROR(__xludf.DUMMYFUNCTION("""COMPUTED_VALUE"""),0.0)</f>
        <v>0</v>
      </c>
      <c r="Z8" s="14">
        <f>IFERROR(__xludf.DUMMYFUNCTION("""COMPUTED_VALUE"""),7.0)</f>
        <v>7</v>
      </c>
      <c r="AA8" s="14">
        <f>IFERROR(__xludf.DUMMYFUNCTION("""COMPUTED_VALUE"""),0.0)</f>
        <v>0</v>
      </c>
      <c r="AB8" s="14">
        <f>IFERROR(__xludf.DUMMYFUNCTION("""COMPUTED_VALUE"""),0.0)</f>
        <v>0</v>
      </c>
      <c r="AC8" s="14">
        <f>IFERROR(__xludf.DUMMYFUNCTION("""COMPUTED_VALUE"""),0.0)</f>
        <v>0</v>
      </c>
      <c r="AD8" s="14">
        <f>IFERROR(__xludf.DUMMYFUNCTION("""COMPUTED_VALUE"""),44.0)</f>
        <v>44</v>
      </c>
      <c r="AE8" s="14">
        <f>IFERROR(__xludf.DUMMYFUNCTION("""COMPUTED_VALUE"""),79.0)</f>
        <v>79</v>
      </c>
      <c r="AF8" s="14">
        <f>IFERROR(__xludf.DUMMYFUNCTION("""COMPUTED_VALUE"""),54.0)</f>
        <v>54</v>
      </c>
      <c r="AG8" s="14">
        <f>IFERROR(__xludf.DUMMYFUNCTION("""COMPUTED_VALUE"""),36.0)</f>
        <v>36</v>
      </c>
      <c r="AH8" s="14">
        <f>IFERROR(__xludf.DUMMYFUNCTION("""COMPUTED_VALUE"""),15.0)</f>
        <v>15</v>
      </c>
      <c r="AI8" s="14">
        <f>IFERROR(__xludf.DUMMYFUNCTION("""COMPUTED_VALUE"""),62.0)</f>
        <v>62</v>
      </c>
      <c r="AJ8" s="14">
        <f>IFERROR(__xludf.DUMMYFUNCTION("""COMPUTED_VALUE"""),64.0)</f>
        <v>64</v>
      </c>
      <c r="AK8" s="14">
        <f>IFERROR(__xludf.DUMMYFUNCTION("""COMPUTED_VALUE"""),69.0)</f>
        <v>69</v>
      </c>
      <c r="AL8" s="14">
        <f>IFERROR(__xludf.DUMMYFUNCTION("""COMPUTED_VALUE"""),40.0)</f>
        <v>40</v>
      </c>
      <c r="AM8" s="14">
        <f>IFERROR(__xludf.DUMMYFUNCTION("""COMPUTED_VALUE"""),29.0)</f>
        <v>29</v>
      </c>
      <c r="AN8" s="14">
        <f>IFERROR(__xludf.DUMMYFUNCTION("""COMPUTED_VALUE"""),57.0)</f>
        <v>57</v>
      </c>
      <c r="AO8" s="14">
        <f>IFERROR(__xludf.DUMMYFUNCTION("""COMPUTED_VALUE"""),40.0)</f>
        <v>40</v>
      </c>
      <c r="AP8" s="14">
        <f>IFERROR(__xludf.DUMMYFUNCTION("""COMPUTED_VALUE"""),35.0)</f>
        <v>35</v>
      </c>
      <c r="AQ8" s="14">
        <f>IFERROR(__xludf.DUMMYFUNCTION("""COMPUTED_VALUE"""),28.0)</f>
        <v>28</v>
      </c>
      <c r="AR8" s="14">
        <f>IFERROR(__xludf.DUMMYFUNCTION("""COMPUTED_VALUE"""),80.0)</f>
        <v>80</v>
      </c>
      <c r="AS8" s="14">
        <f>IFERROR(__xludf.DUMMYFUNCTION("""COMPUTED_VALUE"""),22.0)</f>
        <v>22</v>
      </c>
      <c r="AT8" s="14">
        <f>IFERROR(__xludf.DUMMYFUNCTION("""COMPUTED_VALUE"""),64.0)</f>
        <v>64</v>
      </c>
      <c r="AU8" s="14">
        <f>IFERROR(__xludf.DUMMYFUNCTION("""COMPUTED_VALUE"""),50.0)</f>
        <v>50</v>
      </c>
      <c r="AV8" s="14">
        <f>IFERROR(__xludf.DUMMYFUNCTION("""COMPUTED_VALUE"""),50.0)</f>
        <v>50</v>
      </c>
      <c r="AW8" s="14">
        <f>IFERROR(__xludf.DUMMYFUNCTION("""COMPUTED_VALUE"""),62.0)</f>
        <v>62</v>
      </c>
      <c r="AX8" s="14">
        <f>IFERROR(__xludf.DUMMYFUNCTION("""COMPUTED_VALUE"""),85.0)</f>
        <v>85</v>
      </c>
      <c r="AY8" s="14">
        <f>IFERROR(__xludf.DUMMYFUNCTION("""COMPUTED_VALUE"""),69.0)</f>
        <v>69</v>
      </c>
      <c r="AZ8" s="14">
        <f>IFERROR(__xludf.DUMMYFUNCTION("""COMPUTED_VALUE"""),41.0)</f>
        <v>41</v>
      </c>
      <c r="BA8" s="14">
        <f>IFERROR(__xludf.DUMMYFUNCTION("""COMPUTED_VALUE"""),64.0)</f>
        <v>64</v>
      </c>
      <c r="BB8" s="14">
        <f>IFERROR(__xludf.DUMMYFUNCTION("""COMPUTED_VALUE"""),52.0)</f>
        <v>52</v>
      </c>
      <c r="BC8" s="14">
        <f>IFERROR(__xludf.DUMMYFUNCTION("""COMPUTED_VALUE"""),98.0)</f>
        <v>98</v>
      </c>
      <c r="BD8" s="14">
        <f>IFERROR(__xludf.DUMMYFUNCTION("""COMPUTED_VALUE"""),100.0)</f>
        <v>100</v>
      </c>
      <c r="BE8" s="14">
        <f>IFERROR(__xludf.DUMMYFUNCTION("""COMPUTED_VALUE"""),74.0)</f>
        <v>74</v>
      </c>
      <c r="BF8" s="14">
        <f>IFERROR(__xludf.DUMMYFUNCTION("""COMPUTED_VALUE"""),51.0)</f>
        <v>51</v>
      </c>
      <c r="BG8" s="14">
        <f>IFERROR(__xludf.DUMMYFUNCTION("""COMPUTED_VALUE"""),41.0)</f>
        <v>41</v>
      </c>
      <c r="BH8" s="14">
        <f>IFERROR(__xludf.DUMMYFUNCTION("""COMPUTED_VALUE"""),26.0)</f>
        <v>26</v>
      </c>
      <c r="BI8" s="14">
        <f>IFERROR(__xludf.DUMMYFUNCTION("""COMPUTED_VALUE"""),41.0)</f>
        <v>41</v>
      </c>
      <c r="BJ8" s="14">
        <f>IFERROR(__xludf.DUMMYFUNCTION("""COMPUTED_VALUE"""),28.0)</f>
        <v>28</v>
      </c>
      <c r="BK8" s="12" t="str">
        <f>IFERROR(__xludf.DUMMYFUNCTION("""COMPUTED_VALUE"""),"")</f>
        <v/>
      </c>
    </row>
    <row r="9">
      <c r="A9" s="22" t="str">
        <f>IFERROR(__xludf.DUMMYFUNCTION("""COMPUTED_VALUE"""),"https://upload.wikimedia.org/wikipedia/commons/thumb/2/2a/Tulsi_Gabbard%2C_official_portrait%2C_113th_Congress.jpg/220px-Tulsi_Gabbard%2C_official_portrait%2C_113th_Congress.jpg")</f>
        <v>https://upload.wikimedia.org/wikipedia/commons/thumb/2/2a/Tulsi_Gabbard%2C_official_portrait%2C_113th_Congress.jpg/220px-Tulsi_Gabbard%2C_official_portrait%2C_113th_Congress.jpg</v>
      </c>
      <c r="B9" s="12" t="str">
        <f>IFERROR(__xludf.DUMMYFUNCTION("""COMPUTED_VALUE"""),"Tulsi Gabbard")</f>
        <v>Tulsi Gabbard</v>
      </c>
      <c r="C9" s="12">
        <f>IFERROR(__xludf.DUMMYFUNCTION("""COMPUTED_VALUE"""),6.0)</f>
        <v>6</v>
      </c>
      <c r="D9" s="12">
        <f>IFERROR(__xludf.DUMMYFUNCTION("""COMPUTED_VALUE"""),9.0)</f>
        <v>9</v>
      </c>
      <c r="E9" s="12">
        <f>IFERROR(__xludf.DUMMYFUNCTION("""COMPUTED_VALUE"""),100.0)</f>
        <v>100</v>
      </c>
      <c r="F9" s="12">
        <f>IFERROR(__xludf.DUMMYFUNCTION("""COMPUTED_VALUE"""),100.0)</f>
        <v>100</v>
      </c>
      <c r="G9" s="12">
        <f>IFERROR(__xludf.DUMMYFUNCTION("""COMPUTED_VALUE"""),33.0)</f>
        <v>33</v>
      </c>
      <c r="H9" s="12">
        <f>IFERROR(__xludf.DUMMYFUNCTION("""COMPUTED_VALUE"""),42.0)</f>
        <v>42</v>
      </c>
      <c r="I9" s="12">
        <f>IFERROR(__xludf.DUMMYFUNCTION("""COMPUTED_VALUE"""),31.0)</f>
        <v>31</v>
      </c>
      <c r="J9" s="12">
        <f>IFERROR(__xludf.DUMMYFUNCTION("""COMPUTED_VALUE"""),10.0)</f>
        <v>10</v>
      </c>
      <c r="K9" s="12">
        <f>IFERROR(__xludf.DUMMYFUNCTION("""COMPUTED_VALUE"""),15.0)</f>
        <v>15</v>
      </c>
      <c r="L9" s="12">
        <f>IFERROR(__xludf.DUMMYFUNCTION("""COMPUTED_VALUE"""),7.0)</f>
        <v>7</v>
      </c>
      <c r="M9" s="12">
        <f>IFERROR(__xludf.DUMMYFUNCTION("""COMPUTED_VALUE"""),25.0)</f>
        <v>25</v>
      </c>
      <c r="N9" s="12">
        <f>IFERROR(__xludf.DUMMYFUNCTION("""COMPUTED_VALUE"""),25.0)</f>
        <v>25</v>
      </c>
      <c r="O9" s="12">
        <f>IFERROR(__xludf.DUMMYFUNCTION("""COMPUTED_VALUE"""),21.0)</f>
        <v>21</v>
      </c>
      <c r="P9" s="12">
        <f>IFERROR(__xludf.DUMMYFUNCTION("""COMPUTED_VALUE"""),8.0)</f>
        <v>8</v>
      </c>
      <c r="Q9" s="12">
        <f>IFERROR(__xludf.DUMMYFUNCTION("""COMPUTED_VALUE"""),4.0)</f>
        <v>4</v>
      </c>
      <c r="R9" s="12">
        <f>IFERROR(__xludf.DUMMYFUNCTION("""COMPUTED_VALUE"""),8.0)</f>
        <v>8</v>
      </c>
      <c r="S9" s="12">
        <f>IFERROR(__xludf.DUMMYFUNCTION("""COMPUTED_VALUE"""),12.0)</f>
        <v>12</v>
      </c>
      <c r="T9" s="12">
        <f>IFERROR(__xludf.DUMMYFUNCTION("""COMPUTED_VALUE"""),9.0)</f>
        <v>9</v>
      </c>
      <c r="U9" s="12">
        <f>IFERROR(__xludf.DUMMYFUNCTION("""COMPUTED_VALUE"""),3.0)</f>
        <v>3</v>
      </c>
      <c r="V9" s="14">
        <f>IFERROR(__xludf.DUMMYFUNCTION("""COMPUTED_VALUE"""),44.0)</f>
        <v>44</v>
      </c>
      <c r="W9" s="14">
        <f>IFERROR(__xludf.DUMMYFUNCTION("""COMPUTED_VALUE"""),26.0)</f>
        <v>26</v>
      </c>
      <c r="X9" s="14">
        <f>IFERROR(__xludf.DUMMYFUNCTION("""COMPUTED_VALUE"""),25.0)</f>
        <v>25</v>
      </c>
      <c r="Y9" s="14">
        <f>IFERROR(__xludf.DUMMYFUNCTION("""COMPUTED_VALUE"""),10.0)</f>
        <v>10</v>
      </c>
      <c r="Z9" s="14">
        <f>IFERROR(__xludf.DUMMYFUNCTION("""COMPUTED_VALUE"""),13.0)</f>
        <v>13</v>
      </c>
      <c r="AA9" s="14">
        <f>IFERROR(__xludf.DUMMYFUNCTION("""COMPUTED_VALUE"""),26.0)</f>
        <v>26</v>
      </c>
      <c r="AB9" s="14">
        <f>IFERROR(__xludf.DUMMYFUNCTION("""COMPUTED_VALUE"""),17.0)</f>
        <v>17</v>
      </c>
      <c r="AC9" s="14">
        <f>IFERROR(__xludf.DUMMYFUNCTION("""COMPUTED_VALUE"""),64.0)</f>
        <v>64</v>
      </c>
      <c r="AD9" s="14">
        <f>IFERROR(__xludf.DUMMYFUNCTION("""COMPUTED_VALUE"""),13.0)</f>
        <v>13</v>
      </c>
      <c r="AE9" s="14">
        <f>IFERROR(__xludf.DUMMYFUNCTION("""COMPUTED_VALUE"""),24.0)</f>
        <v>24</v>
      </c>
      <c r="AF9" s="14">
        <f>IFERROR(__xludf.DUMMYFUNCTION("""COMPUTED_VALUE"""),46.0)</f>
        <v>46</v>
      </c>
      <c r="AG9" s="14">
        <f>IFERROR(__xludf.DUMMYFUNCTION("""COMPUTED_VALUE"""),38.0)</f>
        <v>38</v>
      </c>
      <c r="AH9" s="14">
        <f>IFERROR(__xludf.DUMMYFUNCTION("""COMPUTED_VALUE"""),100.0)</f>
        <v>100</v>
      </c>
      <c r="AI9" s="14">
        <f>IFERROR(__xludf.DUMMYFUNCTION("""COMPUTED_VALUE"""),35.0)</f>
        <v>35</v>
      </c>
      <c r="AJ9" s="14">
        <f>IFERROR(__xludf.DUMMYFUNCTION("""COMPUTED_VALUE"""),30.0)</f>
        <v>30</v>
      </c>
      <c r="AK9" s="14">
        <f>IFERROR(__xludf.DUMMYFUNCTION("""COMPUTED_VALUE"""),36.0)</f>
        <v>36</v>
      </c>
      <c r="AL9" s="14">
        <f>IFERROR(__xludf.DUMMYFUNCTION("""COMPUTED_VALUE"""),36.0)</f>
        <v>36</v>
      </c>
      <c r="AM9" s="14">
        <f>IFERROR(__xludf.DUMMYFUNCTION("""COMPUTED_VALUE"""),24.0)</f>
        <v>24</v>
      </c>
      <c r="AN9" s="14">
        <f>IFERROR(__xludf.DUMMYFUNCTION("""COMPUTED_VALUE"""),18.0)</f>
        <v>18</v>
      </c>
      <c r="AO9" s="14">
        <f>IFERROR(__xludf.DUMMYFUNCTION("""COMPUTED_VALUE"""),12.0)</f>
        <v>12</v>
      </c>
      <c r="AP9" s="14">
        <f>IFERROR(__xludf.DUMMYFUNCTION("""COMPUTED_VALUE"""),9.0)</f>
        <v>9</v>
      </c>
      <c r="AQ9" s="14">
        <f>IFERROR(__xludf.DUMMYFUNCTION("""COMPUTED_VALUE"""),5.0)</f>
        <v>5</v>
      </c>
      <c r="AR9" s="14">
        <f>IFERROR(__xludf.DUMMYFUNCTION("""COMPUTED_VALUE"""),37.0)</f>
        <v>37</v>
      </c>
      <c r="AS9" s="14">
        <f>IFERROR(__xludf.DUMMYFUNCTION("""COMPUTED_VALUE"""),100.0)</f>
        <v>100</v>
      </c>
      <c r="AT9" s="14">
        <f>IFERROR(__xludf.DUMMYFUNCTION("""COMPUTED_VALUE"""),74.0)</f>
        <v>74</v>
      </c>
      <c r="AU9" s="14">
        <f>IFERROR(__xludf.DUMMYFUNCTION("""COMPUTED_VALUE"""),35.0)</f>
        <v>35</v>
      </c>
      <c r="AV9" s="14">
        <f>IFERROR(__xludf.DUMMYFUNCTION("""COMPUTED_VALUE"""),33.0)</f>
        <v>33</v>
      </c>
      <c r="AW9" s="14">
        <f>IFERROR(__xludf.DUMMYFUNCTION("""COMPUTED_VALUE"""),17.0)</f>
        <v>17</v>
      </c>
      <c r="AX9" s="14">
        <f>IFERROR(__xludf.DUMMYFUNCTION("""COMPUTED_VALUE"""),100.0)</f>
        <v>100</v>
      </c>
      <c r="AY9" s="14">
        <f>IFERROR(__xludf.DUMMYFUNCTION("""COMPUTED_VALUE"""),56.0)</f>
        <v>56</v>
      </c>
      <c r="AZ9" s="14">
        <f>IFERROR(__xludf.DUMMYFUNCTION("""COMPUTED_VALUE"""),17.0)</f>
        <v>17</v>
      </c>
      <c r="BA9" s="14">
        <f>IFERROR(__xludf.DUMMYFUNCTION("""COMPUTED_VALUE"""),24.0)</f>
        <v>24</v>
      </c>
      <c r="BB9" s="14">
        <f>IFERROR(__xludf.DUMMYFUNCTION("""COMPUTED_VALUE"""),69.0)</f>
        <v>69</v>
      </c>
      <c r="BC9" s="14">
        <f>IFERROR(__xludf.DUMMYFUNCTION("""COMPUTED_VALUE"""),20.0)</f>
        <v>20</v>
      </c>
      <c r="BD9" s="14">
        <f>IFERROR(__xludf.DUMMYFUNCTION("""COMPUTED_VALUE"""),20.0)</f>
        <v>20</v>
      </c>
      <c r="BE9" s="14">
        <f>IFERROR(__xludf.DUMMYFUNCTION("""COMPUTED_VALUE"""),12.0)</f>
        <v>12</v>
      </c>
      <c r="BF9" s="14">
        <f>IFERROR(__xludf.DUMMYFUNCTION("""COMPUTED_VALUE"""),13.0)</f>
        <v>13</v>
      </c>
      <c r="BG9" s="14">
        <f>IFERROR(__xludf.DUMMYFUNCTION("""COMPUTED_VALUE"""),20.0)</f>
        <v>20</v>
      </c>
      <c r="BH9" s="14">
        <f>IFERROR(__xludf.DUMMYFUNCTION("""COMPUTED_VALUE"""),8.0)</f>
        <v>8</v>
      </c>
      <c r="BI9" s="14">
        <f>IFERROR(__xludf.DUMMYFUNCTION("""COMPUTED_VALUE"""),9.0)</f>
        <v>9</v>
      </c>
      <c r="BJ9" s="14">
        <f>IFERROR(__xludf.DUMMYFUNCTION("""COMPUTED_VALUE"""),5.0)</f>
        <v>5</v>
      </c>
      <c r="BK9" s="12" t="str">
        <f>IFERROR(__xludf.DUMMYFUNCTION("""COMPUTED_VALUE"""),"")</f>
        <v/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21" t="str">
        <f>IFERROR(__xludf.DUMMYFUNCTION("IMPORTRANGE(""https://docs.google.com/spreadsheets/d/1d6fdgW_xP7v4hVciptosnfGlaG9RAWMKSEGWLdL8ilY/edit#gid=1623320637/edit#gid=0"",""SC!A1:XX26"")"),"")</f>
        <v/>
      </c>
      <c r="B1" s="12" t="str">
        <f>IFERROR(__xludf.DUMMYFUNCTION("""COMPUTED_VALUE"""),"")</f>
        <v/>
      </c>
      <c r="C1" s="12" t="str">
        <f>IFERROR(__xludf.DUMMYFUNCTION("""COMPUTED_VALUE"""),"12/27/2018 - 01/02/2019")</f>
        <v>12/27/2018 - 01/02/2019</v>
      </c>
      <c r="D1" s="12" t="str">
        <f>IFERROR(__xludf.DUMMYFUNCTION("""COMPUTED_VALUE"""),"01/03/2019 - 01/09/2019")</f>
        <v>01/03/2019 - 01/09/2019</v>
      </c>
      <c r="E1" s="12" t="str">
        <f>IFERROR(__xludf.DUMMYFUNCTION("""COMPUTED_VALUE"""),"01/10/2019 - 01/16/2019")</f>
        <v>01/10/2019 - 01/16/2019</v>
      </c>
      <c r="F1" s="12" t="str">
        <f>IFERROR(__xludf.DUMMYFUNCTION("""COMPUTED_VALUE"""),"01/17/2019 - 01/23/2019")</f>
        <v>01/17/2019 - 01/23/2019</v>
      </c>
      <c r="G1" s="12" t="str">
        <f>IFERROR(__xludf.DUMMYFUNCTION("""COMPUTED_VALUE"""),"01/24/2019 - 01/30/2019")</f>
        <v>01/24/2019 - 01/30/2019</v>
      </c>
      <c r="H1" s="12" t="str">
        <f>IFERROR(__xludf.DUMMYFUNCTION("""COMPUTED_VALUE"""),"01/31/2019 - 02/06/2019")</f>
        <v>01/31/2019 - 02/06/2019</v>
      </c>
      <c r="I1" s="12" t="str">
        <f>IFERROR(__xludf.DUMMYFUNCTION("""COMPUTED_VALUE"""),"02/07/2019 - 02/13/2019")</f>
        <v>02/07/2019 - 02/13/2019</v>
      </c>
      <c r="J1" s="12" t="str">
        <f>IFERROR(__xludf.DUMMYFUNCTION("""COMPUTED_VALUE"""),"02/14/2019 - 02/20/2019")</f>
        <v>02/14/2019 - 02/20/2019</v>
      </c>
      <c r="K1" s="12" t="str">
        <f>IFERROR(__xludf.DUMMYFUNCTION("""COMPUTED_VALUE"""),"02/21/2019 - 02/27/2019")</f>
        <v>02/21/2019 - 02/27/2019</v>
      </c>
      <c r="L1" s="12" t="str">
        <f>IFERROR(__xludf.DUMMYFUNCTION("""COMPUTED_VALUE"""),"02/28/2019 - 03/06/2019")</f>
        <v>02/28/2019 - 03/06/2019</v>
      </c>
      <c r="M1" s="12" t="str">
        <f>IFERROR(__xludf.DUMMYFUNCTION("""COMPUTED_VALUE"""),"03/07/2019 - 03/13/2019")</f>
        <v>03/07/2019 - 03/13/2019</v>
      </c>
      <c r="N1" s="12" t="str">
        <f>IFERROR(__xludf.DUMMYFUNCTION("""COMPUTED_VALUE"""),"03/14/2019 - 03/20/2019")</f>
        <v>03/14/2019 - 03/20/2019</v>
      </c>
      <c r="O1" s="12" t="str">
        <f>IFERROR(__xludf.DUMMYFUNCTION("""COMPUTED_VALUE"""),"03/21/2019 - 03/27/2019")</f>
        <v>03/21/2019 - 03/27/2019</v>
      </c>
      <c r="P1" s="12" t="str">
        <f>IFERROR(__xludf.DUMMYFUNCTION("""COMPUTED_VALUE"""),"03/28/2019 - 04/03/2019")</f>
        <v>03/28/2019 - 04/03/2019</v>
      </c>
      <c r="Q1" s="12" t="str">
        <f>IFERROR(__xludf.DUMMYFUNCTION("""COMPUTED_VALUE"""),"04/04/2019 - 04/10/2019")</f>
        <v>04/04/2019 - 04/10/2019</v>
      </c>
      <c r="R1" s="12" t="str">
        <f>IFERROR(__xludf.DUMMYFUNCTION("""COMPUTED_VALUE"""),"04/11/2019 - 04/17/2019")</f>
        <v>04/11/2019 - 04/17/2019</v>
      </c>
      <c r="S1" s="12" t="str">
        <f>IFERROR(__xludf.DUMMYFUNCTION("""COMPUTED_VALUE"""),"04/18/2019 - 04/24/2019")</f>
        <v>04/18/2019 - 04/24/2019</v>
      </c>
      <c r="T1" s="12" t="str">
        <f>IFERROR(__xludf.DUMMYFUNCTION("""COMPUTED_VALUE"""),"04/25/2019 - 05/01/2019")</f>
        <v>04/25/2019 - 05/01/2019</v>
      </c>
      <c r="U1" s="12" t="str">
        <f>IFERROR(__xludf.DUMMYFUNCTION("""COMPUTED_VALUE"""),"05/02/2019 - 05/08/2019")</f>
        <v>05/02/2019 - 05/08/2019</v>
      </c>
      <c r="V1" s="12" t="str">
        <f>IFERROR(__xludf.DUMMYFUNCTION("""COMPUTED_VALUE"""),"05/09/2019 - 05/15/2019")</f>
        <v>05/09/2019 - 05/15/2019</v>
      </c>
      <c r="W1" s="12" t="str">
        <f>IFERROR(__xludf.DUMMYFUNCTION("""COMPUTED_VALUE"""),"05/16/2019 - 05/22/2019")</f>
        <v>05/16/2019 - 05/22/2019</v>
      </c>
      <c r="X1" s="12" t="str">
        <f>IFERROR(__xludf.DUMMYFUNCTION("""COMPUTED_VALUE"""),"05/23/2019 - 05/29/2019")</f>
        <v>05/23/2019 - 05/29/2019</v>
      </c>
      <c r="Y1" s="12" t="str">
        <f>IFERROR(__xludf.DUMMYFUNCTION("""COMPUTED_VALUE"""),"05/30/2019 - 06/05/2019")</f>
        <v>05/30/2019 - 06/05/2019</v>
      </c>
      <c r="Z1" s="12" t="str">
        <f>IFERROR(__xludf.DUMMYFUNCTION("""COMPUTED_VALUE"""),"06/06/2019 - 06/12/2019")</f>
        <v>06/06/2019 - 06/12/2019</v>
      </c>
      <c r="AA1" s="12" t="str">
        <f>IFERROR(__xludf.DUMMYFUNCTION("""COMPUTED_VALUE"""),"06/13/2019 - 06/19/2019")</f>
        <v>06/13/2019 - 06/19/2019</v>
      </c>
      <c r="AB1" s="12" t="str">
        <f>IFERROR(__xludf.DUMMYFUNCTION("""COMPUTED_VALUE"""),"06/20/2019 - 06/26/2019")</f>
        <v>06/20/2019 - 06/26/2019</v>
      </c>
      <c r="AC1" s="12" t="str">
        <f>IFERROR(__xludf.DUMMYFUNCTION("""COMPUTED_VALUE"""),"06/27/2019 - 07/03/2019")</f>
        <v>06/27/2019 - 07/03/2019</v>
      </c>
      <c r="AD1" s="12" t="str">
        <f>IFERROR(__xludf.DUMMYFUNCTION("""COMPUTED_VALUE"""),"07/04/2019 - 07/10/2019")</f>
        <v>07/04/2019 - 07/10/2019</v>
      </c>
      <c r="AE1" s="12" t="str">
        <f>IFERROR(__xludf.DUMMYFUNCTION("""COMPUTED_VALUE"""),"07/11/2019 - 07/17/2019")</f>
        <v>07/11/2019 - 07/17/2019</v>
      </c>
      <c r="AF1" s="12" t="str">
        <f>IFERROR(__xludf.DUMMYFUNCTION("""COMPUTED_VALUE"""),"07/18/2019 - 07/24/2019")</f>
        <v>07/18/2019 - 07/24/2019</v>
      </c>
      <c r="AG1" s="12" t="str">
        <f>IFERROR(__xludf.DUMMYFUNCTION("""COMPUTED_VALUE"""),"07/25/2019 - 07/31/2019")</f>
        <v>07/25/2019 - 07/31/2019</v>
      </c>
      <c r="AH1" s="12" t="str">
        <f>IFERROR(__xludf.DUMMYFUNCTION("""COMPUTED_VALUE"""),"08/01/2019 - 08/07/2019")</f>
        <v>08/01/2019 - 08/07/2019</v>
      </c>
      <c r="AI1" s="12" t="str">
        <f>IFERROR(__xludf.DUMMYFUNCTION("""COMPUTED_VALUE"""),"08/08/2019 - 08/14/2019")</f>
        <v>08/08/2019 - 08/14/2019</v>
      </c>
      <c r="AJ1" s="12" t="str">
        <f>IFERROR(__xludf.DUMMYFUNCTION("""COMPUTED_VALUE"""),"08/15/2019 - 08/21/2019")</f>
        <v>08/15/2019 - 08/21/2019</v>
      </c>
      <c r="AK1" s="12" t="str">
        <f>IFERROR(__xludf.DUMMYFUNCTION("""COMPUTED_VALUE"""),"08/22/2019 - 08/28/2019")</f>
        <v>08/22/2019 - 08/28/2019</v>
      </c>
      <c r="AL1" s="12" t="str">
        <f>IFERROR(__xludf.DUMMYFUNCTION("""COMPUTED_VALUE"""),"08/29/2019 - 09/04/2019")</f>
        <v>08/29/2019 - 09/04/2019</v>
      </c>
      <c r="AM1" s="12" t="str">
        <f>IFERROR(__xludf.DUMMYFUNCTION("""COMPUTED_VALUE"""),"09/05/2019 - 09/11/2019")</f>
        <v>09/05/2019 - 09/11/2019</v>
      </c>
      <c r="AN1" s="12" t="str">
        <f>IFERROR(__xludf.DUMMYFUNCTION("""COMPUTED_VALUE"""),"09/12/2019 - 09/18/2019")</f>
        <v>09/12/2019 - 09/18/2019</v>
      </c>
      <c r="AO1" s="12" t="str">
        <f>IFERROR(__xludf.DUMMYFUNCTION("""COMPUTED_VALUE"""),"09/19/2019 - 09/25/2019")</f>
        <v>09/19/2019 - 09/25/2019</v>
      </c>
      <c r="AP1" s="12" t="str">
        <f>IFERROR(__xludf.DUMMYFUNCTION("""COMPUTED_VALUE"""),"09/26/2019 - 10/02/2019")</f>
        <v>09/26/2019 - 10/02/2019</v>
      </c>
      <c r="AQ1" s="12" t="str">
        <f>IFERROR(__xludf.DUMMYFUNCTION("""COMPUTED_VALUE"""),"10/03/2019 - 10/09/2019")</f>
        <v>10/03/2019 - 10/09/2019</v>
      </c>
      <c r="AR1" s="12" t="str">
        <f>IFERROR(__xludf.DUMMYFUNCTION("""COMPUTED_VALUE"""),"10/10/2019 10/16/2019")</f>
        <v>10/10/2019 10/16/2019</v>
      </c>
      <c r="AS1" s="12" t="str">
        <f>IFERROR(__xludf.DUMMYFUNCTION("""COMPUTED_VALUE"""),"10/17/2019 - 10/23/2019")</f>
        <v>10/17/2019 - 10/23/2019</v>
      </c>
      <c r="AT1" s="12" t="str">
        <f>IFERROR(__xludf.DUMMYFUNCTION("""COMPUTED_VALUE"""),"10/24/2019 - 10/30/2019")</f>
        <v>10/24/2019 - 10/30/2019</v>
      </c>
      <c r="AU1" s="12" t="str">
        <f>IFERROR(__xludf.DUMMYFUNCTION("""COMPUTED_VALUE"""),"10/31/2019 - 11/06/2019")</f>
        <v>10/31/2019 - 11/06/2019</v>
      </c>
      <c r="AV1" s="12" t="str">
        <f>IFERROR(__xludf.DUMMYFUNCTION("""COMPUTED_VALUE"""),"11/07/2019 - 11/13/2019")</f>
        <v>11/07/2019 - 11/13/2019</v>
      </c>
      <c r="AW1" s="12" t="str">
        <f>IFERROR(__xludf.DUMMYFUNCTION("""COMPUTED_VALUE"""),"11/14/2019 11/20/2019")</f>
        <v>11/14/2019 11/20/2019</v>
      </c>
      <c r="AX1" s="12" t="str">
        <f>IFERROR(__xludf.DUMMYFUNCTION("""COMPUTED_VALUE"""),"11/21/2019 11/27/2019")</f>
        <v>11/21/2019 11/27/2019</v>
      </c>
      <c r="AY1" s="12" t="str">
        <f>IFERROR(__xludf.DUMMYFUNCTION("""COMPUTED_VALUE"""),"11/28/2019 12/04/2019")</f>
        <v>11/28/2019 12/04/2019</v>
      </c>
      <c r="AZ1" s="12" t="str">
        <f>IFERROR(__xludf.DUMMYFUNCTION("""COMPUTED_VALUE"""),"12/05/2019 12/11/2019")</f>
        <v>12/05/2019 12/11/2019</v>
      </c>
      <c r="BA1" s="12" t="str">
        <f>IFERROR(__xludf.DUMMYFUNCTION("""COMPUTED_VALUE"""),"12/12/2019 12/18/2019")</f>
        <v>12/12/2019 12/18/2019</v>
      </c>
      <c r="BB1" s="12" t="str">
        <f>IFERROR(__xludf.DUMMYFUNCTION("""COMPUTED_VALUE"""),"12/19/2019 12/25/2019")</f>
        <v>12/19/2019 12/25/2019</v>
      </c>
      <c r="BC1" s="12" t="str">
        <f>IFERROR(__xludf.DUMMYFUNCTION("""COMPUTED_VALUE"""),"12/26/2019 01/01/2020")</f>
        <v>12/26/2019 01/01/2020</v>
      </c>
      <c r="BD1" s="12" t="str">
        <f>IFERROR(__xludf.DUMMYFUNCTION("""COMPUTED_VALUE"""),"01/02/2020 01/08/2020")</f>
        <v>01/02/2020 01/08/2020</v>
      </c>
      <c r="BE1" s="12" t="str">
        <f>IFERROR(__xludf.DUMMYFUNCTION("""COMPUTED_VALUE"""),"01/09/2020 01/15/2020")</f>
        <v>01/09/2020 01/15/2020</v>
      </c>
      <c r="BF1" s="12" t="str">
        <f>IFERROR(__xludf.DUMMYFUNCTION("""COMPUTED_VALUE"""),"01/16/2020 01/22/2020")</f>
        <v>01/16/2020 01/22/2020</v>
      </c>
      <c r="BG1" s="12" t="str">
        <f>IFERROR(__xludf.DUMMYFUNCTION("""COMPUTED_VALUE"""),"01/23/2020 01/29/2020")</f>
        <v>01/23/2020 01/29/2020</v>
      </c>
      <c r="BH1" s="12" t="str">
        <f>IFERROR(__xludf.DUMMYFUNCTION("""COMPUTED_VALUE"""),"01/30/2020 02/05/2020")</f>
        <v>01/30/2020 02/05/2020</v>
      </c>
      <c r="BI1" s="12" t="str">
        <f>IFERROR(__xludf.DUMMYFUNCTION("""COMPUTED_VALUE"""),"02/06/2020 02/12/2020")</f>
        <v>02/06/2020 02/12/2020</v>
      </c>
      <c r="BJ1" s="12" t="str">
        <f>IFERROR(__xludf.DUMMYFUNCTION("""COMPUTED_VALUE"""),"02/13/2020 02/19/2020")</f>
        <v>02/13/2020 02/19/2020</v>
      </c>
      <c r="BK1" s="12" t="str">
        <f>IFERROR(__xludf.DUMMYFUNCTION("""COMPUTED_VALUE"""),"")</f>
        <v/>
      </c>
    </row>
    <row r="2">
      <c r="A2" s="22" t="str">
        <f>IFERROR(__xludf.DUMMYFUNCTION("""COMPUTED_VALUE"""),"https://upload.wikimedia.org/wikipedia/commons/thumb/b/b7/Amy_Klobuchar%2C_official_portrait%2C_113th_Congress.jpg/220px-Amy_Klobuchar%2C_official_portrait%2C_113th_Congress.jpg")</f>
        <v>https://upload.wikimedia.org/wikipedia/commons/thumb/b/b7/Amy_Klobuchar%2C_official_portrait%2C_113th_Congress.jpg/220px-Amy_Klobuchar%2C_official_portrait%2C_113th_Congress.jpg</v>
      </c>
      <c r="B2" s="12" t="str">
        <f>IFERROR(__xludf.DUMMYFUNCTION("""COMPUTED_VALUE"""),"Amy Klobuchar")</f>
        <v>Amy Klobuchar</v>
      </c>
      <c r="C2" s="12">
        <f>IFERROR(__xludf.DUMMYFUNCTION("""COMPUTED_VALUE"""),12.0)</f>
        <v>12</v>
      </c>
      <c r="D2" s="12">
        <f>IFERROR(__xludf.DUMMYFUNCTION("""COMPUTED_VALUE"""),8.0)</f>
        <v>8</v>
      </c>
      <c r="E2" s="12">
        <f>IFERROR(__xludf.DUMMYFUNCTION("""COMPUTED_VALUE"""),7.0)</f>
        <v>7</v>
      </c>
      <c r="F2" s="12">
        <f>IFERROR(__xludf.DUMMYFUNCTION("""COMPUTED_VALUE"""),7.0)</f>
        <v>7</v>
      </c>
      <c r="G2" s="12">
        <f>IFERROR(__xludf.DUMMYFUNCTION("""COMPUTED_VALUE"""),17.0)</f>
        <v>17</v>
      </c>
      <c r="H2" s="12">
        <f>IFERROR(__xludf.DUMMYFUNCTION("""COMPUTED_VALUE"""),13.0)</f>
        <v>13</v>
      </c>
      <c r="I2" s="12">
        <f>IFERROR(__xludf.DUMMYFUNCTION("""COMPUTED_VALUE"""),68.0)</f>
        <v>68</v>
      </c>
      <c r="J2" s="12">
        <f>IFERROR(__xludf.DUMMYFUNCTION("""COMPUTED_VALUE"""),18.0)</f>
        <v>18</v>
      </c>
      <c r="K2" s="12">
        <f>IFERROR(__xludf.DUMMYFUNCTION("""COMPUTED_VALUE"""),23.0)</f>
        <v>23</v>
      </c>
      <c r="L2" s="12">
        <f>IFERROR(__xludf.DUMMYFUNCTION("""COMPUTED_VALUE"""),10.0)</f>
        <v>10</v>
      </c>
      <c r="M2" s="12">
        <f>IFERROR(__xludf.DUMMYFUNCTION("""COMPUTED_VALUE"""),11.0)</f>
        <v>11</v>
      </c>
      <c r="N2" s="12">
        <f>IFERROR(__xludf.DUMMYFUNCTION("""COMPUTED_VALUE"""),7.0)</f>
        <v>7</v>
      </c>
      <c r="O2" s="12">
        <f>IFERROR(__xludf.DUMMYFUNCTION("""COMPUTED_VALUE"""),4.0)</f>
        <v>4</v>
      </c>
      <c r="P2" s="12">
        <f>IFERROR(__xludf.DUMMYFUNCTION("""COMPUTED_VALUE"""),4.0)</f>
        <v>4</v>
      </c>
      <c r="Q2" s="12">
        <f>IFERROR(__xludf.DUMMYFUNCTION("""COMPUTED_VALUE"""),2.0)</f>
        <v>2</v>
      </c>
      <c r="R2" s="12">
        <f>IFERROR(__xludf.DUMMYFUNCTION("""COMPUTED_VALUE"""),0.0)</f>
        <v>0</v>
      </c>
      <c r="S2" s="12">
        <f>IFERROR(__xludf.DUMMYFUNCTION("""COMPUTED_VALUE"""),6.0)</f>
        <v>6</v>
      </c>
      <c r="T2" s="12">
        <f>IFERROR(__xludf.DUMMYFUNCTION("""COMPUTED_VALUE"""),1.0)</f>
        <v>1</v>
      </c>
      <c r="U2" s="12">
        <f>IFERROR(__xludf.DUMMYFUNCTION("""COMPUTED_VALUE"""),6.0)</f>
        <v>6</v>
      </c>
      <c r="V2" s="12">
        <f>IFERROR(__xludf.DUMMYFUNCTION("""COMPUTED_VALUE"""),5.0)</f>
        <v>5</v>
      </c>
      <c r="W2" s="12">
        <f>IFERROR(__xludf.DUMMYFUNCTION("""COMPUTED_VALUE"""),9.0)</f>
        <v>9</v>
      </c>
      <c r="X2" s="14">
        <f>IFERROR(__xludf.DUMMYFUNCTION("""COMPUTED_VALUE"""),9.0)</f>
        <v>9</v>
      </c>
      <c r="Y2" s="14">
        <f>IFERROR(__xludf.DUMMYFUNCTION("""COMPUTED_VALUE"""),7.0)</f>
        <v>7</v>
      </c>
      <c r="Z2" s="14">
        <f>IFERROR(__xludf.DUMMYFUNCTION("""COMPUTED_VALUE"""),0.0)</f>
        <v>0</v>
      </c>
      <c r="AA2" s="14">
        <f>IFERROR(__xludf.DUMMYFUNCTION("""COMPUTED_VALUE"""),5.0)</f>
        <v>5</v>
      </c>
      <c r="AB2" s="14">
        <f>IFERROR(__xludf.DUMMYFUNCTION("""COMPUTED_VALUE"""),8.0)</f>
        <v>8</v>
      </c>
      <c r="AC2" s="14">
        <f>IFERROR(__xludf.DUMMYFUNCTION("""COMPUTED_VALUE"""),6.0)</f>
        <v>6</v>
      </c>
      <c r="AD2" s="12">
        <f>IFERROR(__xludf.DUMMYFUNCTION("""COMPUTED_VALUE"""),6.0)</f>
        <v>6</v>
      </c>
      <c r="AE2" s="14">
        <f>IFERROR(__xludf.DUMMYFUNCTION("""COMPUTED_VALUE"""),6.0)</f>
        <v>6</v>
      </c>
      <c r="AF2" s="14">
        <f>IFERROR(__xludf.DUMMYFUNCTION("""COMPUTED_VALUE"""),6.0)</f>
        <v>6</v>
      </c>
      <c r="AG2" s="14">
        <f>IFERROR(__xludf.DUMMYFUNCTION("""COMPUTED_VALUE"""),6.0)</f>
        <v>6</v>
      </c>
      <c r="AH2" s="14">
        <f>IFERROR(__xludf.DUMMYFUNCTION("""COMPUTED_VALUE"""),4.0)</f>
        <v>4</v>
      </c>
      <c r="AI2" s="14">
        <f>IFERROR(__xludf.DUMMYFUNCTION("""COMPUTED_VALUE"""),4.0)</f>
        <v>4</v>
      </c>
      <c r="AJ2" s="14">
        <f>IFERROR(__xludf.DUMMYFUNCTION("""COMPUTED_VALUE"""),8.0)</f>
        <v>8</v>
      </c>
      <c r="AK2" s="14">
        <f>IFERROR(__xludf.DUMMYFUNCTION("""COMPUTED_VALUE"""),4.0)</f>
        <v>4</v>
      </c>
      <c r="AL2" s="14">
        <f>IFERROR(__xludf.DUMMYFUNCTION("""COMPUTED_VALUE"""),10.0)</f>
        <v>10</v>
      </c>
      <c r="AM2" s="14">
        <f>IFERROR(__xludf.DUMMYFUNCTION("""COMPUTED_VALUE"""),7.0)</f>
        <v>7</v>
      </c>
      <c r="AN2" s="14">
        <f>IFERROR(__xludf.DUMMYFUNCTION("""COMPUTED_VALUE"""),14.0)</f>
        <v>14</v>
      </c>
      <c r="AO2" s="14">
        <f>IFERROR(__xludf.DUMMYFUNCTION("""COMPUTED_VALUE"""),5.0)</f>
        <v>5</v>
      </c>
      <c r="AP2" s="14">
        <f>IFERROR(__xludf.DUMMYFUNCTION("""COMPUTED_VALUE"""),4.0)</f>
        <v>4</v>
      </c>
      <c r="AQ2" s="14">
        <f>IFERROR(__xludf.DUMMYFUNCTION("""COMPUTED_VALUE"""),2.0)</f>
        <v>2</v>
      </c>
      <c r="AR2" s="14">
        <f>IFERROR(__xludf.DUMMYFUNCTION("""COMPUTED_VALUE"""),16.0)</f>
        <v>16</v>
      </c>
      <c r="AS2" s="14">
        <f>IFERROR(__xludf.DUMMYFUNCTION("""COMPUTED_VALUE"""),6.0)</f>
        <v>6</v>
      </c>
      <c r="AT2" s="14">
        <f>IFERROR(__xludf.DUMMYFUNCTION("""COMPUTED_VALUE"""),5.0)</f>
        <v>5</v>
      </c>
      <c r="AU2" s="14">
        <f>IFERROR(__xludf.DUMMYFUNCTION("""COMPUTED_VALUE"""),8.0)</f>
        <v>8</v>
      </c>
      <c r="AV2" s="14">
        <f>IFERROR(__xludf.DUMMYFUNCTION("""COMPUTED_VALUE"""),8.0)</f>
        <v>8</v>
      </c>
      <c r="AW2" s="14">
        <f>IFERROR(__xludf.DUMMYFUNCTION("""COMPUTED_VALUE"""),3.0)</f>
        <v>3</v>
      </c>
      <c r="AX2" s="14">
        <f>IFERROR(__xludf.DUMMYFUNCTION("""COMPUTED_VALUE"""),21.0)</f>
        <v>21</v>
      </c>
      <c r="AY2" s="14">
        <f>IFERROR(__xludf.DUMMYFUNCTION("""COMPUTED_VALUE"""),11.0)</f>
        <v>11</v>
      </c>
      <c r="AZ2" s="14">
        <f>IFERROR(__xludf.DUMMYFUNCTION("""COMPUTED_VALUE"""),7.0)</f>
        <v>7</v>
      </c>
      <c r="BA2" s="14">
        <f>IFERROR(__xludf.DUMMYFUNCTION("""COMPUTED_VALUE"""),5.0)</f>
        <v>5</v>
      </c>
      <c r="BB2" s="14">
        <f>IFERROR(__xludf.DUMMYFUNCTION("""COMPUTED_VALUE"""),29.0)</f>
        <v>29</v>
      </c>
      <c r="BC2" s="14">
        <f>IFERROR(__xludf.DUMMYFUNCTION("""COMPUTED_VALUE"""),16.0)</f>
        <v>16</v>
      </c>
      <c r="BD2" s="14">
        <f>IFERROR(__xludf.DUMMYFUNCTION("""COMPUTED_VALUE"""),7.0)</f>
        <v>7</v>
      </c>
      <c r="BE2" s="14">
        <f>IFERROR(__xludf.DUMMYFUNCTION("""COMPUTED_VALUE"""),14.0)</f>
        <v>14</v>
      </c>
      <c r="BF2" s="14">
        <f>IFERROR(__xludf.DUMMYFUNCTION("""COMPUTED_VALUE"""),15.0)</f>
        <v>15</v>
      </c>
      <c r="BG2" s="14">
        <f>IFERROR(__xludf.DUMMYFUNCTION("""COMPUTED_VALUE"""),10.0)</f>
        <v>10</v>
      </c>
      <c r="BH2" s="14">
        <f>IFERROR(__xludf.DUMMYFUNCTION("""COMPUTED_VALUE"""),14.0)</f>
        <v>14</v>
      </c>
      <c r="BI2" s="14">
        <f>IFERROR(__xludf.DUMMYFUNCTION("""COMPUTED_VALUE"""),36.0)</f>
        <v>36</v>
      </c>
      <c r="BJ2" s="14">
        <f>IFERROR(__xludf.DUMMYFUNCTION("""COMPUTED_VALUE"""),21.0)</f>
        <v>21</v>
      </c>
      <c r="BK2" s="12" t="str">
        <f>IFERROR(__xludf.DUMMYFUNCTION("""COMPUTED_VALUE"""),"")</f>
        <v/>
      </c>
    </row>
    <row r="3">
      <c r="A3" s="22" t="str">
        <f>IFERROR(__xludf.DUMMYFUNCTION("""COMPUTED_VALUE"""),"https://upload.wikimedia.org/wikipedia/commons/thumb/0/0c/Bernie_Sanders_July_2019_%28cropped%29.jpg/220px-Bernie_Sanders_July_2019_%28cropped%29.jpg")</f>
        <v>https://upload.wikimedia.org/wikipedia/commons/thumb/0/0c/Bernie_Sanders_July_2019_%28cropped%29.jpg/220px-Bernie_Sanders_July_2019_%28cropped%29.jpg</v>
      </c>
      <c r="B3" s="12" t="str">
        <f>IFERROR(__xludf.DUMMYFUNCTION("""COMPUTED_VALUE"""),"Bernie Sanders")</f>
        <v>Bernie Sanders</v>
      </c>
      <c r="C3" s="12">
        <f>IFERROR(__xludf.DUMMYFUNCTION("""COMPUTED_VALUE"""),20.0)</f>
        <v>20</v>
      </c>
      <c r="D3" s="12">
        <f>IFERROR(__xludf.DUMMYFUNCTION("""COMPUTED_VALUE"""),52.0)</f>
        <v>52</v>
      </c>
      <c r="E3" s="12">
        <f>IFERROR(__xludf.DUMMYFUNCTION("""COMPUTED_VALUE"""),32.0)</f>
        <v>32</v>
      </c>
      <c r="F3" s="12">
        <f>IFERROR(__xludf.DUMMYFUNCTION("""COMPUTED_VALUE"""),100.0)</f>
        <v>100</v>
      </c>
      <c r="G3" s="12">
        <f>IFERROR(__xludf.DUMMYFUNCTION("""COMPUTED_VALUE"""),100.0)</f>
        <v>100</v>
      </c>
      <c r="H3" s="12">
        <f>IFERROR(__xludf.DUMMYFUNCTION("""COMPUTED_VALUE"""),95.0)</f>
        <v>95</v>
      </c>
      <c r="I3" s="12">
        <f>IFERROR(__xludf.DUMMYFUNCTION("""COMPUTED_VALUE"""),25.0)</f>
        <v>25</v>
      </c>
      <c r="J3" s="12">
        <f>IFERROR(__xludf.DUMMYFUNCTION("""COMPUTED_VALUE"""),100.0)</f>
        <v>100</v>
      </c>
      <c r="K3" s="12">
        <f>IFERROR(__xludf.DUMMYFUNCTION("""COMPUTED_VALUE"""),100.0)</f>
        <v>100</v>
      </c>
      <c r="L3" s="12">
        <f>IFERROR(__xludf.DUMMYFUNCTION("""COMPUTED_VALUE"""),100.0)</f>
        <v>100</v>
      </c>
      <c r="M3" s="12">
        <f>IFERROR(__xludf.DUMMYFUNCTION("""COMPUTED_VALUE"""),100.0)</f>
        <v>100</v>
      </c>
      <c r="N3" s="12">
        <f>IFERROR(__xludf.DUMMYFUNCTION("""COMPUTED_VALUE"""),100.0)</f>
        <v>100</v>
      </c>
      <c r="O3" s="12">
        <f>IFERROR(__xludf.DUMMYFUNCTION("""COMPUTED_VALUE"""),46.0)</f>
        <v>46</v>
      </c>
      <c r="P3" s="12">
        <f>IFERROR(__xludf.DUMMYFUNCTION("""COMPUTED_VALUE"""),17.0)</f>
        <v>17</v>
      </c>
      <c r="Q3" s="12">
        <f>IFERROR(__xludf.DUMMYFUNCTION("""COMPUTED_VALUE"""),27.0)</f>
        <v>27</v>
      </c>
      <c r="R3" s="12">
        <f>IFERROR(__xludf.DUMMYFUNCTION("""COMPUTED_VALUE"""),54.0)</f>
        <v>54</v>
      </c>
      <c r="S3" s="12">
        <f>IFERROR(__xludf.DUMMYFUNCTION("""COMPUTED_VALUE"""),96.0)</f>
        <v>96</v>
      </c>
      <c r="T3" s="12">
        <f>IFERROR(__xludf.DUMMYFUNCTION("""COMPUTED_VALUE"""),21.0)</f>
        <v>21</v>
      </c>
      <c r="U3" s="12">
        <f>IFERROR(__xludf.DUMMYFUNCTION("""COMPUTED_VALUE"""),29.0)</f>
        <v>29</v>
      </c>
      <c r="V3" s="12">
        <f>IFERROR(__xludf.DUMMYFUNCTION("""COMPUTED_VALUE"""),45.0)</f>
        <v>45</v>
      </c>
      <c r="W3" s="12">
        <f>IFERROR(__xludf.DUMMYFUNCTION("""COMPUTED_VALUE"""),63.0)</f>
        <v>63</v>
      </c>
      <c r="X3" s="14">
        <f>IFERROR(__xludf.DUMMYFUNCTION("""COMPUTED_VALUE"""),69.0)</f>
        <v>69</v>
      </c>
      <c r="Y3" s="14">
        <f>IFERROR(__xludf.DUMMYFUNCTION("""COMPUTED_VALUE"""),72.0)</f>
        <v>72</v>
      </c>
      <c r="Z3" s="14">
        <f>IFERROR(__xludf.DUMMYFUNCTION("""COMPUTED_VALUE"""),35.0)</f>
        <v>35</v>
      </c>
      <c r="AA3" s="14">
        <f>IFERROR(__xludf.DUMMYFUNCTION("""COMPUTED_VALUE"""),73.0)</f>
        <v>73</v>
      </c>
      <c r="AB3" s="14">
        <f>IFERROR(__xludf.DUMMYFUNCTION("""COMPUTED_VALUE"""),66.0)</f>
        <v>66</v>
      </c>
      <c r="AC3" s="14">
        <f>IFERROR(__xludf.DUMMYFUNCTION("""COMPUTED_VALUE"""),74.0)</f>
        <v>74</v>
      </c>
      <c r="AD3" s="12">
        <f>IFERROR(__xludf.DUMMYFUNCTION("""COMPUTED_VALUE"""),39.0)</f>
        <v>39</v>
      </c>
      <c r="AE3" s="14">
        <f>IFERROR(__xludf.DUMMYFUNCTION("""COMPUTED_VALUE"""),73.0)</f>
        <v>73</v>
      </c>
      <c r="AF3" s="14">
        <f>IFERROR(__xludf.DUMMYFUNCTION("""COMPUTED_VALUE"""),100.0)</f>
        <v>100</v>
      </c>
      <c r="AG3" s="14">
        <f>IFERROR(__xludf.DUMMYFUNCTION("""COMPUTED_VALUE"""),100.0)</f>
        <v>100</v>
      </c>
      <c r="AH3" s="14">
        <f>IFERROR(__xludf.DUMMYFUNCTION("""COMPUTED_VALUE"""),28.0)</f>
        <v>28</v>
      </c>
      <c r="AI3" s="14">
        <f>IFERROR(__xludf.DUMMYFUNCTION("""COMPUTED_VALUE"""),51.0)</f>
        <v>51</v>
      </c>
      <c r="AJ3" s="14">
        <f>IFERROR(__xludf.DUMMYFUNCTION("""COMPUTED_VALUE"""),80.0)</f>
        <v>80</v>
      </c>
      <c r="AK3" s="14">
        <f>IFERROR(__xludf.DUMMYFUNCTION("""COMPUTED_VALUE"""),81.0)</f>
        <v>81</v>
      </c>
      <c r="AL3" s="14">
        <f>IFERROR(__xludf.DUMMYFUNCTION("""COMPUTED_VALUE"""),100.0)</f>
        <v>100</v>
      </c>
      <c r="AM3" s="14">
        <f>IFERROR(__xludf.DUMMYFUNCTION("""COMPUTED_VALUE"""),83.0)</f>
        <v>83</v>
      </c>
      <c r="AN3" s="14">
        <f>IFERROR(__xludf.DUMMYFUNCTION("""COMPUTED_VALUE"""),65.0)</f>
        <v>65</v>
      </c>
      <c r="AO3" s="14">
        <f>IFERROR(__xludf.DUMMYFUNCTION("""COMPUTED_VALUE"""),30.0)</f>
        <v>30</v>
      </c>
      <c r="AP3" s="14">
        <f>IFERROR(__xludf.DUMMYFUNCTION("""COMPUTED_VALUE"""),67.0)</f>
        <v>67</v>
      </c>
      <c r="AQ3" s="14">
        <f>IFERROR(__xludf.DUMMYFUNCTION("""COMPUTED_VALUE"""),100.0)</f>
        <v>100</v>
      </c>
      <c r="AR3" s="14">
        <f>IFERROR(__xludf.DUMMYFUNCTION("""COMPUTED_VALUE"""),66.0)</f>
        <v>66</v>
      </c>
      <c r="AS3" s="14">
        <f>IFERROR(__xludf.DUMMYFUNCTION("""COMPUTED_VALUE"""),36.0)</f>
        <v>36</v>
      </c>
      <c r="AT3" s="14">
        <f>IFERROR(__xludf.DUMMYFUNCTION("""COMPUTED_VALUE"""),56.0)</f>
        <v>56</v>
      </c>
      <c r="AU3" s="14">
        <f>IFERROR(__xludf.DUMMYFUNCTION("""COMPUTED_VALUE"""),68.0)</f>
        <v>68</v>
      </c>
      <c r="AV3" s="14">
        <f>IFERROR(__xludf.DUMMYFUNCTION("""COMPUTED_VALUE"""),52.0)</f>
        <v>52</v>
      </c>
      <c r="AW3" s="14">
        <f>IFERROR(__xludf.DUMMYFUNCTION("""COMPUTED_VALUE"""),59.0)</f>
        <v>59</v>
      </c>
      <c r="AX3" s="14">
        <f>IFERROR(__xludf.DUMMYFUNCTION("""COMPUTED_VALUE"""),54.0)</f>
        <v>54</v>
      </c>
      <c r="AY3" s="14">
        <f>IFERROR(__xludf.DUMMYFUNCTION("""COMPUTED_VALUE"""),44.0)</f>
        <v>44</v>
      </c>
      <c r="AZ3" s="14">
        <f>IFERROR(__xludf.DUMMYFUNCTION("""COMPUTED_VALUE"""),60.0)</f>
        <v>60</v>
      </c>
      <c r="BA3" s="14">
        <f>IFERROR(__xludf.DUMMYFUNCTION("""COMPUTED_VALUE"""),63.0)</f>
        <v>63</v>
      </c>
      <c r="BB3" s="14">
        <f>IFERROR(__xludf.DUMMYFUNCTION("""COMPUTED_VALUE"""),67.0)</f>
        <v>67</v>
      </c>
      <c r="BC3" s="14">
        <f>IFERROR(__xludf.DUMMYFUNCTION("""COMPUTED_VALUE"""),88.0)</f>
        <v>88</v>
      </c>
      <c r="BD3" s="14">
        <f>IFERROR(__xludf.DUMMYFUNCTION("""COMPUTED_VALUE"""),60.0)</f>
        <v>60</v>
      </c>
      <c r="BE3" s="14">
        <f>IFERROR(__xludf.DUMMYFUNCTION("""COMPUTED_VALUE"""),100.0)</f>
        <v>100</v>
      </c>
      <c r="BF3" s="14">
        <f>IFERROR(__xludf.DUMMYFUNCTION("""COMPUTED_VALUE"""),100.0)</f>
        <v>100</v>
      </c>
      <c r="BG3" s="14">
        <f>IFERROR(__xludf.DUMMYFUNCTION("""COMPUTED_VALUE"""),100.0)</f>
        <v>100</v>
      </c>
      <c r="BH3" s="14">
        <f>IFERROR(__xludf.DUMMYFUNCTION("""COMPUTED_VALUE"""),100.0)</f>
        <v>100</v>
      </c>
      <c r="BI3" s="14">
        <f>IFERROR(__xludf.DUMMYFUNCTION("""COMPUTED_VALUE"""),90.0)</f>
        <v>90</v>
      </c>
      <c r="BJ3" s="14">
        <f>IFERROR(__xludf.DUMMYFUNCTION("""COMPUTED_VALUE"""),100.0)</f>
        <v>100</v>
      </c>
      <c r="BK3" s="12" t="str">
        <f>IFERROR(__xludf.DUMMYFUNCTION("""COMPUTED_VALUE"""),"")</f>
        <v/>
      </c>
    </row>
    <row r="4">
      <c r="A4" s="22" t="str">
        <f>IFERROR(__xludf.DUMMYFUNCTION("""COMPUTED_VALUE"""),"https://upload.wikimedia.org/wikipedia/commons/thumb/6/6a/Elizabeth_Warren%2C_official_portrait%2C_114th_Congress.jpg/220px-Elizabeth_Warren%2C_official_portrait%2C_114th_Congress.jpg")</f>
        <v>https://upload.wikimedia.org/wikipedia/commons/thumb/6/6a/Elizabeth_Warren%2C_official_portrait%2C_114th_Congress.jpg/220px-Elizabeth_Warren%2C_official_portrait%2C_114th_Congress.jpg</v>
      </c>
      <c r="B4" s="12" t="str">
        <f>IFERROR(__xludf.DUMMYFUNCTION("""COMPUTED_VALUE"""),"Elizabeth Warren")</f>
        <v>Elizabeth Warren</v>
      </c>
      <c r="C4" s="12">
        <f>IFERROR(__xludf.DUMMYFUNCTION("""COMPUTED_VALUE"""),100.0)</f>
        <v>100</v>
      </c>
      <c r="D4" s="12">
        <f>IFERROR(__xludf.DUMMYFUNCTION("""COMPUTED_VALUE"""),100.0)</f>
        <v>100</v>
      </c>
      <c r="E4" s="12">
        <f>IFERROR(__xludf.DUMMYFUNCTION("""COMPUTED_VALUE"""),45.0)</f>
        <v>45</v>
      </c>
      <c r="F4" s="12">
        <f>IFERROR(__xludf.DUMMYFUNCTION("""COMPUTED_VALUE"""),67.0)</f>
        <v>67</v>
      </c>
      <c r="G4" s="12">
        <f>IFERROR(__xludf.DUMMYFUNCTION("""COMPUTED_VALUE"""),56.0)</f>
        <v>56</v>
      </c>
      <c r="H4" s="12">
        <f>IFERROR(__xludf.DUMMYFUNCTION("""COMPUTED_VALUE"""),100.0)</f>
        <v>100</v>
      </c>
      <c r="I4" s="12">
        <f>IFERROR(__xludf.DUMMYFUNCTION("""COMPUTED_VALUE"""),100.0)</f>
        <v>100</v>
      </c>
      <c r="J4" s="12">
        <f>IFERROR(__xludf.DUMMYFUNCTION("""COMPUTED_VALUE"""),21.0)</f>
        <v>21</v>
      </c>
      <c r="K4" s="12">
        <f>IFERROR(__xludf.DUMMYFUNCTION("""COMPUTED_VALUE"""),11.0)</f>
        <v>11</v>
      </c>
      <c r="L4" s="12">
        <f>IFERROR(__xludf.DUMMYFUNCTION("""COMPUTED_VALUE"""),17.0)</f>
        <v>17</v>
      </c>
      <c r="M4" s="12">
        <f>IFERROR(__xludf.DUMMYFUNCTION("""COMPUTED_VALUE"""),22.0)</f>
        <v>22</v>
      </c>
      <c r="N4" s="12">
        <f>IFERROR(__xludf.DUMMYFUNCTION("""COMPUTED_VALUE"""),23.0)</f>
        <v>23</v>
      </c>
      <c r="O4" s="12">
        <f>IFERROR(__xludf.DUMMYFUNCTION("""COMPUTED_VALUE"""),18.0)</f>
        <v>18</v>
      </c>
      <c r="P4" s="12">
        <f>IFERROR(__xludf.DUMMYFUNCTION("""COMPUTED_VALUE"""),9.0)</f>
        <v>9</v>
      </c>
      <c r="Q4" s="12">
        <f>IFERROR(__xludf.DUMMYFUNCTION("""COMPUTED_VALUE"""),4.0)</f>
        <v>4</v>
      </c>
      <c r="R4" s="12">
        <f>IFERROR(__xludf.DUMMYFUNCTION("""COMPUTED_VALUE"""),17.0)</f>
        <v>17</v>
      </c>
      <c r="S4" s="12">
        <f>IFERROR(__xludf.DUMMYFUNCTION("""COMPUTED_VALUE"""),30.0)</f>
        <v>30</v>
      </c>
      <c r="T4" s="12">
        <f>IFERROR(__xludf.DUMMYFUNCTION("""COMPUTED_VALUE"""),4.0)</f>
        <v>4</v>
      </c>
      <c r="U4" s="12">
        <f>IFERROR(__xludf.DUMMYFUNCTION("""COMPUTED_VALUE"""),18.0)</f>
        <v>18</v>
      </c>
      <c r="V4" s="12">
        <f>IFERROR(__xludf.DUMMYFUNCTION("""COMPUTED_VALUE"""),39.0)</f>
        <v>39</v>
      </c>
      <c r="W4" s="12">
        <f>IFERROR(__xludf.DUMMYFUNCTION("""COMPUTED_VALUE"""),24.0)</f>
        <v>24</v>
      </c>
      <c r="X4" s="14">
        <f>IFERROR(__xludf.DUMMYFUNCTION("""COMPUTED_VALUE"""),35.0)</f>
        <v>35</v>
      </c>
      <c r="Y4" s="14">
        <f>IFERROR(__xludf.DUMMYFUNCTION("""COMPUTED_VALUE"""),48.0)</f>
        <v>48</v>
      </c>
      <c r="Z4" s="14">
        <f>IFERROR(__xludf.DUMMYFUNCTION("""COMPUTED_VALUE"""),33.0)</f>
        <v>33</v>
      </c>
      <c r="AA4" s="14">
        <f>IFERROR(__xludf.DUMMYFUNCTION("""COMPUTED_VALUE"""),57.0)</f>
        <v>57</v>
      </c>
      <c r="AB4" s="14">
        <f>IFERROR(__xludf.DUMMYFUNCTION("""COMPUTED_VALUE"""),39.0)</f>
        <v>39</v>
      </c>
      <c r="AC4" s="14">
        <f>IFERROR(__xludf.DUMMYFUNCTION("""COMPUTED_VALUE"""),54.0)</f>
        <v>54</v>
      </c>
      <c r="AD4" s="12">
        <f>IFERROR(__xludf.DUMMYFUNCTION("""COMPUTED_VALUE"""),27.0)</f>
        <v>27</v>
      </c>
      <c r="AE4" s="14">
        <f>IFERROR(__xludf.DUMMYFUNCTION("""COMPUTED_VALUE"""),33.0)</f>
        <v>33</v>
      </c>
      <c r="AF4" s="14">
        <f>IFERROR(__xludf.DUMMYFUNCTION("""COMPUTED_VALUE"""),28.0)</f>
        <v>28</v>
      </c>
      <c r="AG4" s="14">
        <f>IFERROR(__xludf.DUMMYFUNCTION("""COMPUTED_VALUE"""),68.0)</f>
        <v>68</v>
      </c>
      <c r="AH4" s="14">
        <f>IFERROR(__xludf.DUMMYFUNCTION("""COMPUTED_VALUE"""),16.0)</f>
        <v>16</v>
      </c>
      <c r="AI4" s="14">
        <f>IFERROR(__xludf.DUMMYFUNCTION("""COMPUTED_VALUE"""),31.0)</f>
        <v>31</v>
      </c>
      <c r="AJ4" s="14">
        <f>IFERROR(__xludf.DUMMYFUNCTION("""COMPUTED_VALUE"""),74.0)</f>
        <v>74</v>
      </c>
      <c r="AK4" s="14">
        <f>IFERROR(__xludf.DUMMYFUNCTION("""COMPUTED_VALUE"""),44.0)</f>
        <v>44</v>
      </c>
      <c r="AL4" s="14">
        <f>IFERROR(__xludf.DUMMYFUNCTION("""COMPUTED_VALUE"""),39.0)</f>
        <v>39</v>
      </c>
      <c r="AM4" s="14">
        <f>IFERROR(__xludf.DUMMYFUNCTION("""COMPUTED_VALUE"""),46.0)</f>
        <v>46</v>
      </c>
      <c r="AN4" s="14">
        <f>IFERROR(__xludf.DUMMYFUNCTION("""COMPUTED_VALUE"""),53.0)</f>
        <v>53</v>
      </c>
      <c r="AO4" s="14">
        <f>IFERROR(__xludf.DUMMYFUNCTION("""COMPUTED_VALUE"""),38.0)</f>
        <v>38</v>
      </c>
      <c r="AP4" s="14">
        <f>IFERROR(__xludf.DUMMYFUNCTION("""COMPUTED_VALUE"""),43.0)</f>
        <v>43</v>
      </c>
      <c r="AQ4" s="14">
        <f>IFERROR(__xludf.DUMMYFUNCTION("""COMPUTED_VALUE"""),60.0)</f>
        <v>60</v>
      </c>
      <c r="AR4" s="14">
        <f>IFERROR(__xludf.DUMMYFUNCTION("""COMPUTED_VALUE"""),83.0)</f>
        <v>83</v>
      </c>
      <c r="AS4" s="14">
        <f>IFERROR(__xludf.DUMMYFUNCTION("""COMPUTED_VALUE"""),28.0)</f>
        <v>28</v>
      </c>
      <c r="AT4" s="14">
        <f>IFERROR(__xludf.DUMMYFUNCTION("""COMPUTED_VALUE"""),40.0)</f>
        <v>40</v>
      </c>
      <c r="AU4" s="14">
        <f>IFERROR(__xludf.DUMMYFUNCTION("""COMPUTED_VALUE"""),100.0)</f>
        <v>100</v>
      </c>
      <c r="AV4" s="14">
        <f>IFERROR(__xludf.DUMMYFUNCTION("""COMPUTED_VALUE"""),47.0)</f>
        <v>47</v>
      </c>
      <c r="AW4" s="14">
        <f>IFERROR(__xludf.DUMMYFUNCTION("""COMPUTED_VALUE"""),36.0)</f>
        <v>36</v>
      </c>
      <c r="AX4" s="14">
        <f>IFERROR(__xludf.DUMMYFUNCTION("""COMPUTED_VALUE"""),41.0)</f>
        <v>41</v>
      </c>
      <c r="AY4" s="14">
        <f>IFERROR(__xludf.DUMMYFUNCTION("""COMPUTED_VALUE"""),27.0)</f>
        <v>27</v>
      </c>
      <c r="AZ4" s="14">
        <f>IFERROR(__xludf.DUMMYFUNCTION("""COMPUTED_VALUE"""),35.0)</f>
        <v>35</v>
      </c>
      <c r="BA4" s="14">
        <f>IFERROR(__xludf.DUMMYFUNCTION("""COMPUTED_VALUE"""),31.0)</f>
        <v>31</v>
      </c>
      <c r="BB4" s="14">
        <f>IFERROR(__xludf.DUMMYFUNCTION("""COMPUTED_VALUE"""),65.0)</f>
        <v>65</v>
      </c>
      <c r="BC4" s="14">
        <f>IFERROR(__xludf.DUMMYFUNCTION("""COMPUTED_VALUE"""),46.0)</f>
        <v>46</v>
      </c>
      <c r="BD4" s="14">
        <f>IFERROR(__xludf.DUMMYFUNCTION("""COMPUTED_VALUE"""),32.0)</f>
        <v>32</v>
      </c>
      <c r="BE4" s="14">
        <f>IFERROR(__xludf.DUMMYFUNCTION("""COMPUTED_VALUE"""),52.0)</f>
        <v>52</v>
      </c>
      <c r="BF4" s="14">
        <f>IFERROR(__xludf.DUMMYFUNCTION("""COMPUTED_VALUE"""),51.0)</f>
        <v>51</v>
      </c>
      <c r="BG4" s="14">
        <f>IFERROR(__xludf.DUMMYFUNCTION("""COMPUTED_VALUE"""),37.0)</f>
        <v>37</v>
      </c>
      <c r="BH4" s="14">
        <f>IFERROR(__xludf.DUMMYFUNCTION("""COMPUTED_VALUE"""),33.0)</f>
        <v>33</v>
      </c>
      <c r="BI4" s="14">
        <f>IFERROR(__xludf.DUMMYFUNCTION("""COMPUTED_VALUE"""),29.0)</f>
        <v>29</v>
      </c>
      <c r="BJ4" s="14">
        <f>IFERROR(__xludf.DUMMYFUNCTION("""COMPUTED_VALUE"""),19.0)</f>
        <v>19</v>
      </c>
      <c r="BK4" s="12" t="str">
        <f>IFERROR(__xludf.DUMMYFUNCTION("""COMPUTED_VALUE"""),"")</f>
        <v/>
      </c>
    </row>
    <row r="5">
      <c r="A5" s="22" t="str">
        <f>IFERROR(__xludf.DUMMYFUNCTION("""COMPUTED_VALUE"""),"https://upload.wikimedia.org/wikipedia/commons/thumb/6/64/Biden_2013.jpg/220px-Biden_2013.jpg")</f>
        <v>https://upload.wikimedia.org/wikipedia/commons/thumb/6/64/Biden_2013.jpg/220px-Biden_2013.jpg</v>
      </c>
      <c r="B5" s="12" t="str">
        <f>IFERROR(__xludf.DUMMYFUNCTION("""COMPUTED_VALUE"""),"Joe Biden")</f>
        <v>Joe Biden</v>
      </c>
      <c r="C5" s="12">
        <f>IFERROR(__xludf.DUMMYFUNCTION("""COMPUTED_VALUE"""),31.0)</f>
        <v>31</v>
      </c>
      <c r="D5" s="12">
        <f>IFERROR(__xludf.DUMMYFUNCTION("""COMPUTED_VALUE"""),37.0)</f>
        <v>37</v>
      </c>
      <c r="E5" s="12">
        <f>IFERROR(__xludf.DUMMYFUNCTION("""COMPUTED_VALUE"""),42.0)</f>
        <v>42</v>
      </c>
      <c r="F5" s="12">
        <f>IFERROR(__xludf.DUMMYFUNCTION("""COMPUTED_VALUE"""),47.0)</f>
        <v>47</v>
      </c>
      <c r="G5" s="12">
        <f>IFERROR(__xludf.DUMMYFUNCTION("""COMPUTED_VALUE"""),28.0)</f>
        <v>28</v>
      </c>
      <c r="H5" s="12">
        <f>IFERROR(__xludf.DUMMYFUNCTION("""COMPUTED_VALUE"""),76.0)</f>
        <v>76</v>
      </c>
      <c r="I5" s="12">
        <f>IFERROR(__xludf.DUMMYFUNCTION("""COMPUTED_VALUE"""),15.0)</f>
        <v>15</v>
      </c>
      <c r="J5" s="12">
        <f>IFERROR(__xludf.DUMMYFUNCTION("""COMPUTED_VALUE"""),21.0)</f>
        <v>21</v>
      </c>
      <c r="K5" s="12">
        <f>IFERROR(__xludf.DUMMYFUNCTION("""COMPUTED_VALUE"""),27.0)</f>
        <v>27</v>
      </c>
      <c r="L5" s="12">
        <f>IFERROR(__xludf.DUMMYFUNCTION("""COMPUTED_VALUE"""),49.0)</f>
        <v>49</v>
      </c>
      <c r="M5" s="12">
        <f>IFERROR(__xludf.DUMMYFUNCTION("""COMPUTED_VALUE"""),100.0)</f>
        <v>100</v>
      </c>
      <c r="N5" s="12">
        <f>IFERROR(__xludf.DUMMYFUNCTION("""COMPUTED_VALUE"""),82.0)</f>
        <v>82</v>
      </c>
      <c r="O5" s="12">
        <f>IFERROR(__xludf.DUMMYFUNCTION("""COMPUTED_VALUE"""),78.0)</f>
        <v>78</v>
      </c>
      <c r="P5" s="12">
        <f>IFERROR(__xludf.DUMMYFUNCTION("""COMPUTED_VALUE"""),100.0)</f>
        <v>100</v>
      </c>
      <c r="Q5" s="12">
        <f>IFERROR(__xludf.DUMMYFUNCTION("""COMPUTED_VALUE"""),100.0)</f>
        <v>100</v>
      </c>
      <c r="R5" s="12">
        <f>IFERROR(__xludf.DUMMYFUNCTION("""COMPUTED_VALUE"""),25.0)</f>
        <v>25</v>
      </c>
      <c r="S5" s="12">
        <f>IFERROR(__xludf.DUMMYFUNCTION("""COMPUTED_VALUE"""),58.0)</f>
        <v>58</v>
      </c>
      <c r="T5" s="12">
        <f>IFERROR(__xludf.DUMMYFUNCTION("""COMPUTED_VALUE"""),100.0)</f>
        <v>100</v>
      </c>
      <c r="U5" s="12">
        <f>IFERROR(__xludf.DUMMYFUNCTION("""COMPUTED_VALUE"""),100.0)</f>
        <v>100</v>
      </c>
      <c r="V5" s="12">
        <f>IFERROR(__xludf.DUMMYFUNCTION("""COMPUTED_VALUE"""),100.0)</f>
        <v>100</v>
      </c>
      <c r="W5" s="12">
        <f>IFERROR(__xludf.DUMMYFUNCTION("""COMPUTED_VALUE"""),100.0)</f>
        <v>100</v>
      </c>
      <c r="X5" s="14">
        <f>IFERROR(__xludf.DUMMYFUNCTION("""COMPUTED_VALUE"""),100.0)</f>
        <v>100</v>
      </c>
      <c r="Y5" s="14">
        <f>IFERROR(__xludf.DUMMYFUNCTION("""COMPUTED_VALUE"""),100.0)</f>
        <v>100</v>
      </c>
      <c r="Z5" s="14">
        <f>IFERROR(__xludf.DUMMYFUNCTION("""COMPUTED_VALUE"""),100.0)</f>
        <v>100</v>
      </c>
      <c r="AA5" s="14">
        <f>IFERROR(__xludf.DUMMYFUNCTION("""COMPUTED_VALUE"""),100.0)</f>
        <v>100</v>
      </c>
      <c r="AB5" s="14">
        <f>IFERROR(__xludf.DUMMYFUNCTION("""COMPUTED_VALUE"""),100.0)</f>
        <v>100</v>
      </c>
      <c r="AC5" s="14">
        <f>IFERROR(__xludf.DUMMYFUNCTION("""COMPUTED_VALUE"""),82.0)</f>
        <v>82</v>
      </c>
      <c r="AD5" s="12">
        <f>IFERROR(__xludf.DUMMYFUNCTION("""COMPUTED_VALUE"""),100.0)</f>
        <v>100</v>
      </c>
      <c r="AE5" s="14">
        <f>IFERROR(__xludf.DUMMYFUNCTION("""COMPUTED_VALUE"""),100.0)</f>
        <v>100</v>
      </c>
      <c r="AF5" s="14">
        <f>IFERROR(__xludf.DUMMYFUNCTION("""COMPUTED_VALUE"""),56.0)</f>
        <v>56</v>
      </c>
      <c r="AG5" s="14">
        <f>IFERROR(__xludf.DUMMYFUNCTION("""COMPUTED_VALUE"""),54.0)</f>
        <v>54</v>
      </c>
      <c r="AH5" s="14">
        <f>IFERROR(__xludf.DUMMYFUNCTION("""COMPUTED_VALUE"""),55.0)</f>
        <v>55</v>
      </c>
      <c r="AI5" s="14">
        <f>IFERROR(__xludf.DUMMYFUNCTION("""COMPUTED_VALUE"""),100.0)</f>
        <v>100</v>
      </c>
      <c r="AJ5" s="14">
        <f>IFERROR(__xludf.DUMMYFUNCTION("""COMPUTED_VALUE"""),100.0)</f>
        <v>100</v>
      </c>
      <c r="AK5" s="14">
        <f>IFERROR(__xludf.DUMMYFUNCTION("""COMPUTED_VALUE"""),100.0)</f>
        <v>100</v>
      </c>
      <c r="AL5" s="14">
        <f>IFERROR(__xludf.DUMMYFUNCTION("""COMPUTED_VALUE"""),100.0)</f>
        <v>100</v>
      </c>
      <c r="AM5" s="14">
        <f>IFERROR(__xludf.DUMMYFUNCTION("""COMPUTED_VALUE"""),100.0)</f>
        <v>100</v>
      </c>
      <c r="AN5" s="14">
        <f>IFERROR(__xludf.DUMMYFUNCTION("""COMPUTED_VALUE"""),100.0)</f>
        <v>100</v>
      </c>
      <c r="AO5" s="14">
        <f>IFERROR(__xludf.DUMMYFUNCTION("""COMPUTED_VALUE"""),100.0)</f>
        <v>100</v>
      </c>
      <c r="AP5" s="14">
        <f>IFERROR(__xludf.DUMMYFUNCTION("""COMPUTED_VALUE"""),100.0)</f>
        <v>100</v>
      </c>
      <c r="AQ5" s="14">
        <f>IFERROR(__xludf.DUMMYFUNCTION("""COMPUTED_VALUE"""),76.0)</f>
        <v>76</v>
      </c>
      <c r="AR5" s="14">
        <f>IFERROR(__xludf.DUMMYFUNCTION("""COMPUTED_VALUE"""),94.0)</f>
        <v>94</v>
      </c>
      <c r="AS5" s="14">
        <f>IFERROR(__xludf.DUMMYFUNCTION("""COMPUTED_VALUE"""),39.0)</f>
        <v>39</v>
      </c>
      <c r="AT5" s="14">
        <f>IFERROR(__xludf.DUMMYFUNCTION("""COMPUTED_VALUE"""),100.0)</f>
        <v>100</v>
      </c>
      <c r="AU5" s="14">
        <f>IFERROR(__xludf.DUMMYFUNCTION("""COMPUTED_VALUE"""),88.0)</f>
        <v>88</v>
      </c>
      <c r="AV5" s="14">
        <f>IFERROR(__xludf.DUMMYFUNCTION("""COMPUTED_VALUE"""),45.0)</f>
        <v>45</v>
      </c>
      <c r="AW5" s="14">
        <f>IFERROR(__xludf.DUMMYFUNCTION("""COMPUTED_VALUE"""),100.0)</f>
        <v>100</v>
      </c>
      <c r="AX5" s="14">
        <f>IFERROR(__xludf.DUMMYFUNCTION("""COMPUTED_VALUE"""),100.0)</f>
        <v>100</v>
      </c>
      <c r="AY5" s="14">
        <f>IFERROR(__xludf.DUMMYFUNCTION("""COMPUTED_VALUE"""),100.0)</f>
        <v>100</v>
      </c>
      <c r="AZ5" s="14">
        <f>IFERROR(__xludf.DUMMYFUNCTION("""COMPUTED_VALUE"""),100.0)</f>
        <v>100</v>
      </c>
      <c r="BA5" s="14">
        <f>IFERROR(__xludf.DUMMYFUNCTION("""COMPUTED_VALUE"""),100.0)</f>
        <v>100</v>
      </c>
      <c r="BB5" s="14">
        <f>IFERROR(__xludf.DUMMYFUNCTION("""COMPUTED_VALUE"""),100.0)</f>
        <v>100</v>
      </c>
      <c r="BC5" s="14">
        <f>IFERROR(__xludf.DUMMYFUNCTION("""COMPUTED_VALUE"""),100.0)</f>
        <v>100</v>
      </c>
      <c r="BD5" s="14">
        <f>IFERROR(__xludf.DUMMYFUNCTION("""COMPUTED_VALUE"""),56.0)</f>
        <v>56</v>
      </c>
      <c r="BE5" s="14">
        <f>IFERROR(__xludf.DUMMYFUNCTION("""COMPUTED_VALUE"""),54.0)</f>
        <v>54</v>
      </c>
      <c r="BF5" s="14">
        <f>IFERROR(__xludf.DUMMYFUNCTION("""COMPUTED_VALUE"""),67.0)</f>
        <v>67</v>
      </c>
      <c r="BG5" s="14">
        <f>IFERROR(__xludf.DUMMYFUNCTION("""COMPUTED_VALUE"""),81.0)</f>
        <v>81</v>
      </c>
      <c r="BH5" s="14">
        <f>IFERROR(__xludf.DUMMYFUNCTION("""COMPUTED_VALUE"""),61.0)</f>
        <v>61</v>
      </c>
      <c r="BI5" s="14">
        <f>IFERROR(__xludf.DUMMYFUNCTION("""COMPUTED_VALUE"""),60.0)</f>
        <v>60</v>
      </c>
      <c r="BJ5" s="14">
        <f>IFERROR(__xludf.DUMMYFUNCTION("""COMPUTED_VALUE"""),40.0)</f>
        <v>40</v>
      </c>
      <c r="BK5" s="12" t="str">
        <f>IFERROR(__xludf.DUMMYFUNCTION("""COMPUTED_VALUE"""),"")</f>
        <v/>
      </c>
    </row>
    <row r="6">
      <c r="A6" s="22" t="str">
        <f>IFERROR(__xludf.DUMMYFUNCTION("""COMPUTED_VALUE"""),"https://upload.wikimedia.org/wikipedia/commons/thumb/e/e2/Mike_Bloomberg_Headshot.jpg/220px-Mike_Bloomberg_Headshot.jpg")</f>
        <v>https://upload.wikimedia.org/wikipedia/commons/thumb/e/e2/Mike_Bloomberg_Headshot.jpg/220px-Mike_Bloomberg_Headshot.jpg</v>
      </c>
      <c r="B6" s="12" t="str">
        <f>IFERROR(__xludf.DUMMYFUNCTION("""COMPUTED_VALUE"""),"Michael Bloomberg")</f>
        <v>Michael Bloomberg</v>
      </c>
      <c r="C6" s="12">
        <f>IFERROR(__xludf.DUMMYFUNCTION("""COMPUTED_VALUE"""),0.0)</f>
        <v>0</v>
      </c>
      <c r="D6" s="12">
        <f>IFERROR(__xludf.DUMMYFUNCTION("""COMPUTED_VALUE"""),9.0)</f>
        <v>9</v>
      </c>
      <c r="E6" s="12">
        <f>IFERROR(__xludf.DUMMYFUNCTION("""COMPUTED_VALUE"""),5.0)</f>
        <v>5</v>
      </c>
      <c r="F6" s="12">
        <f>IFERROR(__xludf.DUMMYFUNCTION("""COMPUTED_VALUE"""),10.0)</f>
        <v>10</v>
      </c>
      <c r="G6" s="12">
        <f>IFERROR(__xludf.DUMMYFUNCTION("""COMPUTED_VALUE"""),8.0)</f>
        <v>8</v>
      </c>
      <c r="H6" s="12">
        <f>IFERROR(__xludf.DUMMYFUNCTION("""COMPUTED_VALUE"""),12.0)</f>
        <v>12</v>
      </c>
      <c r="I6" s="12">
        <f>IFERROR(__xludf.DUMMYFUNCTION("""COMPUTED_VALUE"""),0.0)</f>
        <v>0</v>
      </c>
      <c r="J6" s="12">
        <f>IFERROR(__xludf.DUMMYFUNCTION("""COMPUTED_VALUE"""),2.0)</f>
        <v>2</v>
      </c>
      <c r="K6" s="12">
        <f>IFERROR(__xludf.DUMMYFUNCTION("""COMPUTED_VALUE"""),2.0)</f>
        <v>2</v>
      </c>
      <c r="L6" s="12">
        <f>IFERROR(__xludf.DUMMYFUNCTION("""COMPUTED_VALUE"""),5.0)</f>
        <v>5</v>
      </c>
      <c r="M6" s="12">
        <f>IFERROR(__xludf.DUMMYFUNCTION("""COMPUTED_VALUE"""),4.0)</f>
        <v>4</v>
      </c>
      <c r="N6" s="12">
        <f>IFERROR(__xludf.DUMMYFUNCTION("""COMPUTED_VALUE"""),0.0)</f>
        <v>0</v>
      </c>
      <c r="O6" s="12">
        <f>IFERROR(__xludf.DUMMYFUNCTION("""COMPUTED_VALUE"""),4.0)</f>
        <v>4</v>
      </c>
      <c r="P6" s="12">
        <f>IFERROR(__xludf.DUMMYFUNCTION("""COMPUTED_VALUE"""),0.0)</f>
        <v>0</v>
      </c>
      <c r="Q6" s="12">
        <f>IFERROR(__xludf.DUMMYFUNCTION("""COMPUTED_VALUE"""),2.0)</f>
        <v>2</v>
      </c>
      <c r="R6" s="12">
        <f>IFERROR(__xludf.DUMMYFUNCTION("""COMPUTED_VALUE"""),0.0)</f>
        <v>0</v>
      </c>
      <c r="S6" s="12">
        <f>IFERROR(__xludf.DUMMYFUNCTION("""COMPUTED_VALUE"""),0.0)</f>
        <v>0</v>
      </c>
      <c r="T6" s="12">
        <f>IFERROR(__xludf.DUMMYFUNCTION("""COMPUTED_VALUE"""),0.0)</f>
        <v>0</v>
      </c>
      <c r="U6" s="12">
        <f>IFERROR(__xludf.DUMMYFUNCTION("""COMPUTED_VALUE"""),0.0)</f>
        <v>0</v>
      </c>
      <c r="V6" s="12">
        <f>IFERROR(__xludf.DUMMYFUNCTION("""COMPUTED_VALUE"""),0.0)</f>
        <v>0</v>
      </c>
      <c r="W6" s="12">
        <f>IFERROR(__xludf.DUMMYFUNCTION("""COMPUTED_VALUE"""),7.0)</f>
        <v>7</v>
      </c>
      <c r="X6" s="14">
        <f>IFERROR(__xludf.DUMMYFUNCTION("""COMPUTED_VALUE"""),6.0)</f>
        <v>6</v>
      </c>
      <c r="Y6" s="14">
        <f>IFERROR(__xludf.DUMMYFUNCTION("""COMPUTED_VALUE"""),0.0)</f>
        <v>0</v>
      </c>
      <c r="Z6" s="14">
        <f>IFERROR(__xludf.DUMMYFUNCTION("""COMPUTED_VALUE"""),4.0)</f>
        <v>4</v>
      </c>
      <c r="AA6" s="14">
        <f>IFERROR(__xludf.DUMMYFUNCTION("""COMPUTED_VALUE"""),5.0)</f>
        <v>5</v>
      </c>
      <c r="AB6" s="14">
        <f>IFERROR(__xludf.DUMMYFUNCTION("""COMPUTED_VALUE"""),0.0)</f>
        <v>0</v>
      </c>
      <c r="AC6" s="14">
        <f>IFERROR(__xludf.DUMMYFUNCTION("""COMPUTED_VALUE"""),2.0)</f>
        <v>2</v>
      </c>
      <c r="AD6" s="12">
        <f>IFERROR(__xludf.DUMMYFUNCTION("""COMPUTED_VALUE"""),0.0)</f>
        <v>0</v>
      </c>
      <c r="AE6" s="14">
        <f>IFERROR(__xludf.DUMMYFUNCTION("""COMPUTED_VALUE"""),6.0)</f>
        <v>6</v>
      </c>
      <c r="AF6" s="14">
        <f>IFERROR(__xludf.DUMMYFUNCTION("""COMPUTED_VALUE"""),6.0)</f>
        <v>6</v>
      </c>
      <c r="AG6" s="14">
        <f>IFERROR(__xludf.DUMMYFUNCTION("""COMPUTED_VALUE"""),0.0)</f>
        <v>0</v>
      </c>
      <c r="AH6" s="14">
        <f>IFERROR(__xludf.DUMMYFUNCTION("""COMPUTED_VALUE"""),1.0)</f>
        <v>1</v>
      </c>
      <c r="AI6" s="14">
        <f>IFERROR(__xludf.DUMMYFUNCTION("""COMPUTED_VALUE"""),4.0)</f>
        <v>4</v>
      </c>
      <c r="AJ6" s="14">
        <f>IFERROR(__xludf.DUMMYFUNCTION("""COMPUTED_VALUE"""),0.0)</f>
        <v>0</v>
      </c>
      <c r="AK6" s="14">
        <f>IFERROR(__xludf.DUMMYFUNCTION("""COMPUTED_VALUE"""),0.0)</f>
        <v>0</v>
      </c>
      <c r="AL6" s="14">
        <f>IFERROR(__xludf.DUMMYFUNCTION("""COMPUTED_VALUE"""),0.0)</f>
        <v>0</v>
      </c>
      <c r="AM6" s="14">
        <f>IFERROR(__xludf.DUMMYFUNCTION("""COMPUTED_VALUE"""),0.0)</f>
        <v>0</v>
      </c>
      <c r="AN6" s="14">
        <f>IFERROR(__xludf.DUMMYFUNCTION("""COMPUTED_VALUE"""),2.0)</f>
        <v>2</v>
      </c>
      <c r="AO6" s="14">
        <f>IFERROR(__xludf.DUMMYFUNCTION("""COMPUTED_VALUE"""),4.0)</f>
        <v>4</v>
      </c>
      <c r="AP6" s="14">
        <f>IFERROR(__xludf.DUMMYFUNCTION("""COMPUTED_VALUE"""),5.0)</f>
        <v>5</v>
      </c>
      <c r="AQ6" s="14">
        <f>IFERROR(__xludf.DUMMYFUNCTION("""COMPUTED_VALUE"""),2.0)</f>
        <v>2</v>
      </c>
      <c r="AR6" s="14">
        <f>IFERROR(__xludf.DUMMYFUNCTION("""COMPUTED_VALUE"""),3.0)</f>
        <v>3</v>
      </c>
      <c r="AS6" s="14">
        <f>IFERROR(__xludf.DUMMYFUNCTION("""COMPUTED_VALUE"""),4.0)</f>
        <v>4</v>
      </c>
      <c r="AT6" s="14">
        <f>IFERROR(__xludf.DUMMYFUNCTION("""COMPUTED_VALUE"""),13.0)</f>
        <v>13</v>
      </c>
      <c r="AU6" s="14">
        <f>IFERROR(__xludf.DUMMYFUNCTION("""COMPUTED_VALUE"""),4.0)</f>
        <v>4</v>
      </c>
      <c r="AV6" s="14">
        <f>IFERROR(__xludf.DUMMYFUNCTION("""COMPUTED_VALUE"""),100.0)</f>
        <v>100</v>
      </c>
      <c r="AW6" s="14">
        <f>IFERROR(__xludf.DUMMYFUNCTION("""COMPUTED_VALUE"""),12.0)</f>
        <v>12</v>
      </c>
      <c r="AX6" s="14">
        <f>IFERROR(__xludf.DUMMYFUNCTION("""COMPUTED_VALUE"""),66.0)</f>
        <v>66</v>
      </c>
      <c r="AY6" s="14">
        <f>IFERROR(__xludf.DUMMYFUNCTION("""COMPUTED_VALUE"""),49.0)</f>
        <v>49</v>
      </c>
      <c r="AZ6" s="14">
        <f>IFERROR(__xludf.DUMMYFUNCTION("""COMPUTED_VALUE"""),15.0)</f>
        <v>15</v>
      </c>
      <c r="BA6" s="14">
        <f>IFERROR(__xludf.DUMMYFUNCTION("""COMPUTED_VALUE"""),26.0)</f>
        <v>26</v>
      </c>
      <c r="BB6" s="14">
        <f>IFERROR(__xludf.DUMMYFUNCTION("""COMPUTED_VALUE"""),23.0)</f>
        <v>23</v>
      </c>
      <c r="BC6" s="14">
        <f>IFERROR(__xludf.DUMMYFUNCTION("""COMPUTED_VALUE"""),16.0)</f>
        <v>16</v>
      </c>
      <c r="BD6" s="14">
        <f>IFERROR(__xludf.DUMMYFUNCTION("""COMPUTED_VALUE"""),24.0)</f>
        <v>24</v>
      </c>
      <c r="BE6" s="14">
        <f>IFERROR(__xludf.DUMMYFUNCTION("""COMPUTED_VALUE"""),39.0)</f>
        <v>39</v>
      </c>
      <c r="BF6" s="14">
        <f>IFERROR(__xludf.DUMMYFUNCTION("""COMPUTED_VALUE"""),23.0)</f>
        <v>23</v>
      </c>
      <c r="BG6" s="14">
        <f>IFERROR(__xludf.DUMMYFUNCTION("""COMPUTED_VALUE"""),26.0)</f>
        <v>26</v>
      </c>
      <c r="BH6" s="14">
        <f>IFERROR(__xludf.DUMMYFUNCTION("""COMPUTED_VALUE"""),40.0)</f>
        <v>40</v>
      </c>
      <c r="BI6" s="14">
        <f>IFERROR(__xludf.DUMMYFUNCTION("""COMPUTED_VALUE"""),29.0)</f>
        <v>29</v>
      </c>
      <c r="BJ6" s="14">
        <f>IFERROR(__xludf.DUMMYFUNCTION("""COMPUTED_VALUE"""),72.0)</f>
        <v>72</v>
      </c>
      <c r="BK6" s="12" t="str">
        <f>IFERROR(__xludf.DUMMYFUNCTION("""COMPUTED_VALUE"""),"")</f>
        <v/>
      </c>
    </row>
    <row r="7">
      <c r="A7" s="22" t="str">
        <f>IFERROR(__xludf.DUMMYFUNCTION("""COMPUTED_VALUE"""),"https://upload.wikimedia.org/wikipedia/commons/thumb/b/bf/Pete_Buttigieg_by_Gage_Skidmore.jpg/220px-Pete_Buttigieg_by_Gage_Skidmore.jpg")</f>
        <v>https://upload.wikimedia.org/wikipedia/commons/thumb/b/bf/Pete_Buttigieg_by_Gage_Skidmore.jpg/220px-Pete_Buttigieg_by_Gage_Skidmore.jpg</v>
      </c>
      <c r="B7" s="12" t="str">
        <f>IFERROR(__xludf.DUMMYFUNCTION("""COMPUTED_VALUE"""),"Pete Buttigieg")</f>
        <v>Pete Buttigieg</v>
      </c>
      <c r="C7" s="12">
        <f>IFERROR(__xludf.DUMMYFUNCTION("""COMPUTED_VALUE"""),0.0)</f>
        <v>0</v>
      </c>
      <c r="D7" s="12">
        <f>IFERROR(__xludf.DUMMYFUNCTION("""COMPUTED_VALUE"""),0.0)</f>
        <v>0</v>
      </c>
      <c r="E7" s="12">
        <f>IFERROR(__xludf.DUMMYFUNCTION("""COMPUTED_VALUE"""),0.0)</f>
        <v>0</v>
      </c>
      <c r="F7" s="12">
        <f>IFERROR(__xludf.DUMMYFUNCTION("""COMPUTED_VALUE"""),26.0)</f>
        <v>26</v>
      </c>
      <c r="G7" s="12">
        <f>IFERROR(__xludf.DUMMYFUNCTION("""COMPUTED_VALUE"""),14.0)</f>
        <v>14</v>
      </c>
      <c r="H7" s="12">
        <f>IFERROR(__xludf.DUMMYFUNCTION("""COMPUTED_VALUE"""),13.0)</f>
        <v>13</v>
      </c>
      <c r="I7" s="12">
        <f>IFERROR(__xludf.DUMMYFUNCTION("""COMPUTED_VALUE"""),5.0)</f>
        <v>5</v>
      </c>
      <c r="J7" s="12">
        <f>IFERROR(__xludf.DUMMYFUNCTION("""COMPUTED_VALUE"""),5.0)</f>
        <v>5</v>
      </c>
      <c r="K7" s="12">
        <f>IFERROR(__xludf.DUMMYFUNCTION("""COMPUTED_VALUE"""),6.0)</f>
        <v>6</v>
      </c>
      <c r="L7" s="12">
        <f>IFERROR(__xludf.DUMMYFUNCTION("""COMPUTED_VALUE"""),5.0)</f>
        <v>5</v>
      </c>
      <c r="M7" s="12">
        <f>IFERROR(__xludf.DUMMYFUNCTION("""COMPUTED_VALUE"""),51.0)</f>
        <v>51</v>
      </c>
      <c r="N7" s="12">
        <f>IFERROR(__xludf.DUMMYFUNCTION("""COMPUTED_VALUE"""),35.0)</f>
        <v>35</v>
      </c>
      <c r="O7" s="12">
        <f>IFERROR(__xludf.DUMMYFUNCTION("""COMPUTED_VALUE"""),100.0)</f>
        <v>100</v>
      </c>
      <c r="P7" s="12">
        <f>IFERROR(__xludf.DUMMYFUNCTION("""COMPUTED_VALUE"""),41.0)</f>
        <v>41</v>
      </c>
      <c r="Q7" s="12">
        <f>IFERROR(__xludf.DUMMYFUNCTION("""COMPUTED_VALUE"""),49.0)</f>
        <v>49</v>
      </c>
      <c r="R7" s="12">
        <f>IFERROR(__xludf.DUMMYFUNCTION("""COMPUTED_VALUE"""),100.0)</f>
        <v>100</v>
      </c>
      <c r="S7" s="12">
        <f>IFERROR(__xludf.DUMMYFUNCTION("""COMPUTED_VALUE"""),100.0)</f>
        <v>100</v>
      </c>
      <c r="T7" s="12">
        <f>IFERROR(__xludf.DUMMYFUNCTION("""COMPUTED_VALUE"""),21.0)</f>
        <v>21</v>
      </c>
      <c r="U7" s="12">
        <f>IFERROR(__xludf.DUMMYFUNCTION("""COMPUTED_VALUE"""),45.0)</f>
        <v>45</v>
      </c>
      <c r="V7" s="12">
        <f>IFERROR(__xludf.DUMMYFUNCTION("""COMPUTED_VALUE"""),41.0)</f>
        <v>41</v>
      </c>
      <c r="W7" s="12">
        <f>IFERROR(__xludf.DUMMYFUNCTION("""COMPUTED_VALUE"""),99.0)</f>
        <v>99</v>
      </c>
      <c r="X7" s="14">
        <f>IFERROR(__xludf.DUMMYFUNCTION("""COMPUTED_VALUE"""),87.0)</f>
        <v>87</v>
      </c>
      <c r="Y7" s="14">
        <f>IFERROR(__xludf.DUMMYFUNCTION("""COMPUTED_VALUE"""),35.0)</f>
        <v>35</v>
      </c>
      <c r="Z7" s="14">
        <f>IFERROR(__xludf.DUMMYFUNCTION("""COMPUTED_VALUE"""),31.0)</f>
        <v>31</v>
      </c>
      <c r="AA7" s="14">
        <f>IFERROR(__xludf.DUMMYFUNCTION("""COMPUTED_VALUE"""),46.0)</f>
        <v>46</v>
      </c>
      <c r="AB7" s="14">
        <f>IFERROR(__xludf.DUMMYFUNCTION("""COMPUTED_VALUE"""),50.0)</f>
        <v>50</v>
      </c>
      <c r="AC7" s="14">
        <f>IFERROR(__xludf.DUMMYFUNCTION("""COMPUTED_VALUE"""),66.0)</f>
        <v>66</v>
      </c>
      <c r="AD7" s="12">
        <f>IFERROR(__xludf.DUMMYFUNCTION("""COMPUTED_VALUE"""),21.0)</f>
        <v>21</v>
      </c>
      <c r="AE7" s="14">
        <f>IFERROR(__xludf.DUMMYFUNCTION("""COMPUTED_VALUE"""),50.0)</f>
        <v>50</v>
      </c>
      <c r="AF7" s="14">
        <f>IFERROR(__xludf.DUMMYFUNCTION("""COMPUTED_VALUE"""),50.0)</f>
        <v>50</v>
      </c>
      <c r="AG7" s="14">
        <f>IFERROR(__xludf.DUMMYFUNCTION("""COMPUTED_VALUE"""),56.0)</f>
        <v>56</v>
      </c>
      <c r="AH7" s="14">
        <f>IFERROR(__xludf.DUMMYFUNCTION("""COMPUTED_VALUE"""),12.0)</f>
        <v>12</v>
      </c>
      <c r="AI7" s="14">
        <f>IFERROR(__xludf.DUMMYFUNCTION("""COMPUTED_VALUE"""),13.0)</f>
        <v>13</v>
      </c>
      <c r="AJ7" s="14">
        <f>IFERROR(__xludf.DUMMYFUNCTION("""COMPUTED_VALUE"""),66.0)</f>
        <v>66</v>
      </c>
      <c r="AK7" s="14">
        <f>IFERROR(__xludf.DUMMYFUNCTION("""COMPUTED_VALUE"""),30.0)</f>
        <v>30</v>
      </c>
      <c r="AL7" s="14">
        <f>IFERROR(__xludf.DUMMYFUNCTION("""COMPUTED_VALUE"""),28.0)</f>
        <v>28</v>
      </c>
      <c r="AM7" s="14">
        <f>IFERROR(__xludf.DUMMYFUNCTION("""COMPUTED_VALUE"""),43.0)</f>
        <v>43</v>
      </c>
      <c r="AN7" s="14">
        <f>IFERROR(__xludf.DUMMYFUNCTION("""COMPUTED_VALUE"""),60.0)</f>
        <v>60</v>
      </c>
      <c r="AO7" s="14">
        <f>IFERROR(__xludf.DUMMYFUNCTION("""COMPUTED_VALUE"""),12.0)</f>
        <v>12</v>
      </c>
      <c r="AP7" s="14">
        <f>IFERROR(__xludf.DUMMYFUNCTION("""COMPUTED_VALUE"""),13.0)</f>
        <v>13</v>
      </c>
      <c r="AQ7" s="14">
        <f>IFERROR(__xludf.DUMMYFUNCTION("""COMPUTED_VALUE"""),10.0)</f>
        <v>10</v>
      </c>
      <c r="AR7" s="14">
        <f>IFERROR(__xludf.DUMMYFUNCTION("""COMPUTED_VALUE"""),39.0)</f>
        <v>39</v>
      </c>
      <c r="AS7" s="14">
        <f>IFERROR(__xludf.DUMMYFUNCTION("""COMPUTED_VALUE"""),24.0)</f>
        <v>24</v>
      </c>
      <c r="AT7" s="14">
        <f>IFERROR(__xludf.DUMMYFUNCTION("""COMPUTED_VALUE"""),35.0)</f>
        <v>35</v>
      </c>
      <c r="AU7" s="14">
        <f>IFERROR(__xludf.DUMMYFUNCTION("""COMPUTED_VALUE"""),52.0)</f>
        <v>52</v>
      </c>
      <c r="AV7" s="14">
        <f>IFERROR(__xludf.DUMMYFUNCTION("""COMPUTED_VALUE"""),40.0)</f>
        <v>40</v>
      </c>
      <c r="AW7" s="14">
        <f>IFERROR(__xludf.DUMMYFUNCTION("""COMPUTED_VALUE"""),65.0)</f>
        <v>65</v>
      </c>
      <c r="AX7" s="14">
        <f>IFERROR(__xludf.DUMMYFUNCTION("""COMPUTED_VALUE"""),62.0)</f>
        <v>62</v>
      </c>
      <c r="AY7" s="14">
        <f>IFERROR(__xludf.DUMMYFUNCTION("""COMPUTED_VALUE"""),52.0)</f>
        <v>52</v>
      </c>
      <c r="AZ7" s="14">
        <f>IFERROR(__xludf.DUMMYFUNCTION("""COMPUTED_VALUE"""),41.0)</f>
        <v>41</v>
      </c>
      <c r="BA7" s="14">
        <f>IFERROR(__xludf.DUMMYFUNCTION("""COMPUTED_VALUE"""),46.0)</f>
        <v>46</v>
      </c>
      <c r="BB7" s="14">
        <f>IFERROR(__xludf.DUMMYFUNCTION("""COMPUTED_VALUE"""),71.0)</f>
        <v>71</v>
      </c>
      <c r="BC7" s="14">
        <f>IFERROR(__xludf.DUMMYFUNCTION("""COMPUTED_VALUE"""),39.0)</f>
        <v>39</v>
      </c>
      <c r="BD7" s="14">
        <f>IFERROR(__xludf.DUMMYFUNCTION("""COMPUTED_VALUE"""),33.0)</f>
        <v>33</v>
      </c>
      <c r="BE7" s="14">
        <f>IFERROR(__xludf.DUMMYFUNCTION("""COMPUTED_VALUE"""),41.0)</f>
        <v>41</v>
      </c>
      <c r="BF7" s="14">
        <f>IFERROR(__xludf.DUMMYFUNCTION("""COMPUTED_VALUE"""),26.0)</f>
        <v>26</v>
      </c>
      <c r="BG7" s="14">
        <f>IFERROR(__xludf.DUMMYFUNCTION("""COMPUTED_VALUE"""),32.0)</f>
        <v>32</v>
      </c>
      <c r="BH7" s="14">
        <f>IFERROR(__xludf.DUMMYFUNCTION("""COMPUTED_VALUE"""),91.0)</f>
        <v>91</v>
      </c>
      <c r="BI7" s="14">
        <f>IFERROR(__xludf.DUMMYFUNCTION("""COMPUTED_VALUE"""),100.0)</f>
        <v>100</v>
      </c>
      <c r="BJ7" s="14">
        <f>IFERROR(__xludf.DUMMYFUNCTION("""COMPUTED_VALUE"""),64.0)</f>
        <v>64</v>
      </c>
      <c r="BK7" s="12" t="str">
        <f>IFERROR(__xludf.DUMMYFUNCTION("""COMPUTED_VALUE"""),"")</f>
        <v/>
      </c>
    </row>
    <row r="8">
      <c r="A8" s="22" t="str">
        <f>IFERROR(__xludf.DUMMYFUNCTION("""COMPUTED_VALUE"""),"https://upload.wikimedia.org/wikipedia/commons/thumb/6/61/Tom_Steyer_by_Gage_Skidmore.jpg/220px-Tom_Steyer_by_Gage_Skidmore.jpg")</f>
        <v>https://upload.wikimedia.org/wikipedia/commons/thumb/6/61/Tom_Steyer_by_Gage_Skidmore.jpg/220px-Tom_Steyer_by_Gage_Skidmore.jpg</v>
      </c>
      <c r="B8" s="12" t="str">
        <f>IFERROR(__xludf.DUMMYFUNCTION("""COMPUTED_VALUE"""),"Tom Steyer")</f>
        <v>Tom Steyer</v>
      </c>
      <c r="C8" s="12">
        <f>IFERROR(__xludf.DUMMYFUNCTION("""COMPUTED_VALUE"""),0.0)</f>
        <v>0</v>
      </c>
      <c r="D8" s="12">
        <f>IFERROR(__xludf.DUMMYFUNCTION("""COMPUTED_VALUE"""),75.0)</f>
        <v>75</v>
      </c>
      <c r="E8" s="12">
        <f>IFERROR(__xludf.DUMMYFUNCTION("""COMPUTED_VALUE"""),48.0)</f>
        <v>48</v>
      </c>
      <c r="F8" s="12">
        <f>IFERROR(__xludf.DUMMYFUNCTION("""COMPUTED_VALUE"""),0.0)</f>
        <v>0</v>
      </c>
      <c r="G8" s="12">
        <f>IFERROR(__xludf.DUMMYFUNCTION("""COMPUTED_VALUE"""),6.0)</f>
        <v>6</v>
      </c>
      <c r="H8" s="12">
        <f>IFERROR(__xludf.DUMMYFUNCTION("""COMPUTED_VALUE"""),0.0)</f>
        <v>0</v>
      </c>
      <c r="I8" s="12">
        <f>IFERROR(__xludf.DUMMYFUNCTION("""COMPUTED_VALUE"""),0.0)</f>
        <v>0</v>
      </c>
      <c r="J8" s="12">
        <f>IFERROR(__xludf.DUMMYFUNCTION("""COMPUTED_VALUE"""),2.0)</f>
        <v>2</v>
      </c>
      <c r="K8" s="12">
        <f>IFERROR(__xludf.DUMMYFUNCTION("""COMPUTED_VALUE"""),2.0)</f>
        <v>2</v>
      </c>
      <c r="L8" s="12">
        <f>IFERROR(__xludf.DUMMYFUNCTION("""COMPUTED_VALUE"""),5.0)</f>
        <v>5</v>
      </c>
      <c r="M8" s="12">
        <f>IFERROR(__xludf.DUMMYFUNCTION("""COMPUTED_VALUE"""),18.0)</f>
        <v>18</v>
      </c>
      <c r="N8" s="12">
        <f>IFERROR(__xludf.DUMMYFUNCTION("""COMPUTED_VALUE"""),4.0)</f>
        <v>4</v>
      </c>
      <c r="O8" s="12">
        <f>IFERROR(__xludf.DUMMYFUNCTION("""COMPUTED_VALUE"""),8.0)</f>
        <v>8</v>
      </c>
      <c r="P8" s="12">
        <f>IFERROR(__xludf.DUMMYFUNCTION("""COMPUTED_VALUE"""),0.0)</f>
        <v>0</v>
      </c>
      <c r="Q8" s="12">
        <f>IFERROR(__xludf.DUMMYFUNCTION("""COMPUTED_VALUE"""),0.0)</f>
        <v>0</v>
      </c>
      <c r="R8" s="12">
        <f>IFERROR(__xludf.DUMMYFUNCTION("""COMPUTED_VALUE"""),2.0)</f>
        <v>2</v>
      </c>
      <c r="S8" s="12">
        <f>IFERROR(__xludf.DUMMYFUNCTION("""COMPUTED_VALUE"""),0.0)</f>
        <v>0</v>
      </c>
      <c r="T8" s="12">
        <f>IFERROR(__xludf.DUMMYFUNCTION("""COMPUTED_VALUE"""),0.0)</f>
        <v>0</v>
      </c>
      <c r="U8" s="12">
        <f>IFERROR(__xludf.DUMMYFUNCTION("""COMPUTED_VALUE"""),0.0)</f>
        <v>0</v>
      </c>
      <c r="V8" s="12">
        <f>IFERROR(__xludf.DUMMYFUNCTION("""COMPUTED_VALUE"""),0.0)</f>
        <v>0</v>
      </c>
      <c r="W8" s="12">
        <f>IFERROR(__xludf.DUMMYFUNCTION("""COMPUTED_VALUE"""),0.0)</f>
        <v>0</v>
      </c>
      <c r="X8" s="14">
        <f>IFERROR(__xludf.DUMMYFUNCTION("""COMPUTED_VALUE"""),7.0)</f>
        <v>7</v>
      </c>
      <c r="Y8" s="14">
        <f>IFERROR(__xludf.DUMMYFUNCTION("""COMPUTED_VALUE"""),0.0)</f>
        <v>0</v>
      </c>
      <c r="Z8" s="14">
        <f>IFERROR(__xludf.DUMMYFUNCTION("""COMPUTED_VALUE"""),0.0)</f>
        <v>0</v>
      </c>
      <c r="AA8" s="14">
        <f>IFERROR(__xludf.DUMMYFUNCTION("""COMPUTED_VALUE"""),0.0)</f>
        <v>0</v>
      </c>
      <c r="AB8" s="14">
        <f>IFERROR(__xludf.DUMMYFUNCTION("""COMPUTED_VALUE"""),0.0)</f>
        <v>0</v>
      </c>
      <c r="AC8" s="14">
        <f>IFERROR(__xludf.DUMMYFUNCTION("""COMPUTED_VALUE"""),0.0)</f>
        <v>0</v>
      </c>
      <c r="AD8" s="12">
        <f>IFERROR(__xludf.DUMMYFUNCTION("""COMPUTED_VALUE"""),20.0)</f>
        <v>20</v>
      </c>
      <c r="AE8" s="14">
        <f>IFERROR(__xludf.DUMMYFUNCTION("""COMPUTED_VALUE"""),67.0)</f>
        <v>67</v>
      </c>
      <c r="AF8" s="14">
        <f>IFERROR(__xludf.DUMMYFUNCTION("""COMPUTED_VALUE"""),28.0)</f>
        <v>28</v>
      </c>
      <c r="AG8" s="14">
        <f>IFERROR(__xludf.DUMMYFUNCTION("""COMPUTED_VALUE"""),20.0)</f>
        <v>20</v>
      </c>
      <c r="AH8" s="14">
        <f>IFERROR(__xludf.DUMMYFUNCTION("""COMPUTED_VALUE"""),18.0)</f>
        <v>18</v>
      </c>
      <c r="AI8" s="14">
        <f>IFERROR(__xludf.DUMMYFUNCTION("""COMPUTED_VALUE"""),57.0)</f>
        <v>57</v>
      </c>
      <c r="AJ8" s="14">
        <f>IFERROR(__xludf.DUMMYFUNCTION("""COMPUTED_VALUE"""),70.0)</f>
        <v>70</v>
      </c>
      <c r="AK8" s="14">
        <f>IFERROR(__xludf.DUMMYFUNCTION("""COMPUTED_VALUE"""),26.0)</f>
        <v>26</v>
      </c>
      <c r="AL8" s="14">
        <f>IFERROR(__xludf.DUMMYFUNCTION("""COMPUTED_VALUE"""),21.0)</f>
        <v>21</v>
      </c>
      <c r="AM8" s="14">
        <f>IFERROR(__xludf.DUMMYFUNCTION("""COMPUTED_VALUE"""),32.0)</f>
        <v>32</v>
      </c>
      <c r="AN8" s="14">
        <f>IFERROR(__xludf.DUMMYFUNCTION("""COMPUTED_VALUE"""),32.0)</f>
        <v>32</v>
      </c>
      <c r="AO8" s="14">
        <f>IFERROR(__xludf.DUMMYFUNCTION("""COMPUTED_VALUE"""),30.0)</f>
        <v>30</v>
      </c>
      <c r="AP8" s="14">
        <f>IFERROR(__xludf.DUMMYFUNCTION("""COMPUTED_VALUE"""),61.0)</f>
        <v>61</v>
      </c>
      <c r="AQ8" s="14">
        <f>IFERROR(__xludf.DUMMYFUNCTION("""COMPUTED_VALUE"""),53.0)</f>
        <v>53</v>
      </c>
      <c r="AR8" s="14">
        <f>IFERROR(__xludf.DUMMYFUNCTION("""COMPUTED_VALUE"""),100.0)</f>
        <v>100</v>
      </c>
      <c r="AS8" s="14">
        <f>IFERROR(__xludf.DUMMYFUNCTION("""COMPUTED_VALUE"""),31.0)</f>
        <v>31</v>
      </c>
      <c r="AT8" s="14">
        <f>IFERROR(__xludf.DUMMYFUNCTION("""COMPUTED_VALUE"""),57.0)</f>
        <v>57</v>
      </c>
      <c r="AU8" s="14">
        <f>IFERROR(__xludf.DUMMYFUNCTION("""COMPUTED_VALUE"""),57.0)</f>
        <v>57</v>
      </c>
      <c r="AV8" s="14">
        <f>IFERROR(__xludf.DUMMYFUNCTION("""COMPUTED_VALUE"""),47.0)</f>
        <v>47</v>
      </c>
      <c r="AW8" s="14">
        <f>IFERROR(__xludf.DUMMYFUNCTION("""COMPUTED_VALUE"""),56.0)</f>
        <v>56</v>
      </c>
      <c r="AX8" s="14">
        <f>IFERROR(__xludf.DUMMYFUNCTION("""COMPUTED_VALUE"""),51.0)</f>
        <v>51</v>
      </c>
      <c r="AY8" s="14">
        <f>IFERROR(__xludf.DUMMYFUNCTION("""COMPUTED_VALUE"""),53.0)</f>
        <v>53</v>
      </c>
      <c r="AZ8" s="14">
        <f>IFERROR(__xludf.DUMMYFUNCTION("""COMPUTED_VALUE"""),34.0)</f>
        <v>34</v>
      </c>
      <c r="BA8" s="14">
        <f>IFERROR(__xludf.DUMMYFUNCTION("""COMPUTED_VALUE"""),65.0)</f>
        <v>65</v>
      </c>
      <c r="BB8" s="14">
        <f>IFERROR(__xludf.DUMMYFUNCTION("""COMPUTED_VALUE"""),67.0)</f>
        <v>67</v>
      </c>
      <c r="BC8" s="14">
        <f>IFERROR(__xludf.DUMMYFUNCTION("""COMPUTED_VALUE"""),86.0)</f>
        <v>86</v>
      </c>
      <c r="BD8" s="14">
        <f>IFERROR(__xludf.DUMMYFUNCTION("""COMPUTED_VALUE"""),100.0)</f>
        <v>100</v>
      </c>
      <c r="BE8" s="14">
        <f>IFERROR(__xludf.DUMMYFUNCTION("""COMPUTED_VALUE"""),91.0)</f>
        <v>91</v>
      </c>
      <c r="BF8" s="14">
        <f>IFERROR(__xludf.DUMMYFUNCTION("""COMPUTED_VALUE"""),58.0)</f>
        <v>58</v>
      </c>
      <c r="BG8" s="14">
        <f>IFERROR(__xludf.DUMMYFUNCTION("""COMPUTED_VALUE"""),55.0)</f>
        <v>55</v>
      </c>
      <c r="BH8" s="14">
        <f>IFERROR(__xludf.DUMMYFUNCTION("""COMPUTED_VALUE"""),33.0)</f>
        <v>33</v>
      </c>
      <c r="BI8" s="14">
        <f>IFERROR(__xludf.DUMMYFUNCTION("""COMPUTED_VALUE"""),40.0)</f>
        <v>40</v>
      </c>
      <c r="BJ8" s="14">
        <f>IFERROR(__xludf.DUMMYFUNCTION("""COMPUTED_VALUE"""),41.0)</f>
        <v>41</v>
      </c>
      <c r="BK8" s="12" t="str">
        <f>IFERROR(__xludf.DUMMYFUNCTION("""COMPUTED_VALUE"""),"")</f>
        <v/>
      </c>
    </row>
    <row r="9">
      <c r="A9" s="22" t="str">
        <f>IFERROR(__xludf.DUMMYFUNCTION("""COMPUTED_VALUE"""),"https://upload.wikimedia.org/wikipedia/commons/thumb/2/2a/Tulsi_Gabbard%2C_official_portrait%2C_113th_Congress.jpg/220px-Tulsi_Gabbard%2C_official_portrait%2C_113th_Congress.jpg")</f>
        <v>https://upload.wikimedia.org/wikipedia/commons/thumb/2/2a/Tulsi_Gabbard%2C_official_portrait%2C_113th_Congress.jpg/220px-Tulsi_Gabbard%2C_official_portrait%2C_113th_Congress.jpg</v>
      </c>
      <c r="B9" s="12" t="str">
        <f>IFERROR(__xludf.DUMMYFUNCTION("""COMPUTED_VALUE"""),"Tulsi Gabbard")</f>
        <v>Tulsi Gabbard</v>
      </c>
      <c r="C9" s="12">
        <f>IFERROR(__xludf.DUMMYFUNCTION("""COMPUTED_VALUE"""),4.0)</f>
        <v>4</v>
      </c>
      <c r="D9" s="12">
        <f>IFERROR(__xludf.DUMMYFUNCTION("""COMPUTED_VALUE"""),6.0)</f>
        <v>6</v>
      </c>
      <c r="E9" s="12">
        <f>IFERROR(__xludf.DUMMYFUNCTION("""COMPUTED_VALUE"""),100.0)</f>
        <v>100</v>
      </c>
      <c r="F9" s="12">
        <f>IFERROR(__xludf.DUMMYFUNCTION("""COMPUTED_VALUE"""),37.0)</f>
        <v>37</v>
      </c>
      <c r="G9" s="12">
        <f>IFERROR(__xludf.DUMMYFUNCTION("""COMPUTED_VALUE"""),19.0)</f>
        <v>19</v>
      </c>
      <c r="H9" s="12">
        <f>IFERROR(__xludf.DUMMYFUNCTION("""COMPUTED_VALUE"""),50.0)</f>
        <v>50</v>
      </c>
      <c r="I9" s="12">
        <f>IFERROR(__xludf.DUMMYFUNCTION("""COMPUTED_VALUE"""),15.0)</f>
        <v>15</v>
      </c>
      <c r="J9" s="12">
        <f>IFERROR(__xludf.DUMMYFUNCTION("""COMPUTED_VALUE"""),7.0)</f>
        <v>7</v>
      </c>
      <c r="K9" s="12">
        <f>IFERROR(__xludf.DUMMYFUNCTION("""COMPUTED_VALUE"""),7.0)</f>
        <v>7</v>
      </c>
      <c r="L9" s="12">
        <f>IFERROR(__xludf.DUMMYFUNCTION("""COMPUTED_VALUE"""),20.0)</f>
        <v>20</v>
      </c>
      <c r="M9" s="12">
        <f>IFERROR(__xludf.DUMMYFUNCTION("""COMPUTED_VALUE"""),18.0)</f>
        <v>18</v>
      </c>
      <c r="N9" s="12">
        <f>IFERROR(__xludf.DUMMYFUNCTION("""COMPUTED_VALUE"""),11.0)</f>
        <v>11</v>
      </c>
      <c r="O9" s="12">
        <f>IFERROR(__xludf.DUMMYFUNCTION("""COMPUTED_VALUE"""),16.0)</f>
        <v>16</v>
      </c>
      <c r="P9" s="12">
        <f>IFERROR(__xludf.DUMMYFUNCTION("""COMPUTED_VALUE"""),4.0)</f>
        <v>4</v>
      </c>
      <c r="Q9" s="12">
        <f>IFERROR(__xludf.DUMMYFUNCTION("""COMPUTED_VALUE"""),5.0)</f>
        <v>5</v>
      </c>
      <c r="R9" s="12">
        <f>IFERROR(__xludf.DUMMYFUNCTION("""COMPUTED_VALUE"""),3.0)</f>
        <v>3</v>
      </c>
      <c r="S9" s="12">
        <f>IFERROR(__xludf.DUMMYFUNCTION("""COMPUTED_VALUE"""),7.0)</f>
        <v>7</v>
      </c>
      <c r="T9" s="12">
        <f>IFERROR(__xludf.DUMMYFUNCTION("""COMPUTED_VALUE"""),3.0)</f>
        <v>3</v>
      </c>
      <c r="U9" s="12">
        <f>IFERROR(__xludf.DUMMYFUNCTION("""COMPUTED_VALUE"""),8.0)</f>
        <v>8</v>
      </c>
      <c r="V9" s="12">
        <f>IFERROR(__xludf.DUMMYFUNCTION("""COMPUTED_VALUE"""),39.0)</f>
        <v>39</v>
      </c>
      <c r="W9" s="12">
        <f>IFERROR(__xludf.DUMMYFUNCTION("""COMPUTED_VALUE"""),15.0)</f>
        <v>15</v>
      </c>
      <c r="X9" s="14">
        <f>IFERROR(__xludf.DUMMYFUNCTION("""COMPUTED_VALUE"""),24.0)</f>
        <v>24</v>
      </c>
      <c r="Y9" s="14">
        <f>IFERROR(__xludf.DUMMYFUNCTION("""COMPUTED_VALUE"""),17.0)</f>
        <v>17</v>
      </c>
      <c r="Z9" s="14">
        <f>IFERROR(__xludf.DUMMYFUNCTION("""COMPUTED_VALUE"""),19.0)</f>
        <v>19</v>
      </c>
      <c r="AA9" s="14">
        <f>IFERROR(__xludf.DUMMYFUNCTION("""COMPUTED_VALUE"""),26.0)</f>
        <v>26</v>
      </c>
      <c r="AB9" s="14">
        <f>IFERROR(__xludf.DUMMYFUNCTION("""COMPUTED_VALUE"""),20.0)</f>
        <v>20</v>
      </c>
      <c r="AC9" s="14">
        <f>IFERROR(__xludf.DUMMYFUNCTION("""COMPUTED_VALUE"""),100.0)</f>
        <v>100</v>
      </c>
      <c r="AD9" s="12">
        <f>IFERROR(__xludf.DUMMYFUNCTION("""COMPUTED_VALUE"""),14.0)</f>
        <v>14</v>
      </c>
      <c r="AE9" s="14">
        <f>IFERROR(__xludf.DUMMYFUNCTION("""COMPUTED_VALUE"""),40.0)</f>
        <v>40</v>
      </c>
      <c r="AF9" s="14">
        <f>IFERROR(__xludf.DUMMYFUNCTION("""COMPUTED_VALUE"""),53.0)</f>
        <v>53</v>
      </c>
      <c r="AG9" s="14">
        <f>IFERROR(__xludf.DUMMYFUNCTION("""COMPUTED_VALUE"""),65.0)</f>
        <v>65</v>
      </c>
      <c r="AH9" s="14">
        <f>IFERROR(__xludf.DUMMYFUNCTION("""COMPUTED_VALUE"""),100.0)</f>
        <v>100</v>
      </c>
      <c r="AI9" s="14">
        <f>IFERROR(__xludf.DUMMYFUNCTION("""COMPUTED_VALUE"""),31.0)</f>
        <v>31</v>
      </c>
      <c r="AJ9" s="14">
        <f>IFERROR(__xludf.DUMMYFUNCTION("""COMPUTED_VALUE"""),30.0)</f>
        <v>30</v>
      </c>
      <c r="AK9" s="14">
        <f>IFERROR(__xludf.DUMMYFUNCTION("""COMPUTED_VALUE"""),21.0)</f>
        <v>21</v>
      </c>
      <c r="AL9" s="14">
        <f>IFERROR(__xludf.DUMMYFUNCTION("""COMPUTED_VALUE"""),44.0)</f>
        <v>44</v>
      </c>
      <c r="AM9" s="14">
        <f>IFERROR(__xludf.DUMMYFUNCTION("""COMPUTED_VALUE"""),20.0)</f>
        <v>20</v>
      </c>
      <c r="AN9" s="14">
        <f>IFERROR(__xludf.DUMMYFUNCTION("""COMPUTED_VALUE"""),18.0)</f>
        <v>18</v>
      </c>
      <c r="AO9" s="14">
        <f>IFERROR(__xludf.DUMMYFUNCTION("""COMPUTED_VALUE"""),9.0)</f>
        <v>9</v>
      </c>
      <c r="AP9" s="14">
        <f>IFERROR(__xludf.DUMMYFUNCTION("""COMPUTED_VALUE"""),8.0)</f>
        <v>8</v>
      </c>
      <c r="AQ9" s="14">
        <f>IFERROR(__xludf.DUMMYFUNCTION("""COMPUTED_VALUE"""),14.0)</f>
        <v>14</v>
      </c>
      <c r="AR9" s="14">
        <f>IFERROR(__xludf.DUMMYFUNCTION("""COMPUTED_VALUE"""),59.0)</f>
        <v>59</v>
      </c>
      <c r="AS9" s="14">
        <f>IFERROR(__xludf.DUMMYFUNCTION("""COMPUTED_VALUE"""),100.0)</f>
        <v>100</v>
      </c>
      <c r="AT9" s="14">
        <f>IFERROR(__xludf.DUMMYFUNCTION("""COMPUTED_VALUE"""),52.0)</f>
        <v>52</v>
      </c>
      <c r="AU9" s="14">
        <f>IFERROR(__xludf.DUMMYFUNCTION("""COMPUTED_VALUE"""),58.0)</f>
        <v>58</v>
      </c>
      <c r="AV9" s="14">
        <f>IFERROR(__xludf.DUMMYFUNCTION("""COMPUTED_VALUE"""),28.0)</f>
        <v>28</v>
      </c>
      <c r="AW9" s="14">
        <f>IFERROR(__xludf.DUMMYFUNCTION("""COMPUTED_VALUE"""),20.0)</f>
        <v>20</v>
      </c>
      <c r="AX9" s="14">
        <f>IFERROR(__xludf.DUMMYFUNCTION("""COMPUTED_VALUE"""),62.0)</f>
        <v>62</v>
      </c>
      <c r="AY9" s="14">
        <f>IFERROR(__xludf.DUMMYFUNCTION("""COMPUTED_VALUE"""),44.0)</f>
        <v>44</v>
      </c>
      <c r="AZ9" s="14">
        <f>IFERROR(__xludf.DUMMYFUNCTION("""COMPUTED_VALUE"""),45.0)</f>
        <v>45</v>
      </c>
      <c r="BA9" s="14">
        <f>IFERROR(__xludf.DUMMYFUNCTION("""COMPUTED_VALUE"""),46.0)</f>
        <v>46</v>
      </c>
      <c r="BB9" s="14">
        <f>IFERROR(__xludf.DUMMYFUNCTION("""COMPUTED_VALUE"""),97.0)</f>
        <v>97</v>
      </c>
      <c r="BC9" s="14">
        <f>IFERROR(__xludf.DUMMYFUNCTION("""COMPUTED_VALUE"""),58.0)</f>
        <v>58</v>
      </c>
      <c r="BD9" s="14">
        <f>IFERROR(__xludf.DUMMYFUNCTION("""COMPUTED_VALUE"""),33.0)</f>
        <v>33</v>
      </c>
      <c r="BE9" s="14">
        <f>IFERROR(__xludf.DUMMYFUNCTION("""COMPUTED_VALUE"""),30.0)</f>
        <v>30</v>
      </c>
      <c r="BF9" s="14">
        <f>IFERROR(__xludf.DUMMYFUNCTION("""COMPUTED_VALUE"""),21.0)</f>
        <v>21</v>
      </c>
      <c r="BG9" s="14">
        <f>IFERROR(__xludf.DUMMYFUNCTION("""COMPUTED_VALUE"""),38.0)</f>
        <v>38</v>
      </c>
      <c r="BH9" s="14">
        <f>IFERROR(__xludf.DUMMYFUNCTION("""COMPUTED_VALUE"""),20.0)</f>
        <v>20</v>
      </c>
      <c r="BI9" s="14">
        <f>IFERROR(__xludf.DUMMYFUNCTION("""COMPUTED_VALUE"""),16.0)</f>
        <v>16</v>
      </c>
      <c r="BJ9" s="14">
        <f>IFERROR(__xludf.DUMMYFUNCTION("""COMPUTED_VALUE"""),14.0)</f>
        <v>14</v>
      </c>
      <c r="BK9" s="12" t="str">
        <f>IFERROR(__xludf.DUMMYFUNCTION("""COMPUTED_VALUE"""),"")</f>
        <v/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</hyperlinks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tr">
        <f>IFERROR(__xludf.DUMMYFUNCTION("IMPORTRANGE(""https://docs.google.com/spreadsheets/d/1d6fdgW_xP7v4hVciptosnfGlaG9RAWMKSEGWLdL8ilY/edit#gid=1623320637/edit#gid=0"",""CA!A1:XX26"")"),"")</f>
        <v/>
      </c>
      <c r="B1" s="12" t="str">
        <f>IFERROR(__xludf.DUMMYFUNCTION("""COMPUTED_VALUE"""),"")</f>
        <v/>
      </c>
      <c r="C1" s="12" t="str">
        <f>IFERROR(__xludf.DUMMYFUNCTION("""COMPUTED_VALUE"""),"12/27/2018 - 01/02/2019")</f>
        <v>12/27/2018 - 01/02/2019</v>
      </c>
      <c r="D1" s="12" t="str">
        <f>IFERROR(__xludf.DUMMYFUNCTION("""COMPUTED_VALUE"""),"01/03/2019 - 01/09/2019")</f>
        <v>01/03/2019 - 01/09/2019</v>
      </c>
      <c r="E1" s="12" t="str">
        <f>IFERROR(__xludf.DUMMYFUNCTION("""COMPUTED_VALUE"""),"01/10/2019 - 01/16/2019")</f>
        <v>01/10/2019 - 01/16/2019</v>
      </c>
      <c r="F1" s="12" t="str">
        <f>IFERROR(__xludf.DUMMYFUNCTION("""COMPUTED_VALUE"""),"01/17/2019 - 01/23/2019")</f>
        <v>01/17/2019 - 01/23/2019</v>
      </c>
      <c r="G1" s="12" t="str">
        <f>IFERROR(__xludf.DUMMYFUNCTION("""COMPUTED_VALUE"""),"01/24/2019 - 01/30/2019")</f>
        <v>01/24/2019 - 01/30/2019</v>
      </c>
      <c r="H1" s="12" t="str">
        <f>IFERROR(__xludf.DUMMYFUNCTION("""COMPUTED_VALUE"""),"01/31/2019 - 02/06/2019")</f>
        <v>01/31/2019 - 02/06/2019</v>
      </c>
      <c r="I1" s="12" t="str">
        <f>IFERROR(__xludf.DUMMYFUNCTION("""COMPUTED_VALUE"""),"02/07/2019 - 02/13/2019")</f>
        <v>02/07/2019 - 02/13/2019</v>
      </c>
      <c r="J1" s="12" t="str">
        <f>IFERROR(__xludf.DUMMYFUNCTION("""COMPUTED_VALUE"""),"02/14/2019 - 02/20/2019")</f>
        <v>02/14/2019 - 02/20/2019</v>
      </c>
      <c r="K1" s="12" t="str">
        <f>IFERROR(__xludf.DUMMYFUNCTION("""COMPUTED_VALUE"""),"02/21/2019 - 02/27/2019")</f>
        <v>02/21/2019 - 02/27/2019</v>
      </c>
      <c r="L1" s="12" t="str">
        <f>IFERROR(__xludf.DUMMYFUNCTION("""COMPUTED_VALUE"""),"02/28/2019 - 03/06/2019")</f>
        <v>02/28/2019 - 03/06/2019</v>
      </c>
      <c r="M1" s="12" t="str">
        <f>IFERROR(__xludf.DUMMYFUNCTION("""COMPUTED_VALUE"""),"03/07/2019 - 03/13/2019")</f>
        <v>03/07/2019 - 03/13/2019</v>
      </c>
      <c r="N1" s="12" t="str">
        <f>IFERROR(__xludf.DUMMYFUNCTION("""COMPUTED_VALUE"""),"03/14/2019 - 03/20/2019")</f>
        <v>03/14/2019 - 03/20/2019</v>
      </c>
      <c r="O1" s="12" t="str">
        <f>IFERROR(__xludf.DUMMYFUNCTION("""COMPUTED_VALUE"""),"03/21/2019 - 03/27/2019")</f>
        <v>03/21/2019 - 03/27/2019</v>
      </c>
      <c r="P1" s="12" t="str">
        <f>IFERROR(__xludf.DUMMYFUNCTION("""COMPUTED_VALUE"""),"03/28/2019 - 04/03/2019")</f>
        <v>03/28/2019 - 04/03/2019</v>
      </c>
      <c r="Q1" s="12" t="str">
        <f>IFERROR(__xludf.DUMMYFUNCTION("""COMPUTED_VALUE"""),"04/04/2019 - 04/10/2019")</f>
        <v>04/04/2019 - 04/10/2019</v>
      </c>
      <c r="R1" s="12" t="str">
        <f>IFERROR(__xludf.DUMMYFUNCTION("""COMPUTED_VALUE"""),"04/11/2019 - 04/17/2019")</f>
        <v>04/11/2019 - 04/17/2019</v>
      </c>
      <c r="S1" s="12" t="str">
        <f>IFERROR(__xludf.DUMMYFUNCTION("""COMPUTED_VALUE"""),"04/18/2019 - 04/24/2019")</f>
        <v>04/18/2019 - 04/24/2019</v>
      </c>
      <c r="T1" s="12" t="str">
        <f>IFERROR(__xludf.DUMMYFUNCTION("""COMPUTED_VALUE"""),"04/25/2019 - 05/01/2019")</f>
        <v>04/25/2019 - 05/01/2019</v>
      </c>
      <c r="U1" s="12" t="str">
        <f>IFERROR(__xludf.DUMMYFUNCTION("""COMPUTED_VALUE"""),"05/02/2019 - 05/08/2019")</f>
        <v>05/02/2019 - 05/08/2019</v>
      </c>
      <c r="V1" s="12" t="str">
        <f>IFERROR(__xludf.DUMMYFUNCTION("""COMPUTED_VALUE"""),"05/09/2019 - 05/15/2019")</f>
        <v>05/09/2019 - 05/15/2019</v>
      </c>
      <c r="W1" s="12" t="str">
        <f>IFERROR(__xludf.DUMMYFUNCTION("""COMPUTED_VALUE"""),"05/16/2019 - 05/22/2019")</f>
        <v>05/16/2019 - 05/22/2019</v>
      </c>
      <c r="X1" s="12" t="str">
        <f>IFERROR(__xludf.DUMMYFUNCTION("""COMPUTED_VALUE"""),"05/23/2019 - 05/29/2019")</f>
        <v>05/23/2019 - 05/29/2019</v>
      </c>
      <c r="Y1" s="12" t="str">
        <f>IFERROR(__xludf.DUMMYFUNCTION("""COMPUTED_VALUE"""),"05/30/2019 - 06/05/2019")</f>
        <v>05/30/2019 - 06/05/2019</v>
      </c>
      <c r="Z1" s="12" t="str">
        <f>IFERROR(__xludf.DUMMYFUNCTION("""COMPUTED_VALUE"""),"06/06/2019 - 06/12/2019")</f>
        <v>06/06/2019 - 06/12/2019</v>
      </c>
      <c r="AA1" s="12" t="str">
        <f>IFERROR(__xludf.DUMMYFUNCTION("""COMPUTED_VALUE"""),"06/13/2019 - 06/19/2019")</f>
        <v>06/13/2019 - 06/19/2019</v>
      </c>
      <c r="AB1" s="12" t="str">
        <f>IFERROR(__xludf.DUMMYFUNCTION("""COMPUTED_VALUE"""),"06/20/2019 - 06/26/2019")</f>
        <v>06/20/2019 - 06/26/2019</v>
      </c>
      <c r="AC1" s="12" t="str">
        <f>IFERROR(__xludf.DUMMYFUNCTION("""COMPUTED_VALUE"""),"06/27/2019 - 07/03/2019")</f>
        <v>06/27/2019 - 07/03/2019</v>
      </c>
      <c r="AD1" s="12" t="str">
        <f>IFERROR(__xludf.DUMMYFUNCTION("""COMPUTED_VALUE"""),"07/04/2019 - 07/10/2019")</f>
        <v>07/04/2019 - 07/10/2019</v>
      </c>
      <c r="AE1" s="12" t="str">
        <f>IFERROR(__xludf.DUMMYFUNCTION("""COMPUTED_VALUE"""),"07/11/2019 - 07/17/2019")</f>
        <v>07/11/2019 - 07/17/2019</v>
      </c>
      <c r="AF1" s="12" t="str">
        <f>IFERROR(__xludf.DUMMYFUNCTION("""COMPUTED_VALUE"""),"07/18/2019 - 07/24/2019")</f>
        <v>07/18/2019 - 07/24/2019</v>
      </c>
      <c r="AG1" s="12" t="str">
        <f>IFERROR(__xludf.DUMMYFUNCTION("""COMPUTED_VALUE"""),"07/25/2019 - 07/31/2019")</f>
        <v>07/25/2019 - 07/31/2019</v>
      </c>
      <c r="AH1" s="12" t="str">
        <f>IFERROR(__xludf.DUMMYFUNCTION("""COMPUTED_VALUE"""),"08/01/2019 - 08/07/2019")</f>
        <v>08/01/2019 - 08/07/2019</v>
      </c>
      <c r="AI1" s="12" t="str">
        <f>IFERROR(__xludf.DUMMYFUNCTION("""COMPUTED_VALUE"""),"08/08/2019 - 08/14/2019")</f>
        <v>08/08/2019 - 08/14/2019</v>
      </c>
      <c r="AJ1" s="12" t="str">
        <f>IFERROR(__xludf.DUMMYFUNCTION("""COMPUTED_VALUE"""),"08/15/2019 - 08/21/2019")</f>
        <v>08/15/2019 - 08/21/2019</v>
      </c>
      <c r="AK1" s="12" t="str">
        <f>IFERROR(__xludf.DUMMYFUNCTION("""COMPUTED_VALUE"""),"08/22/2019 - 08/28/2019")</f>
        <v>08/22/2019 - 08/28/2019</v>
      </c>
      <c r="AL1" s="12" t="str">
        <f>IFERROR(__xludf.DUMMYFUNCTION("""COMPUTED_VALUE"""),"08/29/2019 - 09/04/2019")</f>
        <v>08/29/2019 - 09/04/2019</v>
      </c>
      <c r="AM1" s="12" t="str">
        <f>IFERROR(__xludf.DUMMYFUNCTION("""COMPUTED_VALUE"""),"09/05/2019 - 09/11/2019")</f>
        <v>09/05/2019 - 09/11/2019</v>
      </c>
      <c r="AN1" s="12" t="str">
        <f>IFERROR(__xludf.DUMMYFUNCTION("""COMPUTED_VALUE"""),"09/12/2019 - 09/18/2019")</f>
        <v>09/12/2019 - 09/18/2019</v>
      </c>
      <c r="AO1" s="12" t="str">
        <f>IFERROR(__xludf.DUMMYFUNCTION("""COMPUTED_VALUE"""),"09/19/2019 - 09/25/2019")</f>
        <v>09/19/2019 - 09/25/2019</v>
      </c>
      <c r="AP1" s="12" t="str">
        <f>IFERROR(__xludf.DUMMYFUNCTION("""COMPUTED_VALUE"""),"09/26/2019 - 10/02/2019")</f>
        <v>09/26/2019 - 10/02/2019</v>
      </c>
      <c r="AQ1" s="12" t="str">
        <f>IFERROR(__xludf.DUMMYFUNCTION("""COMPUTED_VALUE"""),"10/03/2019 - 10/09/2019")</f>
        <v>10/03/2019 - 10/09/2019</v>
      </c>
      <c r="AR1" s="12" t="str">
        <f>IFERROR(__xludf.DUMMYFUNCTION("""COMPUTED_VALUE"""),"10/10/2019 10/16/2019")</f>
        <v>10/10/2019 10/16/2019</v>
      </c>
      <c r="AS1" s="12" t="str">
        <f>IFERROR(__xludf.DUMMYFUNCTION("""COMPUTED_VALUE"""),"10/17/2019 - 10/23/2019")</f>
        <v>10/17/2019 - 10/23/2019</v>
      </c>
      <c r="AT1" s="12" t="str">
        <f>IFERROR(__xludf.DUMMYFUNCTION("""COMPUTED_VALUE"""),"10/24/2019 - 10/30/2019")</f>
        <v>10/24/2019 - 10/30/2019</v>
      </c>
      <c r="AU1" s="12" t="str">
        <f>IFERROR(__xludf.DUMMYFUNCTION("""COMPUTED_VALUE"""),"10/31/2019 - 11/06/2019")</f>
        <v>10/31/2019 - 11/06/2019</v>
      </c>
      <c r="AV1" s="12" t="str">
        <f>IFERROR(__xludf.DUMMYFUNCTION("""COMPUTED_VALUE"""),"11/07/2019 - 11/13/2019")</f>
        <v>11/07/2019 - 11/13/2019</v>
      </c>
      <c r="AW1" s="12" t="str">
        <f>IFERROR(__xludf.DUMMYFUNCTION("""COMPUTED_VALUE"""),"11/14/2019 11/20/2019")</f>
        <v>11/14/2019 11/20/2019</v>
      </c>
      <c r="AX1" s="12" t="str">
        <f>IFERROR(__xludf.DUMMYFUNCTION("""COMPUTED_VALUE"""),"11/21/2019 11/27/2019")</f>
        <v>11/21/2019 11/27/2019</v>
      </c>
      <c r="AY1" s="12" t="str">
        <f>IFERROR(__xludf.DUMMYFUNCTION("""COMPUTED_VALUE"""),"11/28/2019 12/04/2019")</f>
        <v>11/28/2019 12/04/2019</v>
      </c>
      <c r="AZ1" s="12" t="str">
        <f>IFERROR(__xludf.DUMMYFUNCTION("""COMPUTED_VALUE"""),"12/05/2019 12/11/2019")</f>
        <v>12/05/2019 12/11/2019</v>
      </c>
      <c r="BA1" s="12" t="str">
        <f>IFERROR(__xludf.DUMMYFUNCTION("""COMPUTED_VALUE"""),"12/12/2019 12/18/2019")</f>
        <v>12/12/2019 12/18/2019</v>
      </c>
      <c r="BB1" s="12" t="str">
        <f>IFERROR(__xludf.DUMMYFUNCTION("""COMPUTED_VALUE"""),"12/19/2019 12/25/2019")</f>
        <v>12/19/2019 12/25/2019</v>
      </c>
      <c r="BC1" s="12" t="str">
        <f>IFERROR(__xludf.DUMMYFUNCTION("""COMPUTED_VALUE"""),"12/26/2019 01/01/2020")</f>
        <v>12/26/2019 01/01/2020</v>
      </c>
      <c r="BD1" s="12" t="str">
        <f>IFERROR(__xludf.DUMMYFUNCTION("""COMPUTED_VALUE"""),"01/02/2020 01/08/2020")</f>
        <v>01/02/2020 01/08/2020</v>
      </c>
      <c r="BE1" s="12" t="str">
        <f>IFERROR(__xludf.DUMMYFUNCTION("""COMPUTED_VALUE"""),"01/09/2020 01/15/2020")</f>
        <v>01/09/2020 01/15/2020</v>
      </c>
      <c r="BF1" s="12" t="str">
        <f>IFERROR(__xludf.DUMMYFUNCTION("""COMPUTED_VALUE"""),"01/16/2020 01/22/2020")</f>
        <v>01/16/2020 01/22/2020</v>
      </c>
      <c r="BG1" s="12" t="str">
        <f>IFERROR(__xludf.DUMMYFUNCTION("""COMPUTED_VALUE"""),"01/23/2020 01/29/2020")</f>
        <v>01/23/2020 01/29/2020</v>
      </c>
      <c r="BH1" s="12" t="str">
        <f>IFERROR(__xludf.DUMMYFUNCTION("""COMPUTED_VALUE"""),"01/30/2020 02/05/2020")</f>
        <v>01/30/2020 02/05/2020</v>
      </c>
      <c r="BI1" s="12" t="str">
        <f>IFERROR(__xludf.DUMMYFUNCTION("""COMPUTED_VALUE"""),"02/06/2020 02/12/2020")</f>
        <v>02/06/2020 02/12/2020</v>
      </c>
      <c r="BJ1" s="12" t="str">
        <f>IFERROR(__xludf.DUMMYFUNCTION("""COMPUTED_VALUE"""),"02/13/2020 02/19/2020")</f>
        <v>02/13/2020 02/19/2020</v>
      </c>
      <c r="BK1" s="12" t="str">
        <f>IFERROR(__xludf.DUMMYFUNCTION("""COMPUTED_VALUE"""),"")</f>
        <v/>
      </c>
      <c r="BL1" s="12" t="str">
        <f>IFERROR(__xludf.DUMMYFUNCTION("""COMPUTED_VALUE"""),"")</f>
        <v/>
      </c>
      <c r="BM1" s="12" t="str">
        <f>IFERROR(__xludf.DUMMYFUNCTION("""COMPUTED_VALUE"""),"")</f>
        <v/>
      </c>
      <c r="BN1" s="12" t="str">
        <f>IFERROR(__xludf.DUMMYFUNCTION("""COMPUTED_VALUE"""),"")</f>
        <v/>
      </c>
      <c r="BO1" s="12" t="str">
        <f>IFERROR(__xludf.DUMMYFUNCTION("""COMPUTED_VALUE"""),"")</f>
        <v/>
      </c>
      <c r="BP1" s="12" t="str">
        <f>IFERROR(__xludf.DUMMYFUNCTION("""COMPUTED_VALUE"""),"")</f>
        <v/>
      </c>
      <c r="BQ1" s="12" t="str">
        <f>IFERROR(__xludf.DUMMYFUNCTION("""COMPUTED_VALUE"""),"")</f>
        <v/>
      </c>
      <c r="BR1" s="12" t="str">
        <f>IFERROR(__xludf.DUMMYFUNCTION("""COMPUTED_VALUE"""),"")</f>
        <v/>
      </c>
      <c r="BS1" s="12" t="str">
        <f>IFERROR(__xludf.DUMMYFUNCTION("""COMPUTED_VALUE"""),"")</f>
        <v/>
      </c>
      <c r="BT1" s="12" t="str">
        <f>IFERROR(__xludf.DUMMYFUNCTION("""COMPUTED_VALUE"""),"")</f>
        <v/>
      </c>
    </row>
    <row r="2">
      <c r="A2" s="22" t="str">
        <f>IFERROR(__xludf.DUMMYFUNCTION("""COMPUTED_VALUE"""),"https://upload.wikimedia.org/wikipedia/commons/thumb/b/b7/Amy_Klobuchar%2C_official_portrait%2C_113th_Congress.jpg/220px-Amy_Klobuchar%2C_official_portrait%2C_113th_Congress.jpg")</f>
        <v>https://upload.wikimedia.org/wikipedia/commons/thumb/b/b7/Amy_Klobuchar%2C_official_portrait%2C_113th_Congress.jpg/220px-Amy_Klobuchar%2C_official_portrait%2C_113th_Congress.jpg</v>
      </c>
      <c r="B2" s="12" t="str">
        <f>IFERROR(__xludf.DUMMYFUNCTION("""COMPUTED_VALUE"""),"Amy Klobuchar")</f>
        <v>Amy Klobuchar</v>
      </c>
      <c r="C2" s="12">
        <f>IFERROR(__xludf.DUMMYFUNCTION("""COMPUTED_VALUE"""),5.0)</f>
        <v>5</v>
      </c>
      <c r="D2" s="12">
        <f>IFERROR(__xludf.DUMMYFUNCTION("""COMPUTED_VALUE"""),4.0)</f>
        <v>4</v>
      </c>
      <c r="E2" s="12">
        <f>IFERROR(__xludf.DUMMYFUNCTION("""COMPUTED_VALUE"""),6.0)</f>
        <v>6</v>
      </c>
      <c r="F2" s="12">
        <f>IFERROR(__xludf.DUMMYFUNCTION("""COMPUTED_VALUE"""),13.0)</f>
        <v>13</v>
      </c>
      <c r="G2" s="12">
        <f>IFERROR(__xludf.DUMMYFUNCTION("""COMPUTED_VALUE"""),5.0)</f>
        <v>5</v>
      </c>
      <c r="H2" s="12">
        <f>IFERROR(__xludf.DUMMYFUNCTION("""COMPUTED_VALUE"""),24.0)</f>
        <v>24</v>
      </c>
      <c r="I2" s="12">
        <f>IFERROR(__xludf.DUMMYFUNCTION("""COMPUTED_VALUE"""),100.0)</f>
        <v>100</v>
      </c>
      <c r="J2" s="12">
        <f>IFERROR(__xludf.DUMMYFUNCTION("""COMPUTED_VALUE"""),15.0)</f>
        <v>15</v>
      </c>
      <c r="K2" s="12">
        <f>IFERROR(__xludf.DUMMYFUNCTION("""COMPUTED_VALUE"""),15.0)</f>
        <v>15</v>
      </c>
      <c r="L2" s="12">
        <f>IFERROR(__xludf.DUMMYFUNCTION("""COMPUTED_VALUE"""),6.0)</f>
        <v>6</v>
      </c>
      <c r="M2" s="12">
        <f>IFERROR(__xludf.DUMMYFUNCTION("""COMPUTED_VALUE"""),6.0)</f>
        <v>6</v>
      </c>
      <c r="N2" s="12">
        <f>IFERROR(__xludf.DUMMYFUNCTION("""COMPUTED_VALUE"""),5.0)</f>
        <v>5</v>
      </c>
      <c r="O2" s="12">
        <f>IFERROR(__xludf.DUMMYFUNCTION("""COMPUTED_VALUE"""),4.0)</f>
        <v>4</v>
      </c>
      <c r="P2" s="12">
        <f>IFERROR(__xludf.DUMMYFUNCTION("""COMPUTED_VALUE"""),3.0)</f>
        <v>3</v>
      </c>
      <c r="Q2" s="12">
        <f>IFERROR(__xludf.DUMMYFUNCTION("""COMPUTED_VALUE"""),1.0)</f>
        <v>1</v>
      </c>
      <c r="R2" s="12">
        <f>IFERROR(__xludf.DUMMYFUNCTION("""COMPUTED_VALUE"""),1.0)</f>
        <v>1</v>
      </c>
      <c r="S2" s="12">
        <f>IFERROR(__xludf.DUMMYFUNCTION("""COMPUTED_VALUE"""),5.0)</f>
        <v>5</v>
      </c>
      <c r="T2" s="12">
        <f>IFERROR(__xludf.DUMMYFUNCTION("""COMPUTED_VALUE"""),2.0)</f>
        <v>2</v>
      </c>
      <c r="U2" s="12">
        <f>IFERROR(__xludf.DUMMYFUNCTION("""COMPUTED_VALUE"""),7.0)</f>
        <v>7</v>
      </c>
      <c r="V2" s="12">
        <f>IFERROR(__xludf.DUMMYFUNCTION("""COMPUTED_VALUE"""),6.0)</f>
        <v>6</v>
      </c>
      <c r="W2" s="12">
        <f>IFERROR(__xludf.DUMMYFUNCTION("""COMPUTED_VALUE"""),5.0)</f>
        <v>5</v>
      </c>
      <c r="X2" s="12">
        <f>IFERROR(__xludf.DUMMYFUNCTION("""COMPUTED_VALUE"""),7.0)</f>
        <v>7</v>
      </c>
      <c r="Y2" s="12">
        <f>IFERROR(__xludf.DUMMYFUNCTION("""COMPUTED_VALUE"""),7.0)</f>
        <v>7</v>
      </c>
      <c r="Z2" s="12">
        <f>IFERROR(__xludf.DUMMYFUNCTION("""COMPUTED_VALUE"""),3.0)</f>
        <v>3</v>
      </c>
      <c r="AA2" s="12">
        <f>IFERROR(__xludf.DUMMYFUNCTION("""COMPUTED_VALUE"""),4.0)</f>
        <v>4</v>
      </c>
      <c r="AB2" s="12">
        <f>IFERROR(__xludf.DUMMYFUNCTION("""COMPUTED_VALUE"""),4.0)</f>
        <v>4</v>
      </c>
      <c r="AC2" s="12">
        <f>IFERROR(__xludf.DUMMYFUNCTION("""COMPUTED_VALUE"""),13.0)</f>
        <v>13</v>
      </c>
      <c r="AD2" s="12">
        <f>IFERROR(__xludf.DUMMYFUNCTION("""COMPUTED_VALUE"""),5.0)</f>
        <v>5</v>
      </c>
      <c r="AE2" s="12">
        <f>IFERROR(__xludf.DUMMYFUNCTION("""COMPUTED_VALUE"""),8.0)</f>
        <v>8</v>
      </c>
      <c r="AF2" s="12">
        <f>IFERROR(__xludf.DUMMYFUNCTION("""COMPUTED_VALUE"""),5.0)</f>
        <v>5</v>
      </c>
      <c r="AG2" s="12">
        <f>IFERROR(__xludf.DUMMYFUNCTION("""COMPUTED_VALUE"""),11.0)</f>
        <v>11</v>
      </c>
      <c r="AH2" s="12">
        <f>IFERROR(__xludf.DUMMYFUNCTION("""COMPUTED_VALUE"""),4.0)</f>
        <v>4</v>
      </c>
      <c r="AI2" s="12">
        <f>IFERROR(__xludf.DUMMYFUNCTION("""COMPUTED_VALUE"""),3.0)</f>
        <v>3</v>
      </c>
      <c r="AJ2" s="12">
        <f>IFERROR(__xludf.DUMMYFUNCTION("""COMPUTED_VALUE"""),5.0)</f>
        <v>5</v>
      </c>
      <c r="AK2" s="12">
        <f>IFERROR(__xludf.DUMMYFUNCTION("""COMPUTED_VALUE"""),4.0)</f>
        <v>4</v>
      </c>
      <c r="AL2" s="12">
        <f>IFERROR(__xludf.DUMMYFUNCTION("""COMPUTED_VALUE"""),7.0)</f>
        <v>7</v>
      </c>
      <c r="AM2" s="12">
        <f>IFERROR(__xludf.DUMMYFUNCTION("""COMPUTED_VALUE"""),4.0)</f>
        <v>4</v>
      </c>
      <c r="AN2" s="14">
        <f>IFERROR(__xludf.DUMMYFUNCTION("""COMPUTED_VALUE"""),11.0)</f>
        <v>11</v>
      </c>
      <c r="AO2" s="14">
        <f>IFERROR(__xludf.DUMMYFUNCTION("""COMPUTED_VALUE"""),3.0)</f>
        <v>3</v>
      </c>
      <c r="AP2" s="14">
        <f>IFERROR(__xludf.DUMMYFUNCTION("""COMPUTED_VALUE"""),3.0)</f>
        <v>3</v>
      </c>
      <c r="AQ2" s="14">
        <f>IFERROR(__xludf.DUMMYFUNCTION("""COMPUTED_VALUE"""),2.0)</f>
        <v>2</v>
      </c>
      <c r="AR2" s="14">
        <f>IFERROR(__xludf.DUMMYFUNCTION("""COMPUTED_VALUE"""),18.0)</f>
        <v>18</v>
      </c>
      <c r="AS2" s="14">
        <f>IFERROR(__xludf.DUMMYFUNCTION("""COMPUTED_VALUE"""),8.0)</f>
        <v>8</v>
      </c>
      <c r="AT2" s="14">
        <f>IFERROR(__xludf.DUMMYFUNCTION("""COMPUTED_VALUE"""),7.0)</f>
        <v>7</v>
      </c>
      <c r="AU2" s="14">
        <f>IFERROR(__xludf.DUMMYFUNCTION("""COMPUTED_VALUE"""),7.0)</f>
        <v>7</v>
      </c>
      <c r="AV2" s="14">
        <f>IFERROR(__xludf.DUMMYFUNCTION("""COMPUTED_VALUE"""),6.0)</f>
        <v>6</v>
      </c>
      <c r="AW2" s="14">
        <f>IFERROR(__xludf.DUMMYFUNCTION("""COMPUTED_VALUE"""),4.0)</f>
        <v>4</v>
      </c>
      <c r="AX2" s="14">
        <f>IFERROR(__xludf.DUMMYFUNCTION("""COMPUTED_VALUE"""),28.0)</f>
        <v>28</v>
      </c>
      <c r="AY2" s="14">
        <f>IFERROR(__xludf.DUMMYFUNCTION("""COMPUTED_VALUE"""),10.0)</f>
        <v>10</v>
      </c>
      <c r="AZ2" s="14">
        <f>IFERROR(__xludf.DUMMYFUNCTION("""COMPUTED_VALUE"""),6.0)</f>
        <v>6</v>
      </c>
      <c r="BA2" s="14">
        <f>IFERROR(__xludf.DUMMYFUNCTION("""COMPUTED_VALUE"""),7.0)</f>
        <v>7</v>
      </c>
      <c r="BB2" s="14">
        <f>IFERROR(__xludf.DUMMYFUNCTION("""COMPUTED_VALUE"""),33.0)</f>
        <v>33</v>
      </c>
      <c r="BC2" s="14">
        <f>IFERROR(__xludf.DUMMYFUNCTION("""COMPUTED_VALUE"""),7.0)</f>
        <v>7</v>
      </c>
      <c r="BD2" s="14">
        <f>IFERROR(__xludf.DUMMYFUNCTION("""COMPUTED_VALUE"""),10.0)</f>
        <v>10</v>
      </c>
      <c r="BE2" s="14">
        <f>IFERROR(__xludf.DUMMYFUNCTION("""COMPUTED_VALUE"""),12.0)</f>
        <v>12</v>
      </c>
      <c r="BF2" s="14">
        <f>IFERROR(__xludf.DUMMYFUNCTION("""COMPUTED_VALUE"""),11.0)</f>
        <v>11</v>
      </c>
      <c r="BG2" s="14">
        <f>IFERROR(__xludf.DUMMYFUNCTION("""COMPUTED_VALUE"""),8.0)</f>
        <v>8</v>
      </c>
      <c r="BH2" s="14">
        <f>IFERROR(__xludf.DUMMYFUNCTION("""COMPUTED_VALUE"""),10.0)</f>
        <v>10</v>
      </c>
      <c r="BI2" s="14">
        <f>IFERROR(__xludf.DUMMYFUNCTION("""COMPUTED_VALUE"""),28.0)</f>
        <v>28</v>
      </c>
      <c r="BJ2" s="14">
        <f>IFERROR(__xludf.DUMMYFUNCTION("""COMPUTED_VALUE"""),18.0)</f>
        <v>18</v>
      </c>
      <c r="BK2" s="12" t="str">
        <f>IFERROR(__xludf.DUMMYFUNCTION("""COMPUTED_VALUE"""),"")</f>
        <v/>
      </c>
      <c r="BL2" s="12" t="str">
        <f>IFERROR(__xludf.DUMMYFUNCTION("""COMPUTED_VALUE"""),"")</f>
        <v/>
      </c>
      <c r="BM2" s="12" t="str">
        <f>IFERROR(__xludf.DUMMYFUNCTION("""COMPUTED_VALUE"""),"")</f>
        <v/>
      </c>
      <c r="BN2" s="12" t="str">
        <f>IFERROR(__xludf.DUMMYFUNCTION("""COMPUTED_VALUE"""),"")</f>
        <v/>
      </c>
      <c r="BO2" s="12" t="str">
        <f>IFERROR(__xludf.DUMMYFUNCTION("""COMPUTED_VALUE"""),"")</f>
        <v/>
      </c>
      <c r="BP2" s="12" t="str">
        <f>IFERROR(__xludf.DUMMYFUNCTION("""COMPUTED_VALUE"""),"")</f>
        <v/>
      </c>
      <c r="BQ2" s="12" t="str">
        <f>IFERROR(__xludf.DUMMYFUNCTION("""COMPUTED_VALUE"""),"")</f>
        <v/>
      </c>
      <c r="BR2" s="12" t="str">
        <f>IFERROR(__xludf.DUMMYFUNCTION("""COMPUTED_VALUE"""),"")</f>
        <v/>
      </c>
      <c r="BS2" s="12" t="str">
        <f>IFERROR(__xludf.DUMMYFUNCTION("""COMPUTED_VALUE"""),"")</f>
        <v/>
      </c>
      <c r="BT2" s="12" t="str">
        <f>IFERROR(__xludf.DUMMYFUNCTION("""COMPUTED_VALUE"""),"")</f>
        <v/>
      </c>
    </row>
    <row r="3">
      <c r="A3" s="22" t="str">
        <f>IFERROR(__xludf.DUMMYFUNCTION("""COMPUTED_VALUE"""),"https://upload.wikimedia.org/wikipedia/commons/thumb/0/0c/Bernie_Sanders_July_2019_%28cropped%29.jpg/220px-Bernie_Sanders_July_2019_%28cropped%29.jpg")</f>
        <v>https://upload.wikimedia.org/wikipedia/commons/thumb/0/0c/Bernie_Sanders_July_2019_%28cropped%29.jpg/220px-Bernie_Sanders_July_2019_%28cropped%29.jpg</v>
      </c>
      <c r="B3" s="12" t="str">
        <f>IFERROR(__xludf.DUMMYFUNCTION("""COMPUTED_VALUE"""),"Bernie Sanders")</f>
        <v>Bernie Sanders</v>
      </c>
      <c r="C3" s="12">
        <f>IFERROR(__xludf.DUMMYFUNCTION("""COMPUTED_VALUE"""),27.0)</f>
        <v>27</v>
      </c>
      <c r="D3" s="12">
        <f>IFERROR(__xludf.DUMMYFUNCTION("""COMPUTED_VALUE"""),45.0)</f>
        <v>45</v>
      </c>
      <c r="E3" s="12">
        <f>IFERROR(__xludf.DUMMYFUNCTION("""COMPUTED_VALUE"""),29.0)</f>
        <v>29</v>
      </c>
      <c r="F3" s="12">
        <f>IFERROR(__xludf.DUMMYFUNCTION("""COMPUTED_VALUE"""),89.0)</f>
        <v>89</v>
      </c>
      <c r="G3" s="12">
        <f>IFERROR(__xludf.DUMMYFUNCTION("""COMPUTED_VALUE"""),100.0)</f>
        <v>100</v>
      </c>
      <c r="H3" s="12">
        <f>IFERROR(__xludf.DUMMYFUNCTION("""COMPUTED_VALUE"""),100.0)</f>
        <v>100</v>
      </c>
      <c r="I3" s="12">
        <f>IFERROR(__xludf.DUMMYFUNCTION("""COMPUTED_VALUE"""),39.0)</f>
        <v>39</v>
      </c>
      <c r="J3" s="12">
        <f>IFERROR(__xludf.DUMMYFUNCTION("""COMPUTED_VALUE"""),100.0)</f>
        <v>100</v>
      </c>
      <c r="K3" s="12">
        <f>IFERROR(__xludf.DUMMYFUNCTION("""COMPUTED_VALUE"""),100.0)</f>
        <v>100</v>
      </c>
      <c r="L3" s="12">
        <f>IFERROR(__xludf.DUMMYFUNCTION("""COMPUTED_VALUE"""),100.0)</f>
        <v>100</v>
      </c>
      <c r="M3" s="12">
        <f>IFERROR(__xludf.DUMMYFUNCTION("""COMPUTED_VALUE"""),100.0)</f>
        <v>100</v>
      </c>
      <c r="N3" s="12">
        <f>IFERROR(__xludf.DUMMYFUNCTION("""COMPUTED_VALUE"""),100.0)</f>
        <v>100</v>
      </c>
      <c r="O3" s="12">
        <f>IFERROR(__xludf.DUMMYFUNCTION("""COMPUTED_VALUE"""),100.0)</f>
        <v>100</v>
      </c>
      <c r="P3" s="12">
        <f>IFERROR(__xludf.DUMMYFUNCTION("""COMPUTED_VALUE"""),30.0)</f>
        <v>30</v>
      </c>
      <c r="Q3" s="12">
        <f>IFERROR(__xludf.DUMMYFUNCTION("""COMPUTED_VALUE"""),48.0)</f>
        <v>48</v>
      </c>
      <c r="R3" s="12">
        <f>IFERROR(__xludf.DUMMYFUNCTION("""COMPUTED_VALUE"""),58.0)</f>
        <v>58</v>
      </c>
      <c r="S3" s="12">
        <f>IFERROR(__xludf.DUMMYFUNCTION("""COMPUTED_VALUE"""),73.0)</f>
        <v>73</v>
      </c>
      <c r="T3" s="12">
        <f>IFERROR(__xludf.DUMMYFUNCTION("""COMPUTED_VALUE"""),33.0)</f>
        <v>33</v>
      </c>
      <c r="U3" s="12">
        <f>IFERROR(__xludf.DUMMYFUNCTION("""COMPUTED_VALUE"""),47.0)</f>
        <v>47</v>
      </c>
      <c r="V3" s="12">
        <f>IFERROR(__xludf.DUMMYFUNCTION("""COMPUTED_VALUE"""),72.0)</f>
        <v>72</v>
      </c>
      <c r="W3" s="12">
        <f>IFERROR(__xludf.DUMMYFUNCTION("""COMPUTED_VALUE"""),63.0)</f>
        <v>63</v>
      </c>
      <c r="X3" s="12">
        <f>IFERROR(__xludf.DUMMYFUNCTION("""COMPUTED_VALUE"""),67.0)</f>
        <v>67</v>
      </c>
      <c r="Y3" s="12">
        <f>IFERROR(__xludf.DUMMYFUNCTION("""COMPUTED_VALUE"""),89.0)</f>
        <v>89</v>
      </c>
      <c r="Z3" s="12">
        <f>IFERROR(__xludf.DUMMYFUNCTION("""COMPUTED_VALUE"""),54.0)</f>
        <v>54</v>
      </c>
      <c r="AA3" s="12">
        <f>IFERROR(__xludf.DUMMYFUNCTION("""COMPUTED_VALUE"""),74.0)</f>
        <v>74</v>
      </c>
      <c r="AB3" s="12">
        <f>IFERROR(__xludf.DUMMYFUNCTION("""COMPUTED_VALUE"""),80.0)</f>
        <v>80</v>
      </c>
      <c r="AC3" s="12">
        <f>IFERROR(__xludf.DUMMYFUNCTION("""COMPUTED_VALUE"""),66.0)</f>
        <v>66</v>
      </c>
      <c r="AD3" s="12">
        <f>IFERROR(__xludf.DUMMYFUNCTION("""COMPUTED_VALUE"""),76.0)</f>
        <v>76</v>
      </c>
      <c r="AE3" s="12">
        <f>IFERROR(__xludf.DUMMYFUNCTION("""COMPUTED_VALUE"""),100.0)</f>
        <v>100</v>
      </c>
      <c r="AF3" s="12">
        <f>IFERROR(__xludf.DUMMYFUNCTION("""COMPUTED_VALUE"""),100.0)</f>
        <v>100</v>
      </c>
      <c r="AG3" s="12">
        <f>IFERROR(__xludf.DUMMYFUNCTION("""COMPUTED_VALUE"""),100.0)</f>
        <v>100</v>
      </c>
      <c r="AH3" s="12">
        <f>IFERROR(__xludf.DUMMYFUNCTION("""COMPUTED_VALUE"""),42.0)</f>
        <v>42</v>
      </c>
      <c r="AI3" s="12">
        <f>IFERROR(__xludf.DUMMYFUNCTION("""COMPUTED_VALUE"""),83.0)</f>
        <v>83</v>
      </c>
      <c r="AJ3" s="12">
        <f>IFERROR(__xludf.DUMMYFUNCTION("""COMPUTED_VALUE"""),100.0)</f>
        <v>100</v>
      </c>
      <c r="AK3" s="12">
        <f>IFERROR(__xludf.DUMMYFUNCTION("""COMPUTED_VALUE"""),100.0)</f>
        <v>100</v>
      </c>
      <c r="AL3" s="12">
        <f>IFERROR(__xludf.DUMMYFUNCTION("""COMPUTED_VALUE"""),100.0)</f>
        <v>100</v>
      </c>
      <c r="AM3" s="12">
        <f>IFERROR(__xludf.DUMMYFUNCTION("""COMPUTED_VALUE"""),81.0)</f>
        <v>81</v>
      </c>
      <c r="AN3" s="14">
        <f>IFERROR(__xludf.DUMMYFUNCTION("""COMPUTED_VALUE"""),68.0)</f>
        <v>68</v>
      </c>
      <c r="AO3" s="14">
        <f>IFERROR(__xludf.DUMMYFUNCTION("""COMPUTED_VALUE"""),46.0)</f>
        <v>46</v>
      </c>
      <c r="AP3" s="14">
        <f>IFERROR(__xludf.DUMMYFUNCTION("""COMPUTED_VALUE"""),97.0)</f>
        <v>97</v>
      </c>
      <c r="AQ3" s="14">
        <f>IFERROR(__xludf.DUMMYFUNCTION("""COMPUTED_VALUE"""),100.0)</f>
        <v>100</v>
      </c>
      <c r="AR3" s="14">
        <f>IFERROR(__xludf.DUMMYFUNCTION("""COMPUTED_VALUE"""),70.0)</f>
        <v>70</v>
      </c>
      <c r="AS3" s="14">
        <f>IFERROR(__xludf.DUMMYFUNCTION("""COMPUTED_VALUE"""),50.0)</f>
        <v>50</v>
      </c>
      <c r="AT3" s="14">
        <f>IFERROR(__xludf.DUMMYFUNCTION("""COMPUTED_VALUE"""),100.0)</f>
        <v>100</v>
      </c>
      <c r="AU3" s="14">
        <f>IFERROR(__xludf.DUMMYFUNCTION("""COMPUTED_VALUE"""),86.0)</f>
        <v>86</v>
      </c>
      <c r="AV3" s="14">
        <f>IFERROR(__xludf.DUMMYFUNCTION("""COMPUTED_VALUE"""),65.0)</f>
        <v>65</v>
      </c>
      <c r="AW3" s="14">
        <f>IFERROR(__xludf.DUMMYFUNCTION("""COMPUTED_VALUE"""),100.0)</f>
        <v>100</v>
      </c>
      <c r="AX3" s="14">
        <f>IFERROR(__xludf.DUMMYFUNCTION("""COMPUTED_VALUE"""),89.0)</f>
        <v>89</v>
      </c>
      <c r="AY3" s="14">
        <f>IFERROR(__xludf.DUMMYFUNCTION("""COMPUTED_VALUE"""),80.0)</f>
        <v>80</v>
      </c>
      <c r="AZ3" s="14">
        <f>IFERROR(__xludf.DUMMYFUNCTION("""COMPUTED_VALUE"""),70.0)</f>
        <v>70</v>
      </c>
      <c r="BA3" s="14">
        <f>IFERROR(__xludf.DUMMYFUNCTION("""COMPUTED_VALUE"""),100.0)</f>
        <v>100</v>
      </c>
      <c r="BB3" s="14">
        <f>IFERROR(__xludf.DUMMYFUNCTION("""COMPUTED_VALUE"""),100.0)</f>
        <v>100</v>
      </c>
      <c r="BC3" s="14">
        <f>IFERROR(__xludf.DUMMYFUNCTION("""COMPUTED_VALUE"""),100.0)</f>
        <v>100</v>
      </c>
      <c r="BD3" s="14">
        <f>IFERROR(__xludf.DUMMYFUNCTION("""COMPUTED_VALUE"""),100.0)</f>
        <v>100</v>
      </c>
      <c r="BE3" s="14">
        <f>IFERROR(__xludf.DUMMYFUNCTION("""COMPUTED_VALUE"""),100.0)</f>
        <v>100</v>
      </c>
      <c r="BF3" s="14">
        <f>IFERROR(__xludf.DUMMYFUNCTION("""COMPUTED_VALUE"""),100.0)</f>
        <v>100</v>
      </c>
      <c r="BG3" s="14">
        <f>IFERROR(__xludf.DUMMYFUNCTION("""COMPUTED_VALUE"""),100.0)</f>
        <v>100</v>
      </c>
      <c r="BH3" s="14">
        <f>IFERROR(__xludf.DUMMYFUNCTION("""COMPUTED_VALUE"""),100.0)</f>
        <v>100</v>
      </c>
      <c r="BI3" s="14">
        <f>IFERROR(__xludf.DUMMYFUNCTION("""COMPUTED_VALUE"""),100.0)</f>
        <v>100</v>
      </c>
      <c r="BJ3" s="14">
        <f>IFERROR(__xludf.DUMMYFUNCTION("""COMPUTED_VALUE"""),100.0)</f>
        <v>100</v>
      </c>
      <c r="BK3" s="12" t="str">
        <f>IFERROR(__xludf.DUMMYFUNCTION("""COMPUTED_VALUE"""),"")</f>
        <v/>
      </c>
      <c r="BL3" s="12" t="str">
        <f>IFERROR(__xludf.DUMMYFUNCTION("""COMPUTED_VALUE"""),"")</f>
        <v/>
      </c>
      <c r="BM3" s="12" t="str">
        <f>IFERROR(__xludf.DUMMYFUNCTION("""COMPUTED_VALUE"""),"")</f>
        <v/>
      </c>
      <c r="BN3" s="12" t="str">
        <f>IFERROR(__xludf.DUMMYFUNCTION("""COMPUTED_VALUE"""),"")</f>
        <v/>
      </c>
      <c r="BO3" s="12" t="str">
        <f>IFERROR(__xludf.DUMMYFUNCTION("""COMPUTED_VALUE"""),"")</f>
        <v/>
      </c>
      <c r="BP3" s="12" t="str">
        <f>IFERROR(__xludf.DUMMYFUNCTION("""COMPUTED_VALUE"""),"")</f>
        <v/>
      </c>
      <c r="BQ3" s="12" t="str">
        <f>IFERROR(__xludf.DUMMYFUNCTION("""COMPUTED_VALUE"""),"")</f>
        <v/>
      </c>
      <c r="BR3" s="12" t="str">
        <f>IFERROR(__xludf.DUMMYFUNCTION("""COMPUTED_VALUE"""),"")</f>
        <v/>
      </c>
      <c r="BS3" s="12" t="str">
        <f>IFERROR(__xludf.DUMMYFUNCTION("""COMPUTED_VALUE"""),"")</f>
        <v/>
      </c>
      <c r="BT3" s="12" t="str">
        <f>IFERROR(__xludf.DUMMYFUNCTION("""COMPUTED_VALUE"""),"")</f>
        <v/>
      </c>
    </row>
    <row r="4">
      <c r="A4" s="22" t="str">
        <f>IFERROR(__xludf.DUMMYFUNCTION("""COMPUTED_VALUE"""),"https://upload.wikimedia.org/wikipedia/commons/thumb/6/6a/Elizabeth_Warren%2C_official_portrait%2C_114th_Congress.jpg/220px-Elizabeth_Warren%2C_official_portrait%2C_114th_Congress.jpg")</f>
        <v>https://upload.wikimedia.org/wikipedia/commons/thumb/6/6a/Elizabeth_Warren%2C_official_portrait%2C_114th_Congress.jpg/220px-Elizabeth_Warren%2C_official_portrait%2C_114th_Congress.jpg</v>
      </c>
      <c r="B4" s="12" t="str">
        <f>IFERROR(__xludf.DUMMYFUNCTION("""COMPUTED_VALUE"""),"Elizabeth Warren")</f>
        <v>Elizabeth Warren</v>
      </c>
      <c r="C4" s="12">
        <f>IFERROR(__xludf.DUMMYFUNCTION("""COMPUTED_VALUE"""),100.0)</f>
        <v>100</v>
      </c>
      <c r="D4" s="12">
        <f>IFERROR(__xludf.DUMMYFUNCTION("""COMPUTED_VALUE"""),100.0)</f>
        <v>100</v>
      </c>
      <c r="E4" s="12">
        <f>IFERROR(__xludf.DUMMYFUNCTION("""COMPUTED_VALUE"""),29.0)</f>
        <v>29</v>
      </c>
      <c r="F4" s="12">
        <f>IFERROR(__xludf.DUMMYFUNCTION("""COMPUTED_VALUE"""),100.0)</f>
        <v>100</v>
      </c>
      <c r="G4" s="12">
        <f>IFERROR(__xludf.DUMMYFUNCTION("""COMPUTED_VALUE"""),50.0)</f>
        <v>50</v>
      </c>
      <c r="H4" s="12">
        <f>IFERROR(__xludf.DUMMYFUNCTION("""COMPUTED_VALUE"""),75.0)</f>
        <v>75</v>
      </c>
      <c r="I4" s="12">
        <f>IFERROR(__xludf.DUMMYFUNCTION("""COMPUTED_VALUE"""),98.0)</f>
        <v>98</v>
      </c>
      <c r="J4" s="12">
        <f>IFERROR(__xludf.DUMMYFUNCTION("""COMPUTED_VALUE"""),13.0)</f>
        <v>13</v>
      </c>
      <c r="K4" s="12">
        <f>IFERROR(__xludf.DUMMYFUNCTION("""COMPUTED_VALUE"""),11.0)</f>
        <v>11</v>
      </c>
      <c r="L4" s="12">
        <f>IFERROR(__xludf.DUMMYFUNCTION("""COMPUTED_VALUE"""),12.0)</f>
        <v>12</v>
      </c>
      <c r="M4" s="12">
        <f>IFERROR(__xludf.DUMMYFUNCTION("""COMPUTED_VALUE"""),34.0)</f>
        <v>34</v>
      </c>
      <c r="N4" s="12">
        <f>IFERROR(__xludf.DUMMYFUNCTION("""COMPUTED_VALUE"""),27.0)</f>
        <v>27</v>
      </c>
      <c r="O4" s="12">
        <f>IFERROR(__xludf.DUMMYFUNCTION("""COMPUTED_VALUE"""),16.0)</f>
        <v>16</v>
      </c>
      <c r="P4" s="12">
        <f>IFERROR(__xludf.DUMMYFUNCTION("""COMPUTED_VALUE"""),8.0)</f>
        <v>8</v>
      </c>
      <c r="Q4" s="12">
        <f>IFERROR(__xludf.DUMMYFUNCTION("""COMPUTED_VALUE"""),12.0)</f>
        <v>12</v>
      </c>
      <c r="R4" s="12">
        <f>IFERROR(__xludf.DUMMYFUNCTION("""COMPUTED_VALUE"""),8.0)</f>
        <v>8</v>
      </c>
      <c r="S4" s="12">
        <f>IFERROR(__xludf.DUMMYFUNCTION("""COMPUTED_VALUE"""),36.0)</f>
        <v>36</v>
      </c>
      <c r="T4" s="12">
        <f>IFERROR(__xludf.DUMMYFUNCTION("""COMPUTED_VALUE"""),13.0)</f>
        <v>13</v>
      </c>
      <c r="U4" s="12">
        <f>IFERROR(__xludf.DUMMYFUNCTION("""COMPUTED_VALUE"""),22.0)</f>
        <v>22</v>
      </c>
      <c r="V4" s="12">
        <f>IFERROR(__xludf.DUMMYFUNCTION("""COMPUTED_VALUE"""),32.0)</f>
        <v>32</v>
      </c>
      <c r="W4" s="12">
        <f>IFERROR(__xludf.DUMMYFUNCTION("""COMPUTED_VALUE"""),29.0)</f>
        <v>29</v>
      </c>
      <c r="X4" s="12">
        <f>IFERROR(__xludf.DUMMYFUNCTION("""COMPUTED_VALUE"""),42.0)</f>
        <v>42</v>
      </c>
      <c r="Y4" s="12">
        <f>IFERROR(__xludf.DUMMYFUNCTION("""COMPUTED_VALUE"""),80.0)</f>
        <v>80</v>
      </c>
      <c r="Z4" s="12">
        <f>IFERROR(__xludf.DUMMYFUNCTION("""COMPUTED_VALUE"""),55.0)</f>
        <v>55</v>
      </c>
      <c r="AA4" s="12">
        <f>IFERROR(__xludf.DUMMYFUNCTION("""COMPUTED_VALUE"""),66.0)</f>
        <v>66</v>
      </c>
      <c r="AB4" s="12">
        <f>IFERROR(__xludf.DUMMYFUNCTION("""COMPUTED_VALUE"""),69.0)</f>
        <v>69</v>
      </c>
      <c r="AC4" s="12">
        <f>IFERROR(__xludf.DUMMYFUNCTION("""COMPUTED_VALUE"""),53.0)</f>
        <v>53</v>
      </c>
      <c r="AD4" s="12">
        <f>IFERROR(__xludf.DUMMYFUNCTION("""COMPUTED_VALUE"""),49.0)</f>
        <v>49</v>
      </c>
      <c r="AE4" s="12">
        <f>IFERROR(__xludf.DUMMYFUNCTION("""COMPUTED_VALUE"""),64.0)</f>
        <v>64</v>
      </c>
      <c r="AF4" s="12">
        <f>IFERROR(__xludf.DUMMYFUNCTION("""COMPUTED_VALUE"""),56.0)</f>
        <v>56</v>
      </c>
      <c r="AG4" s="12">
        <f>IFERROR(__xludf.DUMMYFUNCTION("""COMPUTED_VALUE"""),61.0)</f>
        <v>61</v>
      </c>
      <c r="AH4" s="12">
        <f>IFERROR(__xludf.DUMMYFUNCTION("""COMPUTED_VALUE"""),23.0)</f>
        <v>23</v>
      </c>
      <c r="AI4" s="12">
        <f>IFERROR(__xludf.DUMMYFUNCTION("""COMPUTED_VALUE"""),44.0)</f>
        <v>44</v>
      </c>
      <c r="AJ4" s="12">
        <f>IFERROR(__xludf.DUMMYFUNCTION("""COMPUTED_VALUE"""),81.0)</f>
        <v>81</v>
      </c>
      <c r="AK4" s="12">
        <f>IFERROR(__xludf.DUMMYFUNCTION("""COMPUTED_VALUE"""),63.0)</f>
        <v>63</v>
      </c>
      <c r="AL4" s="12">
        <f>IFERROR(__xludf.DUMMYFUNCTION("""COMPUTED_VALUE"""),62.0)</f>
        <v>62</v>
      </c>
      <c r="AM4" s="12">
        <f>IFERROR(__xludf.DUMMYFUNCTION("""COMPUTED_VALUE"""),59.0)</f>
        <v>59</v>
      </c>
      <c r="AN4" s="14">
        <f>IFERROR(__xludf.DUMMYFUNCTION("""COMPUTED_VALUE"""),70.0)</f>
        <v>70</v>
      </c>
      <c r="AO4" s="14">
        <f>IFERROR(__xludf.DUMMYFUNCTION("""COMPUTED_VALUE"""),59.0)</f>
        <v>59</v>
      </c>
      <c r="AP4" s="14">
        <f>IFERROR(__xludf.DUMMYFUNCTION("""COMPUTED_VALUE"""),68.0)</f>
        <v>68</v>
      </c>
      <c r="AQ4" s="14">
        <f>IFERROR(__xludf.DUMMYFUNCTION("""COMPUTED_VALUE"""),62.0)</f>
        <v>62</v>
      </c>
      <c r="AR4" s="14">
        <f>IFERROR(__xludf.DUMMYFUNCTION("""COMPUTED_VALUE"""),100.0)</f>
        <v>100</v>
      </c>
      <c r="AS4" s="14">
        <f>IFERROR(__xludf.DUMMYFUNCTION("""COMPUTED_VALUE"""),32.0)</f>
        <v>32</v>
      </c>
      <c r="AT4" s="14">
        <f>IFERROR(__xludf.DUMMYFUNCTION("""COMPUTED_VALUE"""),54.0)</f>
        <v>54</v>
      </c>
      <c r="AU4" s="14">
        <f>IFERROR(__xludf.DUMMYFUNCTION("""COMPUTED_VALUE"""),100.0)</f>
        <v>100</v>
      </c>
      <c r="AV4" s="14">
        <f>IFERROR(__xludf.DUMMYFUNCTION("""COMPUTED_VALUE"""),53.0)</f>
        <v>53</v>
      </c>
      <c r="AW4" s="14">
        <f>IFERROR(__xludf.DUMMYFUNCTION("""COMPUTED_VALUE"""),50.0)</f>
        <v>50</v>
      </c>
      <c r="AX4" s="14">
        <f>IFERROR(__xludf.DUMMYFUNCTION("""COMPUTED_VALUE"""),50.0)</f>
        <v>50</v>
      </c>
      <c r="AY4" s="14">
        <f>IFERROR(__xludf.DUMMYFUNCTION("""COMPUTED_VALUE"""),43.0)</f>
        <v>43</v>
      </c>
      <c r="AZ4" s="14">
        <f>IFERROR(__xludf.DUMMYFUNCTION("""COMPUTED_VALUE"""),33.0)</f>
        <v>33</v>
      </c>
      <c r="BA4" s="14">
        <f>IFERROR(__xludf.DUMMYFUNCTION("""COMPUTED_VALUE"""),36.0)</f>
        <v>36</v>
      </c>
      <c r="BB4" s="14">
        <f>IFERROR(__xludf.DUMMYFUNCTION("""COMPUTED_VALUE"""),65.0)</f>
        <v>65</v>
      </c>
      <c r="BC4" s="14">
        <f>IFERROR(__xludf.DUMMYFUNCTION("""COMPUTED_VALUE"""),37.0)</f>
        <v>37</v>
      </c>
      <c r="BD4" s="14">
        <f>IFERROR(__xludf.DUMMYFUNCTION("""COMPUTED_VALUE"""),39.0)</f>
        <v>39</v>
      </c>
      <c r="BE4" s="14">
        <f>IFERROR(__xludf.DUMMYFUNCTION("""COMPUTED_VALUE"""),51.0)</f>
        <v>51</v>
      </c>
      <c r="BF4" s="14">
        <f>IFERROR(__xludf.DUMMYFUNCTION("""COMPUTED_VALUE"""),48.0)</f>
        <v>48</v>
      </c>
      <c r="BG4" s="14">
        <f>IFERROR(__xludf.DUMMYFUNCTION("""COMPUTED_VALUE"""),28.0)</f>
        <v>28</v>
      </c>
      <c r="BH4" s="14">
        <f>IFERROR(__xludf.DUMMYFUNCTION("""COMPUTED_VALUE"""),24.0)</f>
        <v>24</v>
      </c>
      <c r="BI4" s="14">
        <f>IFERROR(__xludf.DUMMYFUNCTION("""COMPUTED_VALUE"""),21.0)</f>
        <v>21</v>
      </c>
      <c r="BJ4" s="14">
        <f>IFERROR(__xludf.DUMMYFUNCTION("""COMPUTED_VALUE"""),15.0)</f>
        <v>15</v>
      </c>
      <c r="BK4" s="12" t="str">
        <f>IFERROR(__xludf.DUMMYFUNCTION("""COMPUTED_VALUE"""),"")</f>
        <v/>
      </c>
      <c r="BL4" s="12" t="str">
        <f>IFERROR(__xludf.DUMMYFUNCTION("""COMPUTED_VALUE"""),"")</f>
        <v/>
      </c>
      <c r="BM4" s="12" t="str">
        <f>IFERROR(__xludf.DUMMYFUNCTION("""COMPUTED_VALUE"""),"")</f>
        <v/>
      </c>
      <c r="BN4" s="12" t="str">
        <f>IFERROR(__xludf.DUMMYFUNCTION("""COMPUTED_VALUE"""),"")</f>
        <v/>
      </c>
      <c r="BO4" s="12" t="str">
        <f>IFERROR(__xludf.DUMMYFUNCTION("""COMPUTED_VALUE"""),"")</f>
        <v/>
      </c>
      <c r="BP4" s="12" t="str">
        <f>IFERROR(__xludf.DUMMYFUNCTION("""COMPUTED_VALUE"""),"")</f>
        <v/>
      </c>
      <c r="BQ4" s="12" t="str">
        <f>IFERROR(__xludf.DUMMYFUNCTION("""COMPUTED_VALUE"""),"")</f>
        <v/>
      </c>
      <c r="BR4" s="12" t="str">
        <f>IFERROR(__xludf.DUMMYFUNCTION("""COMPUTED_VALUE"""),"")</f>
        <v/>
      </c>
      <c r="BS4" s="12" t="str">
        <f>IFERROR(__xludf.DUMMYFUNCTION("""COMPUTED_VALUE"""),"")</f>
        <v/>
      </c>
      <c r="BT4" s="12" t="str">
        <f>IFERROR(__xludf.DUMMYFUNCTION("""COMPUTED_VALUE"""),"")</f>
        <v/>
      </c>
    </row>
    <row r="5">
      <c r="A5" s="22" t="str">
        <f>IFERROR(__xludf.DUMMYFUNCTION("""COMPUTED_VALUE"""),"https://upload.wikimedia.org/wikipedia/commons/thumb/6/64/Biden_2013.jpg/220px-Biden_2013.jpg")</f>
        <v>https://upload.wikimedia.org/wikipedia/commons/thumb/6/64/Biden_2013.jpg/220px-Biden_2013.jpg</v>
      </c>
      <c r="B5" s="12" t="str">
        <f>IFERROR(__xludf.DUMMYFUNCTION("""COMPUTED_VALUE"""),"Joe Biden")</f>
        <v>Joe Biden</v>
      </c>
      <c r="C5" s="12">
        <f>IFERROR(__xludf.DUMMYFUNCTION("""COMPUTED_VALUE"""),27.0)</f>
        <v>27</v>
      </c>
      <c r="D5" s="12">
        <f>IFERROR(__xludf.DUMMYFUNCTION("""COMPUTED_VALUE"""),33.0)</f>
        <v>33</v>
      </c>
      <c r="E5" s="12">
        <f>IFERROR(__xludf.DUMMYFUNCTION("""COMPUTED_VALUE"""),23.0)</f>
        <v>23</v>
      </c>
      <c r="F5" s="12">
        <f>IFERROR(__xludf.DUMMYFUNCTION("""COMPUTED_VALUE"""),70.0)</f>
        <v>70</v>
      </c>
      <c r="G5" s="12">
        <f>IFERROR(__xludf.DUMMYFUNCTION("""COMPUTED_VALUE"""),45.0)</f>
        <v>45</v>
      </c>
      <c r="H5" s="12">
        <f>IFERROR(__xludf.DUMMYFUNCTION("""COMPUTED_VALUE"""),48.0)</f>
        <v>48</v>
      </c>
      <c r="I5" s="12">
        <f>IFERROR(__xludf.DUMMYFUNCTION("""COMPUTED_VALUE"""),33.0)</f>
        <v>33</v>
      </c>
      <c r="J5" s="12">
        <f>IFERROR(__xludf.DUMMYFUNCTION("""COMPUTED_VALUE"""),21.0)</f>
        <v>21</v>
      </c>
      <c r="K5" s="12">
        <f>IFERROR(__xludf.DUMMYFUNCTION("""COMPUTED_VALUE"""),22.0)</f>
        <v>22</v>
      </c>
      <c r="L5" s="12">
        <f>IFERROR(__xludf.DUMMYFUNCTION("""COMPUTED_VALUE"""),31.0)</f>
        <v>31</v>
      </c>
      <c r="M5" s="12">
        <f>IFERROR(__xludf.DUMMYFUNCTION("""COMPUTED_VALUE"""),79.0)</f>
        <v>79</v>
      </c>
      <c r="N5" s="12">
        <f>IFERROR(__xludf.DUMMYFUNCTION("""COMPUTED_VALUE"""),66.0)</f>
        <v>66</v>
      </c>
      <c r="O5" s="12">
        <f>IFERROR(__xludf.DUMMYFUNCTION("""COMPUTED_VALUE"""),45.0)</f>
        <v>45</v>
      </c>
      <c r="P5" s="12">
        <f>IFERROR(__xludf.DUMMYFUNCTION("""COMPUTED_VALUE"""),100.0)</f>
        <v>100</v>
      </c>
      <c r="Q5" s="12">
        <f>IFERROR(__xludf.DUMMYFUNCTION("""COMPUTED_VALUE"""),100.0)</f>
        <v>100</v>
      </c>
      <c r="R5" s="12">
        <f>IFERROR(__xludf.DUMMYFUNCTION("""COMPUTED_VALUE"""),21.0)</f>
        <v>21</v>
      </c>
      <c r="S5" s="12">
        <f>IFERROR(__xludf.DUMMYFUNCTION("""COMPUTED_VALUE"""),45.0)</f>
        <v>45</v>
      </c>
      <c r="T5" s="12">
        <f>IFERROR(__xludf.DUMMYFUNCTION("""COMPUTED_VALUE"""),100.0)</f>
        <v>100</v>
      </c>
      <c r="U5" s="12">
        <f>IFERROR(__xludf.DUMMYFUNCTION("""COMPUTED_VALUE"""),100.0)</f>
        <v>100</v>
      </c>
      <c r="V5" s="12">
        <f>IFERROR(__xludf.DUMMYFUNCTION("""COMPUTED_VALUE"""),100.0)</f>
        <v>100</v>
      </c>
      <c r="W5" s="12">
        <f>IFERROR(__xludf.DUMMYFUNCTION("""COMPUTED_VALUE"""),82.0)</f>
        <v>82</v>
      </c>
      <c r="X5" s="12">
        <f>IFERROR(__xludf.DUMMYFUNCTION("""COMPUTED_VALUE"""),100.0)</f>
        <v>100</v>
      </c>
      <c r="Y5" s="12">
        <f>IFERROR(__xludf.DUMMYFUNCTION("""COMPUTED_VALUE"""),100.0)</f>
        <v>100</v>
      </c>
      <c r="Z5" s="12">
        <f>IFERROR(__xludf.DUMMYFUNCTION("""COMPUTED_VALUE"""),100.0)</f>
        <v>100</v>
      </c>
      <c r="AA5" s="12">
        <f>IFERROR(__xludf.DUMMYFUNCTION("""COMPUTED_VALUE"""),100.0)</f>
        <v>100</v>
      </c>
      <c r="AB5" s="12">
        <f>IFERROR(__xludf.DUMMYFUNCTION("""COMPUTED_VALUE"""),100.0)</f>
        <v>100</v>
      </c>
      <c r="AC5" s="12">
        <f>IFERROR(__xludf.DUMMYFUNCTION("""COMPUTED_VALUE"""),100.0)</f>
        <v>100</v>
      </c>
      <c r="AD5" s="12">
        <f>IFERROR(__xludf.DUMMYFUNCTION("""COMPUTED_VALUE"""),100.0)</f>
        <v>100</v>
      </c>
      <c r="AE5" s="12">
        <f>IFERROR(__xludf.DUMMYFUNCTION("""COMPUTED_VALUE"""),100.0)</f>
        <v>100</v>
      </c>
      <c r="AF5" s="12">
        <f>IFERROR(__xludf.DUMMYFUNCTION("""COMPUTED_VALUE"""),75.0)</f>
        <v>75</v>
      </c>
      <c r="AG5" s="12">
        <f>IFERROR(__xludf.DUMMYFUNCTION("""COMPUTED_VALUE"""),46.0)</f>
        <v>46</v>
      </c>
      <c r="AH5" s="12">
        <f>IFERROR(__xludf.DUMMYFUNCTION("""COMPUTED_VALUE"""),51.0)</f>
        <v>51</v>
      </c>
      <c r="AI5" s="12">
        <f>IFERROR(__xludf.DUMMYFUNCTION("""COMPUTED_VALUE"""),100.0)</f>
        <v>100</v>
      </c>
      <c r="AJ5" s="12">
        <f>IFERROR(__xludf.DUMMYFUNCTION("""COMPUTED_VALUE"""),70.0)</f>
        <v>70</v>
      </c>
      <c r="AK5" s="12">
        <f>IFERROR(__xludf.DUMMYFUNCTION("""COMPUTED_VALUE"""),62.0)</f>
        <v>62</v>
      </c>
      <c r="AL5" s="12">
        <f>IFERROR(__xludf.DUMMYFUNCTION("""COMPUTED_VALUE"""),87.0)</f>
        <v>87</v>
      </c>
      <c r="AM5" s="12">
        <f>IFERROR(__xludf.DUMMYFUNCTION("""COMPUTED_VALUE"""),100.0)</f>
        <v>100</v>
      </c>
      <c r="AN5" s="14">
        <f>IFERROR(__xludf.DUMMYFUNCTION("""COMPUTED_VALUE"""),100.0)</f>
        <v>100</v>
      </c>
      <c r="AO5" s="14">
        <f>IFERROR(__xludf.DUMMYFUNCTION("""COMPUTED_VALUE"""),100.0)</f>
        <v>100</v>
      </c>
      <c r="AP5" s="14">
        <f>IFERROR(__xludf.DUMMYFUNCTION("""COMPUTED_VALUE"""),100.0)</f>
        <v>100</v>
      </c>
      <c r="AQ5" s="14">
        <f>IFERROR(__xludf.DUMMYFUNCTION("""COMPUTED_VALUE"""),58.0)</f>
        <v>58</v>
      </c>
      <c r="AR5" s="14">
        <f>IFERROR(__xludf.DUMMYFUNCTION("""COMPUTED_VALUE"""),82.0)</f>
        <v>82</v>
      </c>
      <c r="AS5" s="14">
        <f>IFERROR(__xludf.DUMMYFUNCTION("""COMPUTED_VALUE"""),30.0)</f>
        <v>30</v>
      </c>
      <c r="AT5" s="14">
        <f>IFERROR(__xludf.DUMMYFUNCTION("""COMPUTED_VALUE"""),83.0)</f>
        <v>83</v>
      </c>
      <c r="AU5" s="14">
        <f>IFERROR(__xludf.DUMMYFUNCTION("""COMPUTED_VALUE"""),67.0)</f>
        <v>67</v>
      </c>
      <c r="AV5" s="14">
        <f>IFERROR(__xludf.DUMMYFUNCTION("""COMPUTED_VALUE"""),50.0)</f>
        <v>50</v>
      </c>
      <c r="AW5" s="14">
        <f>IFERROR(__xludf.DUMMYFUNCTION("""COMPUTED_VALUE"""),75.0)</f>
        <v>75</v>
      </c>
      <c r="AX5" s="14">
        <f>IFERROR(__xludf.DUMMYFUNCTION("""COMPUTED_VALUE"""),96.0)</f>
        <v>96</v>
      </c>
      <c r="AY5" s="14">
        <f>IFERROR(__xludf.DUMMYFUNCTION("""COMPUTED_VALUE"""),100.0)</f>
        <v>100</v>
      </c>
      <c r="AZ5" s="14">
        <f>IFERROR(__xludf.DUMMYFUNCTION("""COMPUTED_VALUE"""),100.0)</f>
        <v>100</v>
      </c>
      <c r="BA5" s="14">
        <f>IFERROR(__xludf.DUMMYFUNCTION("""COMPUTED_VALUE"""),75.0)</f>
        <v>75</v>
      </c>
      <c r="BB5" s="14">
        <f>IFERROR(__xludf.DUMMYFUNCTION("""COMPUTED_VALUE"""),71.0)</f>
        <v>71</v>
      </c>
      <c r="BC5" s="14">
        <f>IFERROR(__xludf.DUMMYFUNCTION("""COMPUTED_VALUE"""),58.0)</f>
        <v>58</v>
      </c>
      <c r="BD5" s="14">
        <f>IFERROR(__xludf.DUMMYFUNCTION("""COMPUTED_VALUE"""),53.0)</f>
        <v>53</v>
      </c>
      <c r="BE5" s="14">
        <f>IFERROR(__xludf.DUMMYFUNCTION("""COMPUTED_VALUE"""),35.0)</f>
        <v>35</v>
      </c>
      <c r="BF5" s="14">
        <f>IFERROR(__xludf.DUMMYFUNCTION("""COMPUTED_VALUE"""),36.0)</f>
        <v>36</v>
      </c>
      <c r="BG5" s="14">
        <f>IFERROR(__xludf.DUMMYFUNCTION("""COMPUTED_VALUE"""),43.0)</f>
        <v>43</v>
      </c>
      <c r="BH5" s="14">
        <f>IFERROR(__xludf.DUMMYFUNCTION("""COMPUTED_VALUE"""),36.0)</f>
        <v>36</v>
      </c>
      <c r="BI5" s="14">
        <f>IFERROR(__xludf.DUMMYFUNCTION("""COMPUTED_VALUE"""),36.0)</f>
        <v>36</v>
      </c>
      <c r="BJ5" s="14">
        <f>IFERROR(__xludf.DUMMYFUNCTION("""COMPUTED_VALUE"""),21.0)</f>
        <v>21</v>
      </c>
      <c r="BK5" s="12" t="str">
        <f>IFERROR(__xludf.DUMMYFUNCTION("""COMPUTED_VALUE"""),"")</f>
        <v/>
      </c>
      <c r="BL5" s="12" t="str">
        <f>IFERROR(__xludf.DUMMYFUNCTION("""COMPUTED_VALUE"""),"")</f>
        <v/>
      </c>
      <c r="BM5" s="12" t="str">
        <f>IFERROR(__xludf.DUMMYFUNCTION("""COMPUTED_VALUE"""),"")</f>
        <v/>
      </c>
      <c r="BN5" s="12" t="str">
        <f>IFERROR(__xludf.DUMMYFUNCTION("""COMPUTED_VALUE"""),"")</f>
        <v/>
      </c>
      <c r="BO5" s="12" t="str">
        <f>IFERROR(__xludf.DUMMYFUNCTION("""COMPUTED_VALUE"""),"")</f>
        <v/>
      </c>
      <c r="BP5" s="12" t="str">
        <f>IFERROR(__xludf.DUMMYFUNCTION("""COMPUTED_VALUE"""),"")</f>
        <v/>
      </c>
      <c r="BQ5" s="12" t="str">
        <f>IFERROR(__xludf.DUMMYFUNCTION("""COMPUTED_VALUE"""),"")</f>
        <v/>
      </c>
      <c r="BR5" s="12" t="str">
        <f>IFERROR(__xludf.DUMMYFUNCTION("""COMPUTED_VALUE"""),"")</f>
        <v/>
      </c>
      <c r="BS5" s="12" t="str">
        <f>IFERROR(__xludf.DUMMYFUNCTION("""COMPUTED_VALUE"""),"")</f>
        <v/>
      </c>
      <c r="BT5" s="12" t="str">
        <f>IFERROR(__xludf.DUMMYFUNCTION("""COMPUTED_VALUE"""),"")</f>
        <v/>
      </c>
    </row>
    <row r="6">
      <c r="A6" s="22" t="str">
        <f>IFERROR(__xludf.DUMMYFUNCTION("""COMPUTED_VALUE"""),"https://upload.wikimedia.org/wikipedia/commons/thumb/e/e2/Mike_Bloomberg_Headshot.jpg/220px-Mike_Bloomberg_Headshot.jpg")</f>
        <v>https://upload.wikimedia.org/wikipedia/commons/thumb/e/e2/Mike_Bloomberg_Headshot.jpg/220px-Mike_Bloomberg_Headshot.jpg</v>
      </c>
      <c r="B6" s="12" t="str">
        <f>IFERROR(__xludf.DUMMYFUNCTION("""COMPUTED_VALUE"""),"Michael Bloomberg")</f>
        <v>Michael Bloomberg</v>
      </c>
      <c r="C6" s="12">
        <f>IFERROR(__xludf.DUMMYFUNCTION("""COMPUTED_VALUE"""),5.0)</f>
        <v>5</v>
      </c>
      <c r="D6" s="12">
        <f>IFERROR(__xludf.DUMMYFUNCTION("""COMPUTED_VALUE"""),2.0)</f>
        <v>2</v>
      </c>
      <c r="E6" s="12">
        <f>IFERROR(__xludf.DUMMYFUNCTION("""COMPUTED_VALUE"""),3.0)</f>
        <v>3</v>
      </c>
      <c r="F6" s="12">
        <f>IFERROR(__xludf.DUMMYFUNCTION("""COMPUTED_VALUE"""),9.0)</f>
        <v>9</v>
      </c>
      <c r="G6" s="12">
        <f>IFERROR(__xludf.DUMMYFUNCTION("""COMPUTED_VALUE"""),10.0)</f>
        <v>10</v>
      </c>
      <c r="H6" s="12">
        <f>IFERROR(__xludf.DUMMYFUNCTION("""COMPUTED_VALUE"""),9.0)</f>
        <v>9</v>
      </c>
      <c r="I6" s="12">
        <f>IFERROR(__xludf.DUMMYFUNCTION("""COMPUTED_VALUE"""),4.0)</f>
        <v>4</v>
      </c>
      <c r="J6" s="12">
        <f>IFERROR(__xludf.DUMMYFUNCTION("""COMPUTED_VALUE"""),1.0)</f>
        <v>1</v>
      </c>
      <c r="K6" s="12">
        <f>IFERROR(__xludf.DUMMYFUNCTION("""COMPUTED_VALUE"""),1.0)</f>
        <v>1</v>
      </c>
      <c r="L6" s="12">
        <f>IFERROR(__xludf.DUMMYFUNCTION("""COMPUTED_VALUE"""),4.0)</f>
        <v>4</v>
      </c>
      <c r="M6" s="12">
        <f>IFERROR(__xludf.DUMMYFUNCTION("""COMPUTED_VALUE"""),2.0)</f>
        <v>2</v>
      </c>
      <c r="N6" s="12">
        <f>IFERROR(__xludf.DUMMYFUNCTION("""COMPUTED_VALUE"""),2.0)</f>
        <v>2</v>
      </c>
      <c r="O6" s="12">
        <f>IFERROR(__xludf.DUMMYFUNCTION("""COMPUTED_VALUE"""),1.0)</f>
        <v>1</v>
      </c>
      <c r="P6" s="12">
        <f>IFERROR(__xludf.DUMMYFUNCTION("""COMPUTED_VALUE"""),1.0)</f>
        <v>1</v>
      </c>
      <c r="Q6" s="12">
        <f>IFERROR(__xludf.DUMMYFUNCTION("""COMPUTED_VALUE"""),1.0)</f>
        <v>1</v>
      </c>
      <c r="R6" s="12">
        <f>IFERROR(__xludf.DUMMYFUNCTION("""COMPUTED_VALUE"""),0.0)</f>
        <v>0</v>
      </c>
      <c r="S6" s="12">
        <f>IFERROR(__xludf.DUMMYFUNCTION("""COMPUTED_VALUE"""),1.0)</f>
        <v>1</v>
      </c>
      <c r="T6" s="12">
        <f>IFERROR(__xludf.DUMMYFUNCTION("""COMPUTED_VALUE"""),0.0)</f>
        <v>0</v>
      </c>
      <c r="U6" s="12">
        <f>IFERROR(__xludf.DUMMYFUNCTION("""COMPUTED_VALUE"""),1.0)</f>
        <v>1</v>
      </c>
      <c r="V6" s="12">
        <f>IFERROR(__xludf.DUMMYFUNCTION("""COMPUTED_VALUE"""),1.0)</f>
        <v>1</v>
      </c>
      <c r="W6" s="12">
        <f>IFERROR(__xludf.DUMMYFUNCTION("""COMPUTED_VALUE"""),3.0)</f>
        <v>3</v>
      </c>
      <c r="X6" s="12">
        <f>IFERROR(__xludf.DUMMYFUNCTION("""COMPUTED_VALUE"""),1.0)</f>
        <v>1</v>
      </c>
      <c r="Y6" s="12">
        <f>IFERROR(__xludf.DUMMYFUNCTION("""COMPUTED_VALUE"""),3.0)</f>
        <v>3</v>
      </c>
      <c r="Z6" s="12">
        <f>IFERROR(__xludf.DUMMYFUNCTION("""COMPUTED_VALUE"""),4.0)</f>
        <v>4</v>
      </c>
      <c r="AA6" s="12">
        <f>IFERROR(__xludf.DUMMYFUNCTION("""COMPUTED_VALUE"""),2.0)</f>
        <v>2</v>
      </c>
      <c r="AB6" s="12">
        <f>IFERROR(__xludf.DUMMYFUNCTION("""COMPUTED_VALUE"""),1.0)</f>
        <v>1</v>
      </c>
      <c r="AC6" s="12">
        <f>IFERROR(__xludf.DUMMYFUNCTION("""COMPUTED_VALUE"""),1.0)</f>
        <v>1</v>
      </c>
      <c r="AD6" s="12">
        <f>IFERROR(__xludf.DUMMYFUNCTION("""COMPUTED_VALUE"""),1.0)</f>
        <v>1</v>
      </c>
      <c r="AE6" s="12">
        <f>IFERROR(__xludf.DUMMYFUNCTION("""COMPUTED_VALUE"""),2.0)</f>
        <v>2</v>
      </c>
      <c r="AF6" s="12">
        <f>IFERROR(__xludf.DUMMYFUNCTION("""COMPUTED_VALUE"""),1.0)</f>
        <v>1</v>
      </c>
      <c r="AG6" s="12">
        <f>IFERROR(__xludf.DUMMYFUNCTION("""COMPUTED_VALUE"""),1.0)</f>
        <v>1</v>
      </c>
      <c r="AH6" s="12">
        <f>IFERROR(__xludf.DUMMYFUNCTION("""COMPUTED_VALUE"""),1.0)</f>
        <v>1</v>
      </c>
      <c r="AI6" s="12">
        <f>IFERROR(__xludf.DUMMYFUNCTION("""COMPUTED_VALUE"""),3.0)</f>
        <v>3</v>
      </c>
      <c r="AJ6" s="12">
        <f>IFERROR(__xludf.DUMMYFUNCTION("""COMPUTED_VALUE"""),1.0)</f>
        <v>1</v>
      </c>
      <c r="AK6" s="12">
        <f>IFERROR(__xludf.DUMMYFUNCTION("""COMPUTED_VALUE"""),1.0)</f>
        <v>1</v>
      </c>
      <c r="AL6" s="12">
        <f>IFERROR(__xludf.DUMMYFUNCTION("""COMPUTED_VALUE"""),1.0)</f>
        <v>1</v>
      </c>
      <c r="AM6" s="12">
        <f>IFERROR(__xludf.DUMMYFUNCTION("""COMPUTED_VALUE"""),2.0)</f>
        <v>2</v>
      </c>
      <c r="AN6" s="14">
        <f>IFERROR(__xludf.DUMMYFUNCTION("""COMPUTED_VALUE"""),1.0)</f>
        <v>1</v>
      </c>
      <c r="AO6" s="14">
        <f>IFERROR(__xludf.DUMMYFUNCTION("""COMPUTED_VALUE"""),1.0)</f>
        <v>1</v>
      </c>
      <c r="AP6" s="14">
        <f>IFERROR(__xludf.DUMMYFUNCTION("""COMPUTED_VALUE"""),2.0)</f>
        <v>2</v>
      </c>
      <c r="AQ6" s="14">
        <f>IFERROR(__xludf.DUMMYFUNCTION("""COMPUTED_VALUE"""),1.0)</f>
        <v>1</v>
      </c>
      <c r="AR6" s="14">
        <f>IFERROR(__xludf.DUMMYFUNCTION("""COMPUTED_VALUE"""),3.0)</f>
        <v>3</v>
      </c>
      <c r="AS6" s="14">
        <f>IFERROR(__xludf.DUMMYFUNCTION("""COMPUTED_VALUE"""),3.0)</f>
        <v>3</v>
      </c>
      <c r="AT6" s="14">
        <f>IFERROR(__xludf.DUMMYFUNCTION("""COMPUTED_VALUE"""),7.0)</f>
        <v>7</v>
      </c>
      <c r="AU6" s="14">
        <f>IFERROR(__xludf.DUMMYFUNCTION("""COMPUTED_VALUE"""),3.0)</f>
        <v>3</v>
      </c>
      <c r="AV6" s="14">
        <f>IFERROR(__xludf.DUMMYFUNCTION("""COMPUTED_VALUE"""),100.0)</f>
        <v>100</v>
      </c>
      <c r="AW6" s="14">
        <f>IFERROR(__xludf.DUMMYFUNCTION("""COMPUTED_VALUE"""),19.0)</f>
        <v>19</v>
      </c>
      <c r="AX6" s="14">
        <f>IFERROR(__xludf.DUMMYFUNCTION("""COMPUTED_VALUE"""),100.0)</f>
        <v>100</v>
      </c>
      <c r="AY6" s="14">
        <f>IFERROR(__xludf.DUMMYFUNCTION("""COMPUTED_VALUE"""),78.0)</f>
        <v>78</v>
      </c>
      <c r="AZ6" s="14">
        <f>IFERROR(__xludf.DUMMYFUNCTION("""COMPUTED_VALUE"""),34.0)</f>
        <v>34</v>
      </c>
      <c r="BA6" s="14">
        <f>IFERROR(__xludf.DUMMYFUNCTION("""COMPUTED_VALUE"""),34.0)</f>
        <v>34</v>
      </c>
      <c r="BB6" s="14">
        <f>IFERROR(__xludf.DUMMYFUNCTION("""COMPUTED_VALUE"""),23.0)</f>
        <v>23</v>
      </c>
      <c r="BC6" s="14">
        <f>IFERROR(__xludf.DUMMYFUNCTION("""COMPUTED_VALUE"""),14.0)</f>
        <v>14</v>
      </c>
      <c r="BD6" s="14">
        <f>IFERROR(__xludf.DUMMYFUNCTION("""COMPUTED_VALUE"""),38.0)</f>
        <v>38</v>
      </c>
      <c r="BE6" s="14">
        <f>IFERROR(__xludf.DUMMYFUNCTION("""COMPUTED_VALUE"""),31.0)</f>
        <v>31</v>
      </c>
      <c r="BF6" s="14">
        <f>IFERROR(__xludf.DUMMYFUNCTION("""COMPUTED_VALUE"""),26.0)</f>
        <v>26</v>
      </c>
      <c r="BG6" s="14">
        <f>IFERROR(__xludf.DUMMYFUNCTION("""COMPUTED_VALUE"""),25.0)</f>
        <v>25</v>
      </c>
      <c r="BH6" s="14">
        <f>IFERROR(__xludf.DUMMYFUNCTION("""COMPUTED_VALUE"""),35.0)</f>
        <v>35</v>
      </c>
      <c r="BI6" s="14">
        <f>IFERROR(__xludf.DUMMYFUNCTION("""COMPUTED_VALUE"""),35.0)</f>
        <v>35</v>
      </c>
      <c r="BJ6" s="14">
        <f>IFERROR(__xludf.DUMMYFUNCTION("""COMPUTED_VALUE"""),65.0)</f>
        <v>65</v>
      </c>
      <c r="BK6" s="12" t="str">
        <f>IFERROR(__xludf.DUMMYFUNCTION("""COMPUTED_VALUE"""),"")</f>
        <v/>
      </c>
      <c r="BL6" s="12" t="str">
        <f>IFERROR(__xludf.DUMMYFUNCTION("""COMPUTED_VALUE"""),"")</f>
        <v/>
      </c>
      <c r="BM6" s="12" t="str">
        <f>IFERROR(__xludf.DUMMYFUNCTION("""COMPUTED_VALUE"""),"")</f>
        <v/>
      </c>
      <c r="BN6" s="12" t="str">
        <f>IFERROR(__xludf.DUMMYFUNCTION("""COMPUTED_VALUE"""),"")</f>
        <v/>
      </c>
      <c r="BO6" s="12" t="str">
        <f>IFERROR(__xludf.DUMMYFUNCTION("""COMPUTED_VALUE"""),"")</f>
        <v/>
      </c>
      <c r="BP6" s="12" t="str">
        <f>IFERROR(__xludf.DUMMYFUNCTION("""COMPUTED_VALUE"""),"")</f>
        <v/>
      </c>
      <c r="BQ6" s="12" t="str">
        <f>IFERROR(__xludf.DUMMYFUNCTION("""COMPUTED_VALUE"""),"")</f>
        <v/>
      </c>
      <c r="BR6" s="12" t="str">
        <f>IFERROR(__xludf.DUMMYFUNCTION("""COMPUTED_VALUE"""),"")</f>
        <v/>
      </c>
      <c r="BS6" s="12" t="str">
        <f>IFERROR(__xludf.DUMMYFUNCTION("""COMPUTED_VALUE"""),"")</f>
        <v/>
      </c>
      <c r="BT6" s="12" t="str">
        <f>IFERROR(__xludf.DUMMYFUNCTION("""COMPUTED_VALUE"""),"")</f>
        <v/>
      </c>
    </row>
    <row r="7" ht="15.0" customHeight="1">
      <c r="A7" s="22" t="str">
        <f>IFERROR(__xludf.DUMMYFUNCTION("""COMPUTED_VALUE"""),"https://upload.wikimedia.org/wikipedia/commons/thumb/b/bf/Pete_Buttigieg_by_Gage_Skidmore.jpg/220px-Pete_Buttigieg_by_Gage_Skidmore.jpg")</f>
        <v>https://upload.wikimedia.org/wikipedia/commons/thumb/b/bf/Pete_Buttigieg_by_Gage_Skidmore.jpg/220px-Pete_Buttigieg_by_Gage_Skidmore.jpg</v>
      </c>
      <c r="B7" s="12" t="str">
        <f>IFERROR(__xludf.DUMMYFUNCTION("""COMPUTED_VALUE"""),"Pete Buttigieg")</f>
        <v>Pete Buttigieg</v>
      </c>
      <c r="C7" s="12">
        <f>IFERROR(__xludf.DUMMYFUNCTION("""COMPUTED_VALUE"""),1.0)</f>
        <v>1</v>
      </c>
      <c r="D7" s="12">
        <f>IFERROR(__xludf.DUMMYFUNCTION("""COMPUTED_VALUE"""),1.0)</f>
        <v>1</v>
      </c>
      <c r="E7" s="12">
        <f>IFERROR(__xludf.DUMMYFUNCTION("""COMPUTED_VALUE"""),2.0)</f>
        <v>2</v>
      </c>
      <c r="F7" s="12">
        <f>IFERROR(__xludf.DUMMYFUNCTION("""COMPUTED_VALUE"""),22.0)</f>
        <v>22</v>
      </c>
      <c r="G7" s="12">
        <f>IFERROR(__xludf.DUMMYFUNCTION("""COMPUTED_VALUE"""),20.0)</f>
        <v>20</v>
      </c>
      <c r="H7" s="12">
        <f>IFERROR(__xludf.DUMMYFUNCTION("""COMPUTED_VALUE"""),17.0)</f>
        <v>17</v>
      </c>
      <c r="I7" s="12">
        <f>IFERROR(__xludf.DUMMYFUNCTION("""COMPUTED_VALUE"""),7.0)</f>
        <v>7</v>
      </c>
      <c r="J7" s="12">
        <f>IFERROR(__xludf.DUMMYFUNCTION("""COMPUTED_VALUE"""),6.0)</f>
        <v>6</v>
      </c>
      <c r="K7" s="12">
        <f>IFERROR(__xludf.DUMMYFUNCTION("""COMPUTED_VALUE"""),5.0)</f>
        <v>5</v>
      </c>
      <c r="L7" s="12">
        <f>IFERROR(__xludf.DUMMYFUNCTION("""COMPUTED_VALUE"""),10.0)</f>
        <v>10</v>
      </c>
      <c r="M7" s="12">
        <f>IFERROR(__xludf.DUMMYFUNCTION("""COMPUTED_VALUE"""),48.0)</f>
        <v>48</v>
      </c>
      <c r="N7" s="12">
        <f>IFERROR(__xludf.DUMMYFUNCTION("""COMPUTED_VALUE"""),45.0)</f>
        <v>45</v>
      </c>
      <c r="O7" s="12">
        <f>IFERROR(__xludf.DUMMYFUNCTION("""COMPUTED_VALUE"""),62.0)</f>
        <v>62</v>
      </c>
      <c r="P7" s="12">
        <f>IFERROR(__xludf.DUMMYFUNCTION("""COMPUTED_VALUE"""),67.0)</f>
        <v>67</v>
      </c>
      <c r="Q7" s="12">
        <f>IFERROR(__xludf.DUMMYFUNCTION("""COMPUTED_VALUE"""),73.0)</f>
        <v>73</v>
      </c>
      <c r="R7" s="12">
        <f>IFERROR(__xludf.DUMMYFUNCTION("""COMPUTED_VALUE"""),100.0)</f>
        <v>100</v>
      </c>
      <c r="S7" s="12">
        <f>IFERROR(__xludf.DUMMYFUNCTION("""COMPUTED_VALUE"""),100.0)</f>
        <v>100</v>
      </c>
      <c r="T7" s="12">
        <f>IFERROR(__xludf.DUMMYFUNCTION("""COMPUTED_VALUE"""),28.0)</f>
        <v>28</v>
      </c>
      <c r="U7" s="12">
        <f>IFERROR(__xludf.DUMMYFUNCTION("""COMPUTED_VALUE"""),55.0)</f>
        <v>55</v>
      </c>
      <c r="V7" s="12">
        <f>IFERROR(__xludf.DUMMYFUNCTION("""COMPUTED_VALUE"""),83.0)</f>
        <v>83</v>
      </c>
      <c r="W7" s="12">
        <f>IFERROR(__xludf.DUMMYFUNCTION("""COMPUTED_VALUE"""),100.0)</f>
        <v>100</v>
      </c>
      <c r="X7" s="12">
        <f>IFERROR(__xludf.DUMMYFUNCTION("""COMPUTED_VALUE"""),100.0)</f>
        <v>100</v>
      </c>
      <c r="Y7" s="12">
        <f>IFERROR(__xludf.DUMMYFUNCTION("""COMPUTED_VALUE"""),82.0)</f>
        <v>82</v>
      </c>
      <c r="Z7" s="12">
        <f>IFERROR(__xludf.DUMMYFUNCTION("""COMPUTED_VALUE"""),50.0)</f>
        <v>50</v>
      </c>
      <c r="AA7" s="12">
        <f>IFERROR(__xludf.DUMMYFUNCTION("""COMPUTED_VALUE"""),63.0)</f>
        <v>63</v>
      </c>
      <c r="AB7" s="12">
        <f>IFERROR(__xludf.DUMMYFUNCTION("""COMPUTED_VALUE"""),65.0)</f>
        <v>65</v>
      </c>
      <c r="AC7" s="12">
        <f>IFERROR(__xludf.DUMMYFUNCTION("""COMPUTED_VALUE"""),72.0)</f>
        <v>72</v>
      </c>
      <c r="AD7" s="12">
        <f>IFERROR(__xludf.DUMMYFUNCTION("""COMPUTED_VALUE"""),59.0)</f>
        <v>59</v>
      </c>
      <c r="AE7" s="12">
        <f>IFERROR(__xludf.DUMMYFUNCTION("""COMPUTED_VALUE"""),96.0)</f>
        <v>96</v>
      </c>
      <c r="AF7" s="12">
        <f>IFERROR(__xludf.DUMMYFUNCTION("""COMPUTED_VALUE"""),53.0)</f>
        <v>53</v>
      </c>
      <c r="AG7" s="12">
        <f>IFERROR(__xludf.DUMMYFUNCTION("""COMPUTED_VALUE"""),61.0)</f>
        <v>61</v>
      </c>
      <c r="AH7" s="12">
        <f>IFERROR(__xludf.DUMMYFUNCTION("""COMPUTED_VALUE"""),18.0)</f>
        <v>18</v>
      </c>
      <c r="AI7" s="12">
        <f>IFERROR(__xludf.DUMMYFUNCTION("""COMPUTED_VALUE"""),22.0)</f>
        <v>22</v>
      </c>
      <c r="AJ7" s="12">
        <f>IFERROR(__xludf.DUMMYFUNCTION("""COMPUTED_VALUE"""),31.0)</f>
        <v>31</v>
      </c>
      <c r="AK7" s="12">
        <f>IFERROR(__xludf.DUMMYFUNCTION("""COMPUTED_VALUE"""),26.0)</f>
        <v>26</v>
      </c>
      <c r="AL7" s="12">
        <f>IFERROR(__xludf.DUMMYFUNCTION("""COMPUTED_VALUE"""),28.0)</f>
        <v>28</v>
      </c>
      <c r="AM7" s="12">
        <f>IFERROR(__xludf.DUMMYFUNCTION("""COMPUTED_VALUE"""),41.0)</f>
        <v>41</v>
      </c>
      <c r="AN7" s="14">
        <f>IFERROR(__xludf.DUMMYFUNCTION("""COMPUTED_VALUE"""),36.0)</f>
        <v>36</v>
      </c>
      <c r="AO7" s="14">
        <f>IFERROR(__xludf.DUMMYFUNCTION("""COMPUTED_VALUE"""),17.0)</f>
        <v>17</v>
      </c>
      <c r="AP7" s="14">
        <f>IFERROR(__xludf.DUMMYFUNCTION("""COMPUTED_VALUE"""),15.0)</f>
        <v>15</v>
      </c>
      <c r="AQ7" s="14">
        <f>IFERROR(__xludf.DUMMYFUNCTION("""COMPUTED_VALUE"""),10.0)</f>
        <v>10</v>
      </c>
      <c r="AR7" s="14">
        <f>IFERROR(__xludf.DUMMYFUNCTION("""COMPUTED_VALUE"""),42.0)</f>
        <v>42</v>
      </c>
      <c r="AS7" s="14">
        <f>IFERROR(__xludf.DUMMYFUNCTION("""COMPUTED_VALUE"""),24.0)</f>
        <v>24</v>
      </c>
      <c r="AT7" s="14">
        <f>IFERROR(__xludf.DUMMYFUNCTION("""COMPUTED_VALUE"""),42.0)</f>
        <v>42</v>
      </c>
      <c r="AU7" s="14">
        <f>IFERROR(__xludf.DUMMYFUNCTION("""COMPUTED_VALUE"""),63.0)</f>
        <v>63</v>
      </c>
      <c r="AV7" s="14">
        <f>IFERROR(__xludf.DUMMYFUNCTION("""COMPUTED_VALUE"""),44.0)</f>
        <v>44</v>
      </c>
      <c r="AW7" s="14">
        <f>IFERROR(__xludf.DUMMYFUNCTION("""COMPUTED_VALUE"""),94.0)</f>
        <v>94</v>
      </c>
      <c r="AX7" s="14">
        <f>IFERROR(__xludf.DUMMYFUNCTION("""COMPUTED_VALUE"""),96.0)</f>
        <v>96</v>
      </c>
      <c r="AY7" s="14">
        <f>IFERROR(__xludf.DUMMYFUNCTION("""COMPUTED_VALUE"""),63.0)</f>
        <v>63</v>
      </c>
      <c r="AZ7" s="14">
        <f>IFERROR(__xludf.DUMMYFUNCTION("""COMPUTED_VALUE"""),56.0)</f>
        <v>56</v>
      </c>
      <c r="BA7" s="14">
        <f>IFERROR(__xludf.DUMMYFUNCTION("""COMPUTED_VALUE"""),49.0)</f>
        <v>49</v>
      </c>
      <c r="BB7" s="14">
        <f>IFERROR(__xludf.DUMMYFUNCTION("""COMPUTED_VALUE"""),68.0)</f>
        <v>68</v>
      </c>
      <c r="BC7" s="14">
        <f>IFERROR(__xludf.DUMMYFUNCTION("""COMPUTED_VALUE"""),34.0)</f>
        <v>34</v>
      </c>
      <c r="BD7" s="14">
        <f>IFERROR(__xludf.DUMMYFUNCTION("""COMPUTED_VALUE"""),34.0)</f>
        <v>34</v>
      </c>
      <c r="BE7" s="14">
        <f>IFERROR(__xludf.DUMMYFUNCTION("""COMPUTED_VALUE"""),25.0)</f>
        <v>25</v>
      </c>
      <c r="BF7" s="14">
        <f>IFERROR(__xludf.DUMMYFUNCTION("""COMPUTED_VALUE"""),16.0)</f>
        <v>16</v>
      </c>
      <c r="BG7" s="14">
        <f>IFERROR(__xludf.DUMMYFUNCTION("""COMPUTED_VALUE"""),15.0)</f>
        <v>15</v>
      </c>
      <c r="BH7" s="14">
        <f>IFERROR(__xludf.DUMMYFUNCTION("""COMPUTED_VALUE"""),63.0)</f>
        <v>63</v>
      </c>
      <c r="BI7" s="14">
        <f>IFERROR(__xludf.DUMMYFUNCTION("""COMPUTED_VALUE"""),73.0)</f>
        <v>73</v>
      </c>
      <c r="BJ7" s="14">
        <f>IFERROR(__xludf.DUMMYFUNCTION("""COMPUTED_VALUE"""),39.0)</f>
        <v>39</v>
      </c>
      <c r="BK7" s="12" t="str">
        <f>IFERROR(__xludf.DUMMYFUNCTION("""COMPUTED_VALUE"""),"")</f>
        <v/>
      </c>
      <c r="BL7" s="12" t="str">
        <f>IFERROR(__xludf.DUMMYFUNCTION("""COMPUTED_VALUE"""),"")</f>
        <v/>
      </c>
      <c r="BM7" s="12" t="str">
        <f>IFERROR(__xludf.DUMMYFUNCTION("""COMPUTED_VALUE"""),"")</f>
        <v/>
      </c>
      <c r="BN7" s="12" t="str">
        <f>IFERROR(__xludf.DUMMYFUNCTION("""COMPUTED_VALUE"""),"")</f>
        <v/>
      </c>
      <c r="BO7" s="12" t="str">
        <f>IFERROR(__xludf.DUMMYFUNCTION("""COMPUTED_VALUE"""),"")</f>
        <v/>
      </c>
      <c r="BP7" s="12" t="str">
        <f>IFERROR(__xludf.DUMMYFUNCTION("""COMPUTED_VALUE"""),"")</f>
        <v/>
      </c>
      <c r="BQ7" s="12" t="str">
        <f>IFERROR(__xludf.DUMMYFUNCTION("""COMPUTED_VALUE"""),"")</f>
        <v/>
      </c>
      <c r="BR7" s="12" t="str">
        <f>IFERROR(__xludf.DUMMYFUNCTION("""COMPUTED_VALUE"""),"")</f>
        <v/>
      </c>
      <c r="BS7" s="12" t="str">
        <f>IFERROR(__xludf.DUMMYFUNCTION("""COMPUTED_VALUE"""),"")</f>
        <v/>
      </c>
      <c r="BT7" s="12" t="str">
        <f>IFERROR(__xludf.DUMMYFUNCTION("""COMPUTED_VALUE"""),"")</f>
        <v/>
      </c>
    </row>
    <row r="8">
      <c r="A8" s="22" t="str">
        <f>IFERROR(__xludf.DUMMYFUNCTION("""COMPUTED_VALUE"""),"https://upload.wikimedia.org/wikipedia/commons/thumb/6/61/Tom_Steyer_by_Gage_Skidmore.jpg/220px-Tom_Steyer_by_Gage_Skidmore.jpg")</f>
        <v>https://upload.wikimedia.org/wikipedia/commons/thumb/6/61/Tom_Steyer_by_Gage_Skidmore.jpg/220px-Tom_Steyer_by_Gage_Skidmore.jpg</v>
      </c>
      <c r="B8" s="12" t="str">
        <f>IFERROR(__xludf.DUMMYFUNCTION("""COMPUTED_VALUE"""),"Tom Steyer")</f>
        <v>Tom Steyer</v>
      </c>
      <c r="C8" s="12">
        <f>IFERROR(__xludf.DUMMYFUNCTION("""COMPUTED_VALUE"""),1.0)</f>
        <v>1</v>
      </c>
      <c r="D8" s="12">
        <f>IFERROR(__xludf.DUMMYFUNCTION("""COMPUTED_VALUE"""),26.0)</f>
        <v>26</v>
      </c>
      <c r="E8" s="12">
        <f>IFERROR(__xludf.DUMMYFUNCTION("""COMPUTED_VALUE"""),25.0)</f>
        <v>25</v>
      </c>
      <c r="F8" s="12">
        <f>IFERROR(__xludf.DUMMYFUNCTION("""COMPUTED_VALUE"""),9.0)</f>
        <v>9</v>
      </c>
      <c r="G8" s="12">
        <f>IFERROR(__xludf.DUMMYFUNCTION("""COMPUTED_VALUE"""),3.0)</f>
        <v>3</v>
      </c>
      <c r="H8" s="12">
        <f>IFERROR(__xludf.DUMMYFUNCTION("""COMPUTED_VALUE"""),3.0)</f>
        <v>3</v>
      </c>
      <c r="I8" s="12">
        <f>IFERROR(__xludf.DUMMYFUNCTION("""COMPUTED_VALUE"""),2.0)</f>
        <v>2</v>
      </c>
      <c r="J8" s="12">
        <f>IFERROR(__xludf.DUMMYFUNCTION("""COMPUTED_VALUE"""),0.0)</f>
        <v>0</v>
      </c>
      <c r="K8" s="12">
        <f>IFERROR(__xludf.DUMMYFUNCTION("""COMPUTED_VALUE"""),1.0)</f>
        <v>1</v>
      </c>
      <c r="L8" s="12">
        <f>IFERROR(__xludf.DUMMYFUNCTION("""COMPUTED_VALUE"""),3.0)</f>
        <v>3</v>
      </c>
      <c r="M8" s="12">
        <f>IFERROR(__xludf.DUMMYFUNCTION("""COMPUTED_VALUE"""),3.0)</f>
        <v>3</v>
      </c>
      <c r="N8" s="12">
        <f>IFERROR(__xludf.DUMMYFUNCTION("""COMPUTED_VALUE"""),1.0)</f>
        <v>1</v>
      </c>
      <c r="O8" s="12">
        <f>IFERROR(__xludf.DUMMYFUNCTION("""COMPUTED_VALUE"""),1.0)</f>
        <v>1</v>
      </c>
      <c r="P8" s="12">
        <f>IFERROR(__xludf.DUMMYFUNCTION("""COMPUTED_VALUE"""),1.0)</f>
        <v>1</v>
      </c>
      <c r="Q8" s="12">
        <f>IFERROR(__xludf.DUMMYFUNCTION("""COMPUTED_VALUE"""),1.0)</f>
        <v>1</v>
      </c>
      <c r="R8" s="12">
        <f>IFERROR(__xludf.DUMMYFUNCTION("""COMPUTED_VALUE"""),1.0)</f>
        <v>1</v>
      </c>
      <c r="S8" s="12">
        <f>IFERROR(__xludf.DUMMYFUNCTION("""COMPUTED_VALUE"""),2.0)</f>
        <v>2</v>
      </c>
      <c r="T8" s="12">
        <f>IFERROR(__xludf.DUMMYFUNCTION("""COMPUTED_VALUE"""),1.0)</f>
        <v>1</v>
      </c>
      <c r="U8" s="12">
        <f>IFERROR(__xludf.DUMMYFUNCTION("""COMPUTED_VALUE"""),1.0)</f>
        <v>1</v>
      </c>
      <c r="V8" s="12">
        <f>IFERROR(__xludf.DUMMYFUNCTION("""COMPUTED_VALUE"""),1.0)</f>
        <v>1</v>
      </c>
      <c r="W8" s="12">
        <f>IFERROR(__xludf.DUMMYFUNCTION("""COMPUTED_VALUE"""),2.0)</f>
        <v>2</v>
      </c>
      <c r="X8" s="12">
        <f>IFERROR(__xludf.DUMMYFUNCTION("""COMPUTED_VALUE"""),2.0)</f>
        <v>2</v>
      </c>
      <c r="Y8" s="12">
        <f>IFERROR(__xludf.DUMMYFUNCTION("""COMPUTED_VALUE"""),3.0)</f>
        <v>3</v>
      </c>
      <c r="Z8" s="12">
        <f>IFERROR(__xludf.DUMMYFUNCTION("""COMPUTED_VALUE"""),1.0)</f>
        <v>1</v>
      </c>
      <c r="AA8" s="12">
        <f>IFERROR(__xludf.DUMMYFUNCTION("""COMPUTED_VALUE"""),1.0)</f>
        <v>1</v>
      </c>
      <c r="AB8" s="12">
        <f>IFERROR(__xludf.DUMMYFUNCTION("""COMPUTED_VALUE"""),1.0)</f>
        <v>1</v>
      </c>
      <c r="AC8" s="12">
        <f>IFERROR(__xludf.DUMMYFUNCTION("""COMPUTED_VALUE"""),1.0)</f>
        <v>1</v>
      </c>
      <c r="AD8" s="12">
        <f>IFERROR(__xludf.DUMMYFUNCTION("""COMPUTED_VALUE"""),58.0)</f>
        <v>58</v>
      </c>
      <c r="AE8" s="12">
        <f>IFERROR(__xludf.DUMMYFUNCTION("""COMPUTED_VALUE"""),39.0)</f>
        <v>39</v>
      </c>
      <c r="AF8" s="12">
        <f>IFERROR(__xludf.DUMMYFUNCTION("""COMPUTED_VALUE"""),13.0)</f>
        <v>13</v>
      </c>
      <c r="AG8" s="12">
        <f>IFERROR(__xludf.DUMMYFUNCTION("""COMPUTED_VALUE"""),10.0)</f>
        <v>10</v>
      </c>
      <c r="AH8" s="12">
        <f>IFERROR(__xludf.DUMMYFUNCTION("""COMPUTED_VALUE"""),6.0)</f>
        <v>6</v>
      </c>
      <c r="AI8" s="12">
        <f>IFERROR(__xludf.DUMMYFUNCTION("""COMPUTED_VALUE"""),14.0)</f>
        <v>14</v>
      </c>
      <c r="AJ8" s="12">
        <f>IFERROR(__xludf.DUMMYFUNCTION("""COMPUTED_VALUE"""),12.0)</f>
        <v>12</v>
      </c>
      <c r="AK8" s="12">
        <f>IFERROR(__xludf.DUMMYFUNCTION("""COMPUTED_VALUE"""),15.0)</f>
        <v>15</v>
      </c>
      <c r="AL8" s="12">
        <f>IFERROR(__xludf.DUMMYFUNCTION("""COMPUTED_VALUE"""),11.0)</f>
        <v>11</v>
      </c>
      <c r="AM8" s="12">
        <f>IFERROR(__xludf.DUMMYFUNCTION("""COMPUTED_VALUE"""),7.0)</f>
        <v>7</v>
      </c>
      <c r="AN8" s="14">
        <f>IFERROR(__xludf.DUMMYFUNCTION("""COMPUTED_VALUE"""),3.0)</f>
        <v>3</v>
      </c>
      <c r="AO8" s="14">
        <f>IFERROR(__xludf.DUMMYFUNCTION("""COMPUTED_VALUE"""),3.0)</f>
        <v>3</v>
      </c>
      <c r="AP8" s="14">
        <f>IFERROR(__xludf.DUMMYFUNCTION("""COMPUTED_VALUE"""),4.0)</f>
        <v>4</v>
      </c>
      <c r="AQ8" s="14">
        <f>IFERROR(__xludf.DUMMYFUNCTION("""COMPUTED_VALUE"""),3.0)</f>
        <v>3</v>
      </c>
      <c r="AR8" s="14">
        <f>IFERROR(__xludf.DUMMYFUNCTION("""COMPUTED_VALUE"""),27.0)</f>
        <v>27</v>
      </c>
      <c r="AS8" s="14">
        <f>IFERROR(__xludf.DUMMYFUNCTION("""COMPUTED_VALUE"""),5.0)</f>
        <v>5</v>
      </c>
      <c r="AT8" s="14">
        <f>IFERROR(__xludf.DUMMYFUNCTION("""COMPUTED_VALUE"""),7.0)</f>
        <v>7</v>
      </c>
      <c r="AU8" s="14">
        <f>IFERROR(__xludf.DUMMYFUNCTION("""COMPUTED_VALUE"""),7.0)</f>
        <v>7</v>
      </c>
      <c r="AV8" s="14">
        <f>IFERROR(__xludf.DUMMYFUNCTION("""COMPUTED_VALUE"""),15.0)</f>
        <v>15</v>
      </c>
      <c r="AW8" s="14">
        <f>IFERROR(__xludf.DUMMYFUNCTION("""COMPUTED_VALUE"""),14.0)</f>
        <v>14</v>
      </c>
      <c r="AX8" s="14">
        <f>IFERROR(__xludf.DUMMYFUNCTION("""COMPUTED_VALUE"""),33.0)</f>
        <v>33</v>
      </c>
      <c r="AY8" s="14">
        <f>IFERROR(__xludf.DUMMYFUNCTION("""COMPUTED_VALUE"""),27.0)</f>
        <v>27</v>
      </c>
      <c r="AZ8" s="14">
        <f>IFERROR(__xludf.DUMMYFUNCTION("""COMPUTED_VALUE"""),8.0)</f>
        <v>8</v>
      </c>
      <c r="BA8" s="14">
        <f>IFERROR(__xludf.DUMMYFUNCTION("""COMPUTED_VALUE"""),22.0)</f>
        <v>22</v>
      </c>
      <c r="BB8" s="14">
        <f>IFERROR(__xludf.DUMMYFUNCTION("""COMPUTED_VALUE"""),25.0)</f>
        <v>25</v>
      </c>
      <c r="BC8" s="14">
        <f>IFERROR(__xludf.DUMMYFUNCTION("""COMPUTED_VALUE"""),19.0)</f>
        <v>19</v>
      </c>
      <c r="BD8" s="14">
        <f>IFERROR(__xludf.DUMMYFUNCTION("""COMPUTED_VALUE"""),23.0)</f>
        <v>23</v>
      </c>
      <c r="BE8" s="14">
        <f>IFERROR(__xludf.DUMMYFUNCTION("""COMPUTED_VALUE"""),25.0)</f>
        <v>25</v>
      </c>
      <c r="BF8" s="14">
        <f>IFERROR(__xludf.DUMMYFUNCTION("""COMPUTED_VALUE"""),16.0)</f>
        <v>16</v>
      </c>
      <c r="BG8" s="14">
        <f>IFERROR(__xludf.DUMMYFUNCTION("""COMPUTED_VALUE"""),15.0)</f>
        <v>15</v>
      </c>
      <c r="BH8" s="14">
        <f>IFERROR(__xludf.DUMMYFUNCTION("""COMPUTED_VALUE"""),13.0)</f>
        <v>13</v>
      </c>
      <c r="BI8" s="14">
        <f>IFERROR(__xludf.DUMMYFUNCTION("""COMPUTED_VALUE"""),17.0)</f>
        <v>17</v>
      </c>
      <c r="BJ8" s="14">
        <f>IFERROR(__xludf.DUMMYFUNCTION("""COMPUTED_VALUE"""),13.0)</f>
        <v>13</v>
      </c>
      <c r="BK8" s="12" t="str">
        <f>IFERROR(__xludf.DUMMYFUNCTION("""COMPUTED_VALUE"""),"")</f>
        <v/>
      </c>
      <c r="BL8" s="12" t="str">
        <f>IFERROR(__xludf.DUMMYFUNCTION("""COMPUTED_VALUE"""),"")</f>
        <v/>
      </c>
      <c r="BM8" s="12" t="str">
        <f>IFERROR(__xludf.DUMMYFUNCTION("""COMPUTED_VALUE"""),"")</f>
        <v/>
      </c>
      <c r="BN8" s="12" t="str">
        <f>IFERROR(__xludf.DUMMYFUNCTION("""COMPUTED_VALUE"""),"")</f>
        <v/>
      </c>
      <c r="BO8" s="12" t="str">
        <f>IFERROR(__xludf.DUMMYFUNCTION("""COMPUTED_VALUE"""),"")</f>
        <v/>
      </c>
      <c r="BP8" s="12" t="str">
        <f>IFERROR(__xludf.DUMMYFUNCTION("""COMPUTED_VALUE"""),"")</f>
        <v/>
      </c>
      <c r="BQ8" s="12" t="str">
        <f>IFERROR(__xludf.DUMMYFUNCTION("""COMPUTED_VALUE"""),"")</f>
        <v/>
      </c>
      <c r="BR8" s="12" t="str">
        <f>IFERROR(__xludf.DUMMYFUNCTION("""COMPUTED_VALUE"""),"")</f>
        <v/>
      </c>
      <c r="BS8" s="12" t="str">
        <f>IFERROR(__xludf.DUMMYFUNCTION("""COMPUTED_VALUE"""),"")</f>
        <v/>
      </c>
      <c r="BT8" s="12" t="str">
        <f>IFERROR(__xludf.DUMMYFUNCTION("""COMPUTED_VALUE"""),"")</f>
        <v/>
      </c>
    </row>
    <row r="9">
      <c r="A9" s="22" t="str">
        <f>IFERROR(__xludf.DUMMYFUNCTION("""COMPUTED_VALUE"""),"https://upload.wikimedia.org/wikipedia/commons/thumb/2/2a/Tulsi_Gabbard%2C_official_portrait%2C_113th_Congress.jpg/220px-Tulsi_Gabbard%2C_official_portrait%2C_113th_Congress.jpg")</f>
        <v>https://upload.wikimedia.org/wikipedia/commons/thumb/2/2a/Tulsi_Gabbard%2C_official_portrait%2C_113th_Congress.jpg/220px-Tulsi_Gabbard%2C_official_portrait%2C_113th_Congress.jpg</v>
      </c>
      <c r="B9" s="12" t="str">
        <f>IFERROR(__xludf.DUMMYFUNCTION("""COMPUTED_VALUE"""),"Tulsi Gabbard")</f>
        <v>Tulsi Gabbard</v>
      </c>
      <c r="C9" s="12">
        <f>IFERROR(__xludf.DUMMYFUNCTION("""COMPUTED_VALUE"""),2.0)</f>
        <v>2</v>
      </c>
      <c r="D9" s="12">
        <f>IFERROR(__xludf.DUMMYFUNCTION("""COMPUTED_VALUE"""),6.0)</f>
        <v>6</v>
      </c>
      <c r="E9" s="12">
        <f>IFERROR(__xludf.DUMMYFUNCTION("""COMPUTED_VALUE"""),100.0)</f>
        <v>100</v>
      </c>
      <c r="F9" s="12">
        <f>IFERROR(__xludf.DUMMYFUNCTION("""COMPUTED_VALUE"""),92.0)</f>
        <v>92</v>
      </c>
      <c r="G9" s="12">
        <f>IFERROR(__xludf.DUMMYFUNCTION("""COMPUTED_VALUE"""),29.0)</f>
        <v>29</v>
      </c>
      <c r="H9" s="12">
        <f>IFERROR(__xludf.DUMMYFUNCTION("""COMPUTED_VALUE"""),61.0)</f>
        <v>61</v>
      </c>
      <c r="I9" s="12">
        <f>IFERROR(__xludf.DUMMYFUNCTION("""COMPUTED_VALUE"""),25.0)</f>
        <v>25</v>
      </c>
      <c r="J9" s="12">
        <f>IFERROR(__xludf.DUMMYFUNCTION("""COMPUTED_VALUE"""),8.0)</f>
        <v>8</v>
      </c>
      <c r="K9" s="12">
        <f>IFERROR(__xludf.DUMMYFUNCTION("""COMPUTED_VALUE"""),7.0)</f>
        <v>7</v>
      </c>
      <c r="L9" s="12">
        <f>IFERROR(__xludf.DUMMYFUNCTION("""COMPUTED_VALUE"""),10.0)</f>
        <v>10</v>
      </c>
      <c r="M9" s="12">
        <f>IFERROR(__xludf.DUMMYFUNCTION("""COMPUTED_VALUE"""),26.0)</f>
        <v>26</v>
      </c>
      <c r="N9" s="12">
        <f>IFERROR(__xludf.DUMMYFUNCTION("""COMPUTED_VALUE"""),13.0)</f>
        <v>13</v>
      </c>
      <c r="O9" s="12">
        <f>IFERROR(__xludf.DUMMYFUNCTION("""COMPUTED_VALUE"""),9.0)</f>
        <v>9</v>
      </c>
      <c r="P9" s="12">
        <f>IFERROR(__xludf.DUMMYFUNCTION("""COMPUTED_VALUE"""),7.0)</f>
        <v>7</v>
      </c>
      <c r="Q9" s="12">
        <f>IFERROR(__xludf.DUMMYFUNCTION("""COMPUTED_VALUE"""),6.0)</f>
        <v>6</v>
      </c>
      <c r="R9" s="12">
        <f>IFERROR(__xludf.DUMMYFUNCTION("""COMPUTED_VALUE"""),5.0)</f>
        <v>5</v>
      </c>
      <c r="S9" s="12">
        <f>IFERROR(__xludf.DUMMYFUNCTION("""COMPUTED_VALUE"""),7.0)</f>
        <v>7</v>
      </c>
      <c r="T9" s="12">
        <f>IFERROR(__xludf.DUMMYFUNCTION("""COMPUTED_VALUE"""),4.0)</f>
        <v>4</v>
      </c>
      <c r="U9" s="12">
        <f>IFERROR(__xludf.DUMMYFUNCTION("""COMPUTED_VALUE"""),9.0)</f>
        <v>9</v>
      </c>
      <c r="V9" s="12">
        <f>IFERROR(__xludf.DUMMYFUNCTION("""COMPUTED_VALUE"""),48.0)</f>
        <v>48</v>
      </c>
      <c r="W9" s="12">
        <f>IFERROR(__xludf.DUMMYFUNCTION("""COMPUTED_VALUE"""),32.0)</f>
        <v>32</v>
      </c>
      <c r="X9" s="12">
        <f>IFERROR(__xludf.DUMMYFUNCTION("""COMPUTED_VALUE"""),23.0)</f>
        <v>23</v>
      </c>
      <c r="Y9" s="12">
        <f>IFERROR(__xludf.DUMMYFUNCTION("""COMPUTED_VALUE"""),19.0)</f>
        <v>19</v>
      </c>
      <c r="Z9" s="12">
        <f>IFERROR(__xludf.DUMMYFUNCTION("""COMPUTED_VALUE"""),14.0)</f>
        <v>14</v>
      </c>
      <c r="AA9" s="12">
        <f>IFERROR(__xludf.DUMMYFUNCTION("""COMPUTED_VALUE"""),14.0)</f>
        <v>14</v>
      </c>
      <c r="AB9" s="12">
        <f>IFERROR(__xludf.DUMMYFUNCTION("""COMPUTED_VALUE"""),14.0)</f>
        <v>14</v>
      </c>
      <c r="AC9" s="12">
        <f>IFERROR(__xludf.DUMMYFUNCTION("""COMPUTED_VALUE"""),71.0)</f>
        <v>71</v>
      </c>
      <c r="AD9" s="12">
        <f>IFERROR(__xludf.DUMMYFUNCTION("""COMPUTED_VALUE"""),27.0)</f>
        <v>27</v>
      </c>
      <c r="AE9" s="12">
        <f>IFERROR(__xludf.DUMMYFUNCTION("""COMPUTED_VALUE"""),24.0)</f>
        <v>24</v>
      </c>
      <c r="AF9" s="12">
        <f>IFERROR(__xludf.DUMMYFUNCTION("""COMPUTED_VALUE"""),39.0)</f>
        <v>39</v>
      </c>
      <c r="AG9" s="12">
        <f>IFERROR(__xludf.DUMMYFUNCTION("""COMPUTED_VALUE"""),30.0)</f>
        <v>30</v>
      </c>
      <c r="AH9" s="12">
        <f>IFERROR(__xludf.DUMMYFUNCTION("""COMPUTED_VALUE"""),100.0)</f>
        <v>100</v>
      </c>
      <c r="AI9" s="12">
        <f>IFERROR(__xludf.DUMMYFUNCTION("""COMPUTED_VALUE"""),40.0)</f>
        <v>40</v>
      </c>
      <c r="AJ9" s="12">
        <f>IFERROR(__xludf.DUMMYFUNCTION("""COMPUTED_VALUE"""),32.0)</f>
        <v>32</v>
      </c>
      <c r="AK9" s="12">
        <f>IFERROR(__xludf.DUMMYFUNCTION("""COMPUTED_VALUE"""),32.0)</f>
        <v>32</v>
      </c>
      <c r="AL9" s="12">
        <f>IFERROR(__xludf.DUMMYFUNCTION("""COMPUTED_VALUE"""),47.0)</f>
        <v>47</v>
      </c>
      <c r="AM9" s="12">
        <f>IFERROR(__xludf.DUMMYFUNCTION("""COMPUTED_VALUE"""),23.0)</f>
        <v>23</v>
      </c>
      <c r="AN9" s="14">
        <f>IFERROR(__xludf.DUMMYFUNCTION("""COMPUTED_VALUE"""),20.0)</f>
        <v>20</v>
      </c>
      <c r="AO9" s="14">
        <f>IFERROR(__xludf.DUMMYFUNCTION("""COMPUTED_VALUE"""),16.0)</f>
        <v>16</v>
      </c>
      <c r="AP9" s="14">
        <f>IFERROR(__xludf.DUMMYFUNCTION("""COMPUTED_VALUE"""),13.0)</f>
        <v>13</v>
      </c>
      <c r="AQ9" s="14">
        <f>IFERROR(__xludf.DUMMYFUNCTION("""COMPUTED_VALUE"""),6.0)</f>
        <v>6</v>
      </c>
      <c r="AR9" s="14">
        <f>IFERROR(__xludf.DUMMYFUNCTION("""COMPUTED_VALUE"""),53.0)</f>
        <v>53</v>
      </c>
      <c r="AS9" s="14">
        <f>IFERROR(__xludf.DUMMYFUNCTION("""COMPUTED_VALUE"""),100.0)</f>
        <v>100</v>
      </c>
      <c r="AT9" s="14">
        <f>IFERROR(__xludf.DUMMYFUNCTION("""COMPUTED_VALUE"""),63.0)</f>
        <v>63</v>
      </c>
      <c r="AU9" s="14">
        <f>IFERROR(__xludf.DUMMYFUNCTION("""COMPUTED_VALUE"""),64.0)</f>
        <v>64</v>
      </c>
      <c r="AV9" s="14">
        <f>IFERROR(__xludf.DUMMYFUNCTION("""COMPUTED_VALUE"""),32.0)</f>
        <v>32</v>
      </c>
      <c r="AW9" s="14">
        <f>IFERROR(__xludf.DUMMYFUNCTION("""COMPUTED_VALUE"""),19.0)</f>
        <v>19</v>
      </c>
      <c r="AX9" s="14">
        <f>IFERROR(__xludf.DUMMYFUNCTION("""COMPUTED_VALUE"""),96.0)</f>
        <v>96</v>
      </c>
      <c r="AY9" s="14">
        <f>IFERROR(__xludf.DUMMYFUNCTION("""COMPUTED_VALUE"""),63.0)</f>
        <v>63</v>
      </c>
      <c r="AZ9" s="14">
        <f>IFERROR(__xludf.DUMMYFUNCTION("""COMPUTED_VALUE"""),27.0)</f>
        <v>27</v>
      </c>
      <c r="BA9" s="14">
        <f>IFERROR(__xludf.DUMMYFUNCTION("""COMPUTED_VALUE"""),23.0)</f>
        <v>23</v>
      </c>
      <c r="BB9" s="14">
        <f>IFERROR(__xludf.DUMMYFUNCTION("""COMPUTED_VALUE"""),74.0)</f>
        <v>74</v>
      </c>
      <c r="BC9" s="14">
        <f>IFERROR(__xludf.DUMMYFUNCTION("""COMPUTED_VALUE"""),20.0)</f>
        <v>20</v>
      </c>
      <c r="BD9" s="14">
        <f>IFERROR(__xludf.DUMMYFUNCTION("""COMPUTED_VALUE"""),22.0)</f>
        <v>22</v>
      </c>
      <c r="BE9" s="14">
        <f>IFERROR(__xludf.DUMMYFUNCTION("""COMPUTED_VALUE"""),10.0)</f>
        <v>10</v>
      </c>
      <c r="BF9" s="14">
        <f>IFERROR(__xludf.DUMMYFUNCTION("""COMPUTED_VALUE"""),11.0)</f>
        <v>11</v>
      </c>
      <c r="BG9" s="14">
        <f>IFERROR(__xludf.DUMMYFUNCTION("""COMPUTED_VALUE"""),16.0)</f>
        <v>16</v>
      </c>
      <c r="BH9" s="14">
        <f>IFERROR(__xludf.DUMMYFUNCTION("""COMPUTED_VALUE"""),7.0)</f>
        <v>7</v>
      </c>
      <c r="BI9" s="14">
        <f>IFERROR(__xludf.DUMMYFUNCTION("""COMPUTED_VALUE"""),8.0)</f>
        <v>8</v>
      </c>
      <c r="BJ9" s="14">
        <f>IFERROR(__xludf.DUMMYFUNCTION("""COMPUTED_VALUE"""),5.0)</f>
        <v>5</v>
      </c>
      <c r="BK9" s="12" t="str">
        <f>IFERROR(__xludf.DUMMYFUNCTION("""COMPUTED_VALUE"""),"")</f>
        <v/>
      </c>
      <c r="BL9" s="12" t="str">
        <f>IFERROR(__xludf.DUMMYFUNCTION("""COMPUTED_VALUE"""),"")</f>
        <v/>
      </c>
      <c r="BM9" s="12" t="str">
        <f>IFERROR(__xludf.DUMMYFUNCTION("""COMPUTED_VALUE"""),"")</f>
        <v/>
      </c>
      <c r="BN9" s="12" t="str">
        <f>IFERROR(__xludf.DUMMYFUNCTION("""COMPUTED_VALUE"""),"")</f>
        <v/>
      </c>
      <c r="BO9" s="12" t="str">
        <f>IFERROR(__xludf.DUMMYFUNCTION("""COMPUTED_VALUE"""),"")</f>
        <v/>
      </c>
      <c r="BP9" s="12" t="str">
        <f>IFERROR(__xludf.DUMMYFUNCTION("""COMPUTED_VALUE"""),"")</f>
        <v/>
      </c>
      <c r="BQ9" s="12" t="str">
        <f>IFERROR(__xludf.DUMMYFUNCTION("""COMPUTED_VALUE"""),"")</f>
        <v/>
      </c>
      <c r="BR9" s="12" t="str">
        <f>IFERROR(__xludf.DUMMYFUNCTION("""COMPUTED_VALUE"""),"")</f>
        <v/>
      </c>
      <c r="BS9" s="12" t="str">
        <f>IFERROR(__xludf.DUMMYFUNCTION("""COMPUTED_VALUE"""),"")</f>
        <v/>
      </c>
      <c r="BT9" s="12" t="str">
        <f>IFERROR(__xludf.DUMMYFUNCTION("""COMPUTED_VALUE"""),"")</f>
        <v/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</hyperlinks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tr">
        <f>IFERROR(__xludf.DUMMYFUNCTION("IMPORTRANGE(""https://docs.google.com/spreadsheets/d/1d6fdgW_xP7v4hVciptosnfGlaG9RAWMKSEGWLdL8ilY/edit#gid=1623320637/edit#gid=0"",""OH!A1:XX26"")"),"")</f>
        <v/>
      </c>
      <c r="B1" s="12" t="str">
        <f>IFERROR(__xludf.DUMMYFUNCTION("""COMPUTED_VALUE"""),"")</f>
        <v/>
      </c>
      <c r="C1" s="12" t="str">
        <f>IFERROR(__xludf.DUMMYFUNCTION("""COMPUTED_VALUE"""),"12/27/2018 - 01/02/2019")</f>
        <v>12/27/2018 - 01/02/2019</v>
      </c>
      <c r="D1" s="12" t="str">
        <f>IFERROR(__xludf.DUMMYFUNCTION("""COMPUTED_VALUE"""),"01/03/2019 - 01/09/2019")</f>
        <v>01/03/2019 - 01/09/2019</v>
      </c>
      <c r="E1" s="12" t="str">
        <f>IFERROR(__xludf.DUMMYFUNCTION("""COMPUTED_VALUE"""),"01/10/2019 - 01/16/2019")</f>
        <v>01/10/2019 - 01/16/2019</v>
      </c>
      <c r="F1" s="12" t="str">
        <f>IFERROR(__xludf.DUMMYFUNCTION("""COMPUTED_VALUE"""),"01/17/2019 - 01/23/2019")</f>
        <v>01/17/2019 - 01/23/2019</v>
      </c>
      <c r="G1" s="12" t="str">
        <f>IFERROR(__xludf.DUMMYFUNCTION("""COMPUTED_VALUE"""),"01/24/2019 - 01/30/2019")</f>
        <v>01/24/2019 - 01/30/2019</v>
      </c>
      <c r="H1" s="12" t="str">
        <f>IFERROR(__xludf.DUMMYFUNCTION("""COMPUTED_VALUE"""),"01/31/2019 - 02/06/2019")</f>
        <v>01/31/2019 - 02/06/2019</v>
      </c>
      <c r="I1" s="12" t="str">
        <f>IFERROR(__xludf.DUMMYFUNCTION("""COMPUTED_VALUE"""),"02/07/2019 - 02/13/2019")</f>
        <v>02/07/2019 - 02/13/2019</v>
      </c>
      <c r="J1" s="12" t="str">
        <f>IFERROR(__xludf.DUMMYFUNCTION("""COMPUTED_VALUE"""),"02/14/2019 - 02/20/2019")</f>
        <v>02/14/2019 - 02/20/2019</v>
      </c>
      <c r="K1" s="12" t="str">
        <f>IFERROR(__xludf.DUMMYFUNCTION("""COMPUTED_VALUE"""),"02/21/2019 - 02/27/2019")</f>
        <v>02/21/2019 - 02/27/2019</v>
      </c>
      <c r="L1" s="12" t="str">
        <f>IFERROR(__xludf.DUMMYFUNCTION("""COMPUTED_VALUE"""),"02/28/2019 - 03/06/2019")</f>
        <v>02/28/2019 - 03/06/2019</v>
      </c>
      <c r="M1" s="12" t="str">
        <f>IFERROR(__xludf.DUMMYFUNCTION("""COMPUTED_VALUE"""),"03/07/2019 - 03/13/2019")</f>
        <v>03/07/2019 - 03/13/2019</v>
      </c>
      <c r="N1" s="12" t="str">
        <f>IFERROR(__xludf.DUMMYFUNCTION("""COMPUTED_VALUE"""),"03/14/2019 - 03/20/2019")</f>
        <v>03/14/2019 - 03/20/2019</v>
      </c>
      <c r="O1" s="12" t="str">
        <f>IFERROR(__xludf.DUMMYFUNCTION("""COMPUTED_VALUE"""),"03/21/2019 - 03/27/2019")</f>
        <v>03/21/2019 - 03/27/2019</v>
      </c>
      <c r="P1" s="12" t="str">
        <f>IFERROR(__xludf.DUMMYFUNCTION("""COMPUTED_VALUE"""),"03/28/2019 - 04/03/2019")</f>
        <v>03/28/2019 - 04/03/2019</v>
      </c>
      <c r="Q1" s="12" t="str">
        <f>IFERROR(__xludf.DUMMYFUNCTION("""COMPUTED_VALUE"""),"04/04/2019 - 04/10/2019")</f>
        <v>04/04/2019 - 04/10/2019</v>
      </c>
      <c r="R1" s="12" t="str">
        <f>IFERROR(__xludf.DUMMYFUNCTION("""COMPUTED_VALUE"""),"04/11/2019 - 04/17/2019")</f>
        <v>04/11/2019 - 04/17/2019</v>
      </c>
      <c r="S1" s="12" t="str">
        <f>IFERROR(__xludf.DUMMYFUNCTION("""COMPUTED_VALUE"""),"04/18/2019 - 04/24/2019")</f>
        <v>04/18/2019 - 04/24/2019</v>
      </c>
      <c r="T1" s="12" t="str">
        <f>IFERROR(__xludf.DUMMYFUNCTION("""COMPUTED_VALUE"""),"04/25/2019 - 05/01/2019")</f>
        <v>04/25/2019 - 05/01/2019</v>
      </c>
      <c r="U1" s="12" t="str">
        <f>IFERROR(__xludf.DUMMYFUNCTION("""COMPUTED_VALUE"""),"05/02/2019 - 05/08/2019")</f>
        <v>05/02/2019 - 05/08/2019</v>
      </c>
      <c r="V1" s="12" t="str">
        <f>IFERROR(__xludf.DUMMYFUNCTION("""COMPUTED_VALUE"""),"05/09/2019 - 05/15/2019")</f>
        <v>05/09/2019 - 05/15/2019</v>
      </c>
      <c r="W1" s="12" t="str">
        <f>IFERROR(__xludf.DUMMYFUNCTION("""COMPUTED_VALUE"""),"05/16/2019 - 05/22/2019")</f>
        <v>05/16/2019 - 05/22/2019</v>
      </c>
      <c r="X1" s="12" t="str">
        <f>IFERROR(__xludf.DUMMYFUNCTION("""COMPUTED_VALUE"""),"05/23/2019 - 05/29/2019")</f>
        <v>05/23/2019 - 05/29/2019</v>
      </c>
      <c r="Y1" s="12" t="str">
        <f>IFERROR(__xludf.DUMMYFUNCTION("""COMPUTED_VALUE"""),"05/30/2019 - 06/05/2019")</f>
        <v>05/30/2019 - 06/05/2019</v>
      </c>
      <c r="Z1" s="12" t="str">
        <f>IFERROR(__xludf.DUMMYFUNCTION("""COMPUTED_VALUE"""),"06/06/2019 - 06/12/2019")</f>
        <v>06/06/2019 - 06/12/2019</v>
      </c>
      <c r="AA1" s="12" t="str">
        <f>IFERROR(__xludf.DUMMYFUNCTION("""COMPUTED_VALUE"""),"06/13/2019 - 06/19/2019")</f>
        <v>06/13/2019 - 06/19/2019</v>
      </c>
      <c r="AB1" s="12" t="str">
        <f>IFERROR(__xludf.DUMMYFUNCTION("""COMPUTED_VALUE"""),"06/20/2019 - 06/26/2019")</f>
        <v>06/20/2019 - 06/26/2019</v>
      </c>
      <c r="AC1" s="12" t="str">
        <f>IFERROR(__xludf.DUMMYFUNCTION("""COMPUTED_VALUE"""),"06/27/2019 - 07/03/2019")</f>
        <v>06/27/2019 - 07/03/2019</v>
      </c>
      <c r="AD1" s="12" t="str">
        <f>IFERROR(__xludf.DUMMYFUNCTION("""COMPUTED_VALUE"""),"07/04/2019 - 07/10/2019")</f>
        <v>07/04/2019 - 07/10/2019</v>
      </c>
      <c r="AE1" s="12" t="str">
        <f>IFERROR(__xludf.DUMMYFUNCTION("""COMPUTED_VALUE"""),"07/11/2019 - 07/17/2019")</f>
        <v>07/11/2019 - 07/17/2019</v>
      </c>
      <c r="AF1" s="12" t="str">
        <f>IFERROR(__xludf.DUMMYFUNCTION("""COMPUTED_VALUE"""),"07/18/2019 - 07/24/2019")</f>
        <v>07/18/2019 - 07/24/2019</v>
      </c>
      <c r="AG1" s="12" t="str">
        <f>IFERROR(__xludf.DUMMYFUNCTION("""COMPUTED_VALUE"""),"07/25/2019 - 07/31/2019")</f>
        <v>07/25/2019 - 07/31/2019</v>
      </c>
      <c r="AH1" s="12" t="str">
        <f>IFERROR(__xludf.DUMMYFUNCTION("""COMPUTED_VALUE"""),"08/01/2019 - 08/07/2019")</f>
        <v>08/01/2019 - 08/07/2019</v>
      </c>
      <c r="AI1" s="12" t="str">
        <f>IFERROR(__xludf.DUMMYFUNCTION("""COMPUTED_VALUE"""),"08/08/2019 - 08/14/2019")</f>
        <v>08/08/2019 - 08/14/2019</v>
      </c>
      <c r="AJ1" s="12" t="str">
        <f>IFERROR(__xludf.DUMMYFUNCTION("""COMPUTED_VALUE"""),"08/15/2019 - 08/21/2019")</f>
        <v>08/15/2019 - 08/21/2019</v>
      </c>
      <c r="AK1" s="12" t="str">
        <f>IFERROR(__xludf.DUMMYFUNCTION("""COMPUTED_VALUE"""),"08/22/2019 - 08/28/2019")</f>
        <v>08/22/2019 - 08/28/2019</v>
      </c>
      <c r="AL1" s="12" t="str">
        <f>IFERROR(__xludf.DUMMYFUNCTION("""COMPUTED_VALUE"""),"08/29/2019 - 09/04/2019")</f>
        <v>08/29/2019 - 09/04/2019</v>
      </c>
      <c r="AM1" s="12" t="str">
        <f>IFERROR(__xludf.DUMMYFUNCTION("""COMPUTED_VALUE"""),"09/05/2019 - 09/11/2019")</f>
        <v>09/05/2019 - 09/11/2019</v>
      </c>
      <c r="AN1" s="12" t="str">
        <f>IFERROR(__xludf.DUMMYFUNCTION("""COMPUTED_VALUE"""),"09/12/2019 - 09/18/2019")</f>
        <v>09/12/2019 - 09/18/2019</v>
      </c>
      <c r="AO1" s="12" t="str">
        <f>IFERROR(__xludf.DUMMYFUNCTION("""COMPUTED_VALUE"""),"09/19/2019 - 09/25/2019")</f>
        <v>09/19/2019 - 09/25/2019</v>
      </c>
      <c r="AP1" s="12" t="str">
        <f>IFERROR(__xludf.DUMMYFUNCTION("""COMPUTED_VALUE"""),"09/26/2019 - 10/02/2019")</f>
        <v>09/26/2019 - 10/02/2019</v>
      </c>
      <c r="AQ1" s="12" t="str">
        <f>IFERROR(__xludf.DUMMYFUNCTION("""COMPUTED_VALUE"""),"10/03/2019 - 10/09/2019")</f>
        <v>10/03/2019 - 10/09/2019</v>
      </c>
      <c r="AR1" s="12" t="str">
        <f>IFERROR(__xludf.DUMMYFUNCTION("""COMPUTED_VALUE"""),"10/10/2019 10/16/2019")</f>
        <v>10/10/2019 10/16/2019</v>
      </c>
      <c r="AS1" s="12" t="str">
        <f>IFERROR(__xludf.DUMMYFUNCTION("""COMPUTED_VALUE"""),"10/17/2019 - 10/23/2019")</f>
        <v>10/17/2019 - 10/23/2019</v>
      </c>
      <c r="AT1" s="12" t="str">
        <f>IFERROR(__xludf.DUMMYFUNCTION("""COMPUTED_VALUE"""),"10/24/2019 - 10/30/2019")</f>
        <v>10/24/2019 - 10/30/2019</v>
      </c>
      <c r="AU1" s="12" t="str">
        <f>IFERROR(__xludf.DUMMYFUNCTION("""COMPUTED_VALUE"""),"10/31/2019 - 11/06/2019")</f>
        <v>10/31/2019 - 11/06/2019</v>
      </c>
      <c r="AV1" s="12" t="str">
        <f>IFERROR(__xludf.DUMMYFUNCTION("""COMPUTED_VALUE"""),"11/07/2019 - 11/13/2019")</f>
        <v>11/07/2019 - 11/13/2019</v>
      </c>
      <c r="AW1" s="12" t="str">
        <f>IFERROR(__xludf.DUMMYFUNCTION("""COMPUTED_VALUE"""),"11/14/2019 11/20/2019")</f>
        <v>11/14/2019 11/20/2019</v>
      </c>
      <c r="AX1" s="12" t="str">
        <f>IFERROR(__xludf.DUMMYFUNCTION("""COMPUTED_VALUE"""),"11/21/2019 11/27/2019")</f>
        <v>11/21/2019 11/27/2019</v>
      </c>
      <c r="AY1" s="12" t="str">
        <f>IFERROR(__xludf.DUMMYFUNCTION("""COMPUTED_VALUE"""),"11/28/2019 12/04/2019")</f>
        <v>11/28/2019 12/04/2019</v>
      </c>
      <c r="AZ1" s="12" t="str">
        <f>IFERROR(__xludf.DUMMYFUNCTION("""COMPUTED_VALUE"""),"12/05/2019 12/11/2019")</f>
        <v>12/05/2019 12/11/2019</v>
      </c>
      <c r="BA1" s="12" t="str">
        <f>IFERROR(__xludf.DUMMYFUNCTION("""COMPUTED_VALUE"""),"12/12/2019 12/18/2019")</f>
        <v>12/12/2019 12/18/2019</v>
      </c>
      <c r="BB1" s="12" t="str">
        <f>IFERROR(__xludf.DUMMYFUNCTION("""COMPUTED_VALUE"""),"12/19/2019 12/25/2019")</f>
        <v>12/19/2019 12/25/2019</v>
      </c>
      <c r="BC1" s="12" t="str">
        <f>IFERROR(__xludf.DUMMYFUNCTION("""COMPUTED_VALUE"""),"12/26/2019 01/01/2020")</f>
        <v>12/26/2019 01/01/2020</v>
      </c>
      <c r="BD1" s="12" t="str">
        <f>IFERROR(__xludf.DUMMYFUNCTION("""COMPUTED_VALUE"""),"01/02/2020 01/08/2020")</f>
        <v>01/02/2020 01/08/2020</v>
      </c>
      <c r="BE1" s="12" t="str">
        <f>IFERROR(__xludf.DUMMYFUNCTION("""COMPUTED_VALUE"""),"01/09/2020 01/15/2020")</f>
        <v>01/09/2020 01/15/2020</v>
      </c>
      <c r="BF1" s="12" t="str">
        <f>IFERROR(__xludf.DUMMYFUNCTION("""COMPUTED_VALUE"""),"01/16/2020 01/22/2020")</f>
        <v>01/16/2020 01/22/2020</v>
      </c>
      <c r="BG1" s="12" t="str">
        <f>IFERROR(__xludf.DUMMYFUNCTION("""COMPUTED_VALUE"""),"01/23/2020 01/29/2020")</f>
        <v>01/23/2020 01/29/2020</v>
      </c>
      <c r="BH1" s="12" t="str">
        <f>IFERROR(__xludf.DUMMYFUNCTION("""COMPUTED_VALUE"""),"01/30/2020 02/05/2020")</f>
        <v>01/30/2020 02/05/2020</v>
      </c>
      <c r="BI1" s="12" t="str">
        <f>IFERROR(__xludf.DUMMYFUNCTION("""COMPUTED_VALUE"""),"02/06/2020 02/12/2020")</f>
        <v>02/06/2020 02/12/2020</v>
      </c>
      <c r="BJ1" s="12" t="str">
        <f>IFERROR(__xludf.DUMMYFUNCTION("""COMPUTED_VALUE"""),"02/13/2020 02/19/2020")</f>
        <v>02/13/2020 02/19/2020</v>
      </c>
      <c r="BK1" s="12" t="str">
        <f>IFERROR(__xludf.DUMMYFUNCTION("""COMPUTED_VALUE"""),"")</f>
        <v/>
      </c>
      <c r="BL1" s="12" t="str">
        <f>IFERROR(__xludf.DUMMYFUNCTION("""COMPUTED_VALUE"""),"")</f>
        <v/>
      </c>
      <c r="BM1" s="12" t="str">
        <f>IFERROR(__xludf.DUMMYFUNCTION("""COMPUTED_VALUE"""),"")</f>
        <v/>
      </c>
      <c r="BN1" s="12" t="str">
        <f>IFERROR(__xludf.DUMMYFUNCTION("""COMPUTED_VALUE"""),"")</f>
        <v/>
      </c>
      <c r="BO1" s="12" t="str">
        <f>IFERROR(__xludf.DUMMYFUNCTION("""COMPUTED_VALUE"""),"")</f>
        <v/>
      </c>
      <c r="BP1" s="12" t="str">
        <f>IFERROR(__xludf.DUMMYFUNCTION("""COMPUTED_VALUE"""),"")</f>
        <v/>
      </c>
      <c r="BQ1" s="12" t="str">
        <f>IFERROR(__xludf.DUMMYFUNCTION("""COMPUTED_VALUE"""),"")</f>
        <v/>
      </c>
      <c r="BR1" s="12" t="str">
        <f>IFERROR(__xludf.DUMMYFUNCTION("""COMPUTED_VALUE"""),"")</f>
        <v/>
      </c>
      <c r="BS1" s="12" t="str">
        <f>IFERROR(__xludf.DUMMYFUNCTION("""COMPUTED_VALUE"""),"")</f>
        <v/>
      </c>
      <c r="BT1" s="12" t="str">
        <f>IFERROR(__xludf.DUMMYFUNCTION("""COMPUTED_VALUE"""),"")</f>
        <v/>
      </c>
    </row>
    <row r="2">
      <c r="A2" s="22" t="str">
        <f>IFERROR(__xludf.DUMMYFUNCTION("""COMPUTED_VALUE"""),"https://upload.wikimedia.org/wikipedia/commons/thumb/b/b7/Amy_Klobuchar%2C_official_portrait%2C_113th_Congress.jpg/220px-Amy_Klobuchar%2C_official_portrait%2C_113th_Congress.jpg")</f>
        <v>https://upload.wikimedia.org/wikipedia/commons/thumb/b/b7/Amy_Klobuchar%2C_official_portrait%2C_113th_Congress.jpg/220px-Amy_Klobuchar%2C_official_portrait%2C_113th_Congress.jpg</v>
      </c>
      <c r="B2" s="12" t="str">
        <f>IFERROR(__xludf.DUMMYFUNCTION("""COMPUTED_VALUE"""),"Amy Klobuchar")</f>
        <v>Amy Klobuchar</v>
      </c>
      <c r="C2" s="12">
        <f>IFERROR(__xludf.DUMMYFUNCTION("""COMPUTED_VALUE"""),4.0)</f>
        <v>4</v>
      </c>
      <c r="D2" s="12">
        <f>IFERROR(__xludf.DUMMYFUNCTION("""COMPUTED_VALUE"""),4.0)</f>
        <v>4</v>
      </c>
      <c r="E2" s="12">
        <f>IFERROR(__xludf.DUMMYFUNCTION("""COMPUTED_VALUE"""),4.0)</f>
        <v>4</v>
      </c>
      <c r="F2" s="12">
        <f>IFERROR(__xludf.DUMMYFUNCTION("""COMPUTED_VALUE"""),11.0)</f>
        <v>11</v>
      </c>
      <c r="G2" s="12">
        <f>IFERROR(__xludf.DUMMYFUNCTION("""COMPUTED_VALUE"""),3.0)</f>
        <v>3</v>
      </c>
      <c r="H2" s="12">
        <f>IFERROR(__xludf.DUMMYFUNCTION("""COMPUTED_VALUE"""),18.0)</f>
        <v>18</v>
      </c>
      <c r="I2" s="12">
        <f>IFERROR(__xludf.DUMMYFUNCTION("""COMPUTED_VALUE"""),74.0)</f>
        <v>74</v>
      </c>
      <c r="J2" s="12">
        <f>IFERROR(__xludf.DUMMYFUNCTION("""COMPUTED_VALUE"""),11.0)</f>
        <v>11</v>
      </c>
      <c r="K2" s="12">
        <f>IFERROR(__xludf.DUMMYFUNCTION("""COMPUTED_VALUE"""),11.0)</f>
        <v>11</v>
      </c>
      <c r="L2" s="12">
        <f>IFERROR(__xludf.DUMMYFUNCTION("""COMPUTED_VALUE"""),5.0)</f>
        <v>5</v>
      </c>
      <c r="M2" s="12">
        <f>IFERROR(__xludf.DUMMYFUNCTION("""COMPUTED_VALUE"""),5.0)</f>
        <v>5</v>
      </c>
      <c r="N2" s="12">
        <f>IFERROR(__xludf.DUMMYFUNCTION("""COMPUTED_VALUE"""),12.0)</f>
        <v>12</v>
      </c>
      <c r="O2" s="12">
        <f>IFERROR(__xludf.DUMMYFUNCTION("""COMPUTED_VALUE"""),6.0)</f>
        <v>6</v>
      </c>
      <c r="P2" s="12">
        <f>IFERROR(__xludf.DUMMYFUNCTION("""COMPUTED_VALUE"""),2.0)</f>
        <v>2</v>
      </c>
      <c r="Q2" s="12">
        <f>IFERROR(__xludf.DUMMYFUNCTION("""COMPUTED_VALUE"""),1.0)</f>
        <v>1</v>
      </c>
      <c r="R2" s="12">
        <f>IFERROR(__xludf.DUMMYFUNCTION("""COMPUTED_VALUE"""),1.0)</f>
        <v>1</v>
      </c>
      <c r="S2" s="12">
        <f>IFERROR(__xludf.DUMMYFUNCTION("""COMPUTED_VALUE"""),7.0)</f>
        <v>7</v>
      </c>
      <c r="T2" s="12">
        <f>IFERROR(__xludf.DUMMYFUNCTION("""COMPUTED_VALUE"""),1.0)</f>
        <v>1</v>
      </c>
      <c r="U2" s="12">
        <f>IFERROR(__xludf.DUMMYFUNCTION("""COMPUTED_VALUE"""),8.0)</f>
        <v>8</v>
      </c>
      <c r="V2" s="12">
        <f>IFERROR(__xludf.DUMMYFUNCTION("""COMPUTED_VALUE"""),7.0)</f>
        <v>7</v>
      </c>
      <c r="W2" s="12">
        <f>IFERROR(__xludf.DUMMYFUNCTION("""COMPUTED_VALUE"""),3.0)</f>
        <v>3</v>
      </c>
      <c r="X2" s="12">
        <f>IFERROR(__xludf.DUMMYFUNCTION("""COMPUTED_VALUE"""),5.0)</f>
        <v>5</v>
      </c>
      <c r="Y2" s="12">
        <f>IFERROR(__xludf.DUMMYFUNCTION("""COMPUTED_VALUE"""),7.0)</f>
        <v>7</v>
      </c>
      <c r="Z2" s="12">
        <f>IFERROR(__xludf.DUMMYFUNCTION("""COMPUTED_VALUE"""),3.0)</f>
        <v>3</v>
      </c>
      <c r="AA2" s="12">
        <f>IFERROR(__xludf.DUMMYFUNCTION("""COMPUTED_VALUE"""),3.0)</f>
        <v>3</v>
      </c>
      <c r="AB2" s="12">
        <f>IFERROR(__xludf.DUMMYFUNCTION("""COMPUTED_VALUE"""),3.0)</f>
        <v>3</v>
      </c>
      <c r="AC2" s="12">
        <f>IFERROR(__xludf.DUMMYFUNCTION("""COMPUTED_VALUE"""),16.0)</f>
        <v>16</v>
      </c>
      <c r="AD2" s="12">
        <f>IFERROR(__xludf.DUMMYFUNCTION("""COMPUTED_VALUE"""),6.0)</f>
        <v>6</v>
      </c>
      <c r="AE2" s="12">
        <f>IFERROR(__xludf.DUMMYFUNCTION("""COMPUTED_VALUE"""),4.0)</f>
        <v>4</v>
      </c>
      <c r="AF2" s="12">
        <f>IFERROR(__xludf.DUMMYFUNCTION("""COMPUTED_VALUE"""),8.0)</f>
        <v>8</v>
      </c>
      <c r="AG2" s="12">
        <f>IFERROR(__xludf.DUMMYFUNCTION("""COMPUTED_VALUE"""),9.0)</f>
        <v>9</v>
      </c>
      <c r="AH2" s="12">
        <f>IFERROR(__xludf.DUMMYFUNCTION("""COMPUTED_VALUE"""),5.0)</f>
        <v>5</v>
      </c>
      <c r="AI2" s="12">
        <f>IFERROR(__xludf.DUMMYFUNCTION("""COMPUTED_VALUE"""),4.0)</f>
        <v>4</v>
      </c>
      <c r="AJ2" s="12">
        <f>IFERROR(__xludf.DUMMYFUNCTION("""COMPUTED_VALUE"""),2.0)</f>
        <v>2</v>
      </c>
      <c r="AK2" s="12">
        <f>IFERROR(__xludf.DUMMYFUNCTION("""COMPUTED_VALUE"""),3.0)</f>
        <v>3</v>
      </c>
      <c r="AL2" s="12">
        <f>IFERROR(__xludf.DUMMYFUNCTION("""COMPUTED_VALUE"""),7.0)</f>
        <v>7</v>
      </c>
      <c r="AM2" s="12">
        <f>IFERROR(__xludf.DUMMYFUNCTION("""COMPUTED_VALUE"""),5.0)</f>
        <v>5</v>
      </c>
      <c r="AN2" s="14">
        <f>IFERROR(__xludf.DUMMYFUNCTION("""COMPUTED_VALUE"""),12.0)</f>
        <v>12</v>
      </c>
      <c r="AO2" s="14">
        <f>IFERROR(__xludf.DUMMYFUNCTION("""COMPUTED_VALUE"""),2.0)</f>
        <v>2</v>
      </c>
      <c r="AP2" s="14">
        <f>IFERROR(__xludf.DUMMYFUNCTION("""COMPUTED_VALUE"""),2.0)</f>
        <v>2</v>
      </c>
      <c r="AQ2" s="14">
        <f>IFERROR(__xludf.DUMMYFUNCTION("""COMPUTED_VALUE"""),3.0)</f>
        <v>3</v>
      </c>
      <c r="AR2" s="14">
        <f>IFERROR(__xludf.DUMMYFUNCTION("""COMPUTED_VALUE"""),22.0)</f>
        <v>22</v>
      </c>
      <c r="AS2" s="14">
        <f>IFERROR(__xludf.DUMMYFUNCTION("""COMPUTED_VALUE"""),5.0)</f>
        <v>5</v>
      </c>
      <c r="AT2" s="14">
        <f>IFERROR(__xludf.DUMMYFUNCTION("""COMPUTED_VALUE"""),8.0)</f>
        <v>8</v>
      </c>
      <c r="AU2" s="14">
        <f>IFERROR(__xludf.DUMMYFUNCTION("""COMPUTED_VALUE"""),8.0)</f>
        <v>8</v>
      </c>
      <c r="AV2" s="14">
        <f>IFERROR(__xludf.DUMMYFUNCTION("""COMPUTED_VALUE"""),4.0)</f>
        <v>4</v>
      </c>
      <c r="AW2" s="14">
        <f>IFERROR(__xludf.DUMMYFUNCTION("""COMPUTED_VALUE"""),6.0)</f>
        <v>6</v>
      </c>
      <c r="AX2" s="14">
        <f>IFERROR(__xludf.DUMMYFUNCTION("""COMPUTED_VALUE"""),20.0)</f>
        <v>20</v>
      </c>
      <c r="AY2" s="14">
        <f>IFERROR(__xludf.DUMMYFUNCTION("""COMPUTED_VALUE"""),8.0)</f>
        <v>8</v>
      </c>
      <c r="AZ2" s="14">
        <f>IFERROR(__xludf.DUMMYFUNCTION("""COMPUTED_VALUE"""),4.0)</f>
        <v>4</v>
      </c>
      <c r="BA2" s="14">
        <f>IFERROR(__xludf.DUMMYFUNCTION("""COMPUTED_VALUE"""),6.0)</f>
        <v>6</v>
      </c>
      <c r="BB2" s="14">
        <f>IFERROR(__xludf.DUMMYFUNCTION("""COMPUTED_VALUE"""),44.0)</f>
        <v>44</v>
      </c>
      <c r="BC2" s="14">
        <f>IFERROR(__xludf.DUMMYFUNCTION("""COMPUTED_VALUE"""),7.0)</f>
        <v>7</v>
      </c>
      <c r="BD2" s="14">
        <f>IFERROR(__xludf.DUMMYFUNCTION("""COMPUTED_VALUE"""),11.0)</f>
        <v>11</v>
      </c>
      <c r="BE2" s="14">
        <f>IFERROR(__xludf.DUMMYFUNCTION("""COMPUTED_VALUE"""),12.0)</f>
        <v>12</v>
      </c>
      <c r="BF2" s="14">
        <f>IFERROR(__xludf.DUMMYFUNCTION("""COMPUTED_VALUE"""),13.0)</f>
        <v>13</v>
      </c>
      <c r="BG2" s="14">
        <f>IFERROR(__xludf.DUMMYFUNCTION("""COMPUTED_VALUE"""),9.0)</f>
        <v>9</v>
      </c>
      <c r="BH2" s="14">
        <f>IFERROR(__xludf.DUMMYFUNCTION("""COMPUTED_VALUE"""),12.0)</f>
        <v>12</v>
      </c>
      <c r="BI2" s="14">
        <f>IFERROR(__xludf.DUMMYFUNCTION("""COMPUTED_VALUE"""),33.0)</f>
        <v>33</v>
      </c>
      <c r="BJ2" s="14">
        <f>IFERROR(__xludf.DUMMYFUNCTION("""COMPUTED_VALUE"""),16.0)</f>
        <v>16</v>
      </c>
      <c r="BK2" s="12" t="str">
        <f>IFERROR(__xludf.DUMMYFUNCTION("""COMPUTED_VALUE"""),"")</f>
        <v/>
      </c>
      <c r="BL2" s="12" t="str">
        <f>IFERROR(__xludf.DUMMYFUNCTION("""COMPUTED_VALUE"""),"")</f>
        <v/>
      </c>
      <c r="BM2" s="12" t="str">
        <f>IFERROR(__xludf.DUMMYFUNCTION("""COMPUTED_VALUE"""),"")</f>
        <v/>
      </c>
      <c r="BN2" s="12" t="str">
        <f>IFERROR(__xludf.DUMMYFUNCTION("""COMPUTED_VALUE"""),"")</f>
        <v/>
      </c>
      <c r="BO2" s="12" t="str">
        <f>IFERROR(__xludf.DUMMYFUNCTION("""COMPUTED_VALUE"""),"")</f>
        <v/>
      </c>
      <c r="BP2" s="12" t="str">
        <f>IFERROR(__xludf.DUMMYFUNCTION("""COMPUTED_VALUE"""),"")</f>
        <v/>
      </c>
      <c r="BQ2" s="12" t="str">
        <f>IFERROR(__xludf.DUMMYFUNCTION("""COMPUTED_VALUE"""),"")</f>
        <v/>
      </c>
      <c r="BR2" s="12" t="str">
        <f>IFERROR(__xludf.DUMMYFUNCTION("""COMPUTED_VALUE"""),"")</f>
        <v/>
      </c>
      <c r="BS2" s="12" t="str">
        <f>IFERROR(__xludf.DUMMYFUNCTION("""COMPUTED_VALUE"""),"")</f>
        <v/>
      </c>
      <c r="BT2" s="12" t="str">
        <f>IFERROR(__xludf.DUMMYFUNCTION("""COMPUTED_VALUE"""),"")</f>
        <v/>
      </c>
    </row>
    <row r="3">
      <c r="A3" s="22" t="str">
        <f>IFERROR(__xludf.DUMMYFUNCTION("""COMPUTED_VALUE"""),"https://upload.wikimedia.org/wikipedia/commons/thumb/0/0c/Bernie_Sanders_July_2019_%28cropped%29.jpg/220px-Bernie_Sanders_July_2019_%28cropped%29.jpg")</f>
        <v>https://upload.wikimedia.org/wikipedia/commons/thumb/0/0c/Bernie_Sanders_July_2019_%28cropped%29.jpg/220px-Bernie_Sanders_July_2019_%28cropped%29.jpg</v>
      </c>
      <c r="B3" s="12" t="str">
        <f>IFERROR(__xludf.DUMMYFUNCTION("""COMPUTED_VALUE"""),"Bernie Sanders")</f>
        <v>Bernie Sanders</v>
      </c>
      <c r="C3" s="12">
        <f>IFERROR(__xludf.DUMMYFUNCTION("""COMPUTED_VALUE"""),21.0)</f>
        <v>21</v>
      </c>
      <c r="D3" s="12">
        <f>IFERROR(__xludf.DUMMYFUNCTION("""COMPUTED_VALUE"""),43.0)</f>
        <v>43</v>
      </c>
      <c r="E3" s="12">
        <f>IFERROR(__xludf.DUMMYFUNCTION("""COMPUTED_VALUE"""),26.0)</f>
        <v>26</v>
      </c>
      <c r="F3" s="12">
        <f>IFERROR(__xludf.DUMMYFUNCTION("""COMPUTED_VALUE"""),83.0)</f>
        <v>83</v>
      </c>
      <c r="G3" s="12">
        <f>IFERROR(__xludf.DUMMYFUNCTION("""COMPUTED_VALUE"""),100.0)</f>
        <v>100</v>
      </c>
      <c r="H3" s="12">
        <f>IFERROR(__xludf.DUMMYFUNCTION("""COMPUTED_VALUE"""),100.0)</f>
        <v>100</v>
      </c>
      <c r="I3" s="12">
        <f>IFERROR(__xludf.DUMMYFUNCTION("""COMPUTED_VALUE"""),31.0)</f>
        <v>31</v>
      </c>
      <c r="J3" s="12">
        <f>IFERROR(__xludf.DUMMYFUNCTION("""COMPUTED_VALUE"""),100.0)</f>
        <v>100</v>
      </c>
      <c r="K3" s="12">
        <f>IFERROR(__xludf.DUMMYFUNCTION("""COMPUTED_VALUE"""),100.0)</f>
        <v>100</v>
      </c>
      <c r="L3" s="12">
        <f>IFERROR(__xludf.DUMMYFUNCTION("""COMPUTED_VALUE"""),100.0)</f>
        <v>100</v>
      </c>
      <c r="M3" s="12">
        <f>IFERROR(__xludf.DUMMYFUNCTION("""COMPUTED_VALUE"""),90.0)</f>
        <v>90</v>
      </c>
      <c r="N3" s="12">
        <f>IFERROR(__xludf.DUMMYFUNCTION("""COMPUTED_VALUE"""),94.0)</f>
        <v>94</v>
      </c>
      <c r="O3" s="12">
        <f>IFERROR(__xludf.DUMMYFUNCTION("""COMPUTED_VALUE"""),52.0)</f>
        <v>52</v>
      </c>
      <c r="P3" s="12">
        <f>IFERROR(__xludf.DUMMYFUNCTION("""COMPUTED_VALUE"""),22.0)</f>
        <v>22</v>
      </c>
      <c r="Q3" s="12">
        <f>IFERROR(__xludf.DUMMYFUNCTION("""COMPUTED_VALUE"""),41.0)</f>
        <v>41</v>
      </c>
      <c r="R3" s="12">
        <f>IFERROR(__xludf.DUMMYFUNCTION("""COMPUTED_VALUE"""),72.0)</f>
        <v>72</v>
      </c>
      <c r="S3" s="12">
        <f>IFERROR(__xludf.DUMMYFUNCTION("""COMPUTED_VALUE"""),69.0)</f>
        <v>69</v>
      </c>
      <c r="T3" s="12">
        <f>IFERROR(__xludf.DUMMYFUNCTION("""COMPUTED_VALUE"""),25.0)</f>
        <v>25</v>
      </c>
      <c r="U3" s="12">
        <f>IFERROR(__xludf.DUMMYFUNCTION("""COMPUTED_VALUE"""),37.0)</f>
        <v>37</v>
      </c>
      <c r="V3" s="12">
        <f>IFERROR(__xludf.DUMMYFUNCTION("""COMPUTED_VALUE"""),59.0)</f>
        <v>59</v>
      </c>
      <c r="W3" s="12">
        <f>IFERROR(__xludf.DUMMYFUNCTION("""COMPUTED_VALUE"""),58.0)</f>
        <v>58</v>
      </c>
      <c r="X3" s="12">
        <f>IFERROR(__xludf.DUMMYFUNCTION("""COMPUTED_VALUE"""),54.0)</f>
        <v>54</v>
      </c>
      <c r="Y3" s="12">
        <f>IFERROR(__xludf.DUMMYFUNCTION("""COMPUTED_VALUE"""),69.0)</f>
        <v>69</v>
      </c>
      <c r="Z3" s="12">
        <f>IFERROR(__xludf.DUMMYFUNCTION("""COMPUTED_VALUE"""),38.0)</f>
        <v>38</v>
      </c>
      <c r="AA3" s="12">
        <f>IFERROR(__xludf.DUMMYFUNCTION("""COMPUTED_VALUE"""),63.0)</f>
        <v>63</v>
      </c>
      <c r="AB3" s="12">
        <f>IFERROR(__xludf.DUMMYFUNCTION("""COMPUTED_VALUE"""),73.0)</f>
        <v>73</v>
      </c>
      <c r="AC3" s="12">
        <f>IFERROR(__xludf.DUMMYFUNCTION("""COMPUTED_VALUE"""),81.0)</f>
        <v>81</v>
      </c>
      <c r="AD3" s="12">
        <f>IFERROR(__xludf.DUMMYFUNCTION("""COMPUTED_VALUE"""),72.0)</f>
        <v>72</v>
      </c>
      <c r="AE3" s="12">
        <f>IFERROR(__xludf.DUMMYFUNCTION("""COMPUTED_VALUE"""),100.0)</f>
        <v>100</v>
      </c>
      <c r="AF3" s="12">
        <f>IFERROR(__xludf.DUMMYFUNCTION("""COMPUTED_VALUE"""),100.0)</f>
        <v>100</v>
      </c>
      <c r="AG3" s="12">
        <f>IFERROR(__xludf.DUMMYFUNCTION("""COMPUTED_VALUE"""),100.0)</f>
        <v>100</v>
      </c>
      <c r="AH3" s="12">
        <f>IFERROR(__xludf.DUMMYFUNCTION("""COMPUTED_VALUE"""),30.0)</f>
        <v>30</v>
      </c>
      <c r="AI3" s="12">
        <f>IFERROR(__xludf.DUMMYFUNCTION("""COMPUTED_VALUE"""),71.0)</f>
        <v>71</v>
      </c>
      <c r="AJ3" s="12">
        <f>IFERROR(__xludf.DUMMYFUNCTION("""COMPUTED_VALUE"""),100.0)</f>
        <v>100</v>
      </c>
      <c r="AK3" s="12">
        <f>IFERROR(__xludf.DUMMYFUNCTION("""COMPUTED_VALUE"""),100.0)</f>
        <v>100</v>
      </c>
      <c r="AL3" s="12">
        <f>IFERROR(__xludf.DUMMYFUNCTION("""COMPUTED_VALUE"""),96.0)</f>
        <v>96</v>
      </c>
      <c r="AM3" s="12">
        <f>IFERROR(__xludf.DUMMYFUNCTION("""COMPUTED_VALUE"""),75.0)</f>
        <v>75</v>
      </c>
      <c r="AN3" s="14">
        <f>IFERROR(__xludf.DUMMYFUNCTION("""COMPUTED_VALUE"""),53.0)</f>
        <v>53</v>
      </c>
      <c r="AO3" s="14">
        <f>IFERROR(__xludf.DUMMYFUNCTION("""COMPUTED_VALUE"""),37.0)</f>
        <v>37</v>
      </c>
      <c r="AP3" s="14">
        <f>IFERROR(__xludf.DUMMYFUNCTION("""COMPUTED_VALUE"""),73.0)</f>
        <v>73</v>
      </c>
      <c r="AQ3" s="14">
        <f>IFERROR(__xludf.DUMMYFUNCTION("""COMPUTED_VALUE"""),100.0)</f>
        <v>100</v>
      </c>
      <c r="AR3" s="14">
        <f>IFERROR(__xludf.DUMMYFUNCTION("""COMPUTED_VALUE"""),76.0)</f>
        <v>76</v>
      </c>
      <c r="AS3" s="14">
        <f>IFERROR(__xludf.DUMMYFUNCTION("""COMPUTED_VALUE"""),36.0)</f>
        <v>36</v>
      </c>
      <c r="AT3" s="14">
        <f>IFERROR(__xludf.DUMMYFUNCTION("""COMPUTED_VALUE"""),75.0)</f>
        <v>75</v>
      </c>
      <c r="AU3" s="14">
        <f>IFERROR(__xludf.DUMMYFUNCTION("""COMPUTED_VALUE"""),74.0)</f>
        <v>74</v>
      </c>
      <c r="AV3" s="14">
        <f>IFERROR(__xludf.DUMMYFUNCTION("""COMPUTED_VALUE"""),57.0)</f>
        <v>57</v>
      </c>
      <c r="AW3" s="14">
        <f>IFERROR(__xludf.DUMMYFUNCTION("""COMPUTED_VALUE"""),64.0)</f>
        <v>64</v>
      </c>
      <c r="AX3" s="14">
        <f>IFERROR(__xludf.DUMMYFUNCTION("""COMPUTED_VALUE"""),72.0)</f>
        <v>72</v>
      </c>
      <c r="AY3" s="14">
        <f>IFERROR(__xludf.DUMMYFUNCTION("""COMPUTED_VALUE"""),51.0)</f>
        <v>51</v>
      </c>
      <c r="AZ3" s="14">
        <f>IFERROR(__xludf.DUMMYFUNCTION("""COMPUTED_VALUE"""),40.0)</f>
        <v>40</v>
      </c>
      <c r="BA3" s="14">
        <f>IFERROR(__xludf.DUMMYFUNCTION("""COMPUTED_VALUE"""),73.0)</f>
        <v>73</v>
      </c>
      <c r="BB3" s="14">
        <f>IFERROR(__xludf.DUMMYFUNCTION("""COMPUTED_VALUE"""),96.0)</f>
        <v>96</v>
      </c>
      <c r="BC3" s="14">
        <f>IFERROR(__xludf.DUMMYFUNCTION("""COMPUTED_VALUE"""),100.0)</f>
        <v>100</v>
      </c>
      <c r="BD3" s="14">
        <f>IFERROR(__xludf.DUMMYFUNCTION("""COMPUTED_VALUE"""),100.0)</f>
        <v>100</v>
      </c>
      <c r="BE3" s="14">
        <f>IFERROR(__xludf.DUMMYFUNCTION("""COMPUTED_VALUE"""),100.0)</f>
        <v>100</v>
      </c>
      <c r="BF3" s="14">
        <f>IFERROR(__xludf.DUMMYFUNCTION("""COMPUTED_VALUE"""),100.0)</f>
        <v>100</v>
      </c>
      <c r="BG3" s="14">
        <f>IFERROR(__xludf.DUMMYFUNCTION("""COMPUTED_VALUE"""),100.0)</f>
        <v>100</v>
      </c>
      <c r="BH3" s="14">
        <f>IFERROR(__xludf.DUMMYFUNCTION("""COMPUTED_VALUE"""),100.0)</f>
        <v>100</v>
      </c>
      <c r="BI3" s="14">
        <f>IFERROR(__xludf.DUMMYFUNCTION("""COMPUTED_VALUE"""),100.0)</f>
        <v>100</v>
      </c>
      <c r="BJ3" s="14">
        <f>IFERROR(__xludf.DUMMYFUNCTION("""COMPUTED_VALUE"""),100.0)</f>
        <v>100</v>
      </c>
      <c r="BK3" s="12" t="str">
        <f>IFERROR(__xludf.DUMMYFUNCTION("""COMPUTED_VALUE"""),"")</f>
        <v/>
      </c>
      <c r="BL3" s="12" t="str">
        <f>IFERROR(__xludf.DUMMYFUNCTION("""COMPUTED_VALUE"""),"")</f>
        <v/>
      </c>
      <c r="BM3" s="12" t="str">
        <f>IFERROR(__xludf.DUMMYFUNCTION("""COMPUTED_VALUE"""),"")</f>
        <v/>
      </c>
      <c r="BN3" s="12" t="str">
        <f>IFERROR(__xludf.DUMMYFUNCTION("""COMPUTED_VALUE"""),"")</f>
        <v/>
      </c>
      <c r="BO3" s="12" t="str">
        <f>IFERROR(__xludf.DUMMYFUNCTION("""COMPUTED_VALUE"""),"")</f>
        <v/>
      </c>
      <c r="BP3" s="12" t="str">
        <f>IFERROR(__xludf.DUMMYFUNCTION("""COMPUTED_VALUE"""),"")</f>
        <v/>
      </c>
      <c r="BQ3" s="12" t="str">
        <f>IFERROR(__xludf.DUMMYFUNCTION("""COMPUTED_VALUE"""),"")</f>
        <v/>
      </c>
      <c r="BR3" s="12" t="str">
        <f>IFERROR(__xludf.DUMMYFUNCTION("""COMPUTED_VALUE"""),"")</f>
        <v/>
      </c>
      <c r="BS3" s="12" t="str">
        <f>IFERROR(__xludf.DUMMYFUNCTION("""COMPUTED_VALUE"""),"")</f>
        <v/>
      </c>
      <c r="BT3" s="12" t="str">
        <f>IFERROR(__xludf.DUMMYFUNCTION("""COMPUTED_VALUE"""),"")</f>
        <v/>
      </c>
    </row>
    <row r="4">
      <c r="A4" s="22" t="str">
        <f>IFERROR(__xludf.DUMMYFUNCTION("""COMPUTED_VALUE"""),"https://upload.wikimedia.org/wikipedia/commons/thumb/6/6a/Elizabeth_Warren%2C_official_portrait%2C_114th_Congress.jpg/220px-Elizabeth_Warren%2C_official_portrait%2C_114th_Congress.jpg")</f>
        <v>https://upload.wikimedia.org/wikipedia/commons/thumb/6/6a/Elizabeth_Warren%2C_official_portrait%2C_114th_Congress.jpg/220px-Elizabeth_Warren%2C_official_portrait%2C_114th_Congress.jpg</v>
      </c>
      <c r="B4" s="12" t="str">
        <f>IFERROR(__xludf.DUMMYFUNCTION("""COMPUTED_VALUE"""),"Elizabeth Warren")</f>
        <v>Elizabeth Warren</v>
      </c>
      <c r="C4" s="12">
        <f>IFERROR(__xludf.DUMMYFUNCTION("""COMPUTED_VALUE"""),100.0)</f>
        <v>100</v>
      </c>
      <c r="D4" s="12">
        <f>IFERROR(__xludf.DUMMYFUNCTION("""COMPUTED_VALUE"""),100.0)</f>
        <v>100</v>
      </c>
      <c r="E4" s="12">
        <f>IFERROR(__xludf.DUMMYFUNCTION("""COMPUTED_VALUE"""),30.0)</f>
        <v>30</v>
      </c>
      <c r="F4" s="12">
        <f>IFERROR(__xludf.DUMMYFUNCTION("""COMPUTED_VALUE"""),100.0)</f>
        <v>100</v>
      </c>
      <c r="G4" s="12">
        <f>IFERROR(__xludf.DUMMYFUNCTION("""COMPUTED_VALUE"""),53.0)</f>
        <v>53</v>
      </c>
      <c r="H4" s="12">
        <f>IFERROR(__xludf.DUMMYFUNCTION("""COMPUTED_VALUE"""),77.0)</f>
        <v>77</v>
      </c>
      <c r="I4" s="12">
        <f>IFERROR(__xludf.DUMMYFUNCTION("""COMPUTED_VALUE"""),100.0)</f>
        <v>100</v>
      </c>
      <c r="J4" s="12">
        <f>IFERROR(__xludf.DUMMYFUNCTION("""COMPUTED_VALUE"""),13.0)</f>
        <v>13</v>
      </c>
      <c r="K4" s="12">
        <f>IFERROR(__xludf.DUMMYFUNCTION("""COMPUTED_VALUE"""),15.0)</f>
        <v>15</v>
      </c>
      <c r="L4" s="12">
        <f>IFERROR(__xludf.DUMMYFUNCTION("""COMPUTED_VALUE"""),12.0)</f>
        <v>12</v>
      </c>
      <c r="M4" s="12">
        <f>IFERROR(__xludf.DUMMYFUNCTION("""COMPUTED_VALUE"""),28.0)</f>
        <v>28</v>
      </c>
      <c r="N4" s="12">
        <f>IFERROR(__xludf.DUMMYFUNCTION("""COMPUTED_VALUE"""),45.0)</f>
        <v>45</v>
      </c>
      <c r="O4" s="12">
        <f>IFERROR(__xludf.DUMMYFUNCTION("""COMPUTED_VALUE"""),21.0)</f>
        <v>21</v>
      </c>
      <c r="P4" s="12">
        <f>IFERROR(__xludf.DUMMYFUNCTION("""COMPUTED_VALUE"""),9.0)</f>
        <v>9</v>
      </c>
      <c r="Q4" s="12">
        <f>IFERROR(__xludf.DUMMYFUNCTION("""COMPUTED_VALUE"""),11.0)</f>
        <v>11</v>
      </c>
      <c r="R4" s="12">
        <f>IFERROR(__xludf.DUMMYFUNCTION("""COMPUTED_VALUE"""),8.0)</f>
        <v>8</v>
      </c>
      <c r="S4" s="12">
        <f>IFERROR(__xludf.DUMMYFUNCTION("""COMPUTED_VALUE"""),48.0)</f>
        <v>48</v>
      </c>
      <c r="T4" s="12">
        <f>IFERROR(__xludf.DUMMYFUNCTION("""COMPUTED_VALUE"""),10.0)</f>
        <v>10</v>
      </c>
      <c r="U4" s="12">
        <f>IFERROR(__xludf.DUMMYFUNCTION("""COMPUTED_VALUE"""),20.0)</f>
        <v>20</v>
      </c>
      <c r="V4" s="12">
        <f>IFERROR(__xludf.DUMMYFUNCTION("""COMPUTED_VALUE"""),52.0)</f>
        <v>52</v>
      </c>
      <c r="W4" s="12">
        <f>IFERROR(__xludf.DUMMYFUNCTION("""COMPUTED_VALUE"""),29.0)</f>
        <v>29</v>
      </c>
      <c r="X4" s="12">
        <f>IFERROR(__xludf.DUMMYFUNCTION("""COMPUTED_VALUE"""),30.0)</f>
        <v>30</v>
      </c>
      <c r="Y4" s="12">
        <f>IFERROR(__xludf.DUMMYFUNCTION("""COMPUTED_VALUE"""),42.0)</f>
        <v>42</v>
      </c>
      <c r="Z4" s="12">
        <f>IFERROR(__xludf.DUMMYFUNCTION("""COMPUTED_VALUE"""),36.0)</f>
        <v>36</v>
      </c>
      <c r="AA4" s="12">
        <f>IFERROR(__xludf.DUMMYFUNCTION("""COMPUTED_VALUE"""),52.0)</f>
        <v>52</v>
      </c>
      <c r="AB4" s="12">
        <f>IFERROR(__xludf.DUMMYFUNCTION("""COMPUTED_VALUE"""),48.0)</f>
        <v>48</v>
      </c>
      <c r="AC4" s="12">
        <f>IFERROR(__xludf.DUMMYFUNCTION("""COMPUTED_VALUE"""),64.0)</f>
        <v>64</v>
      </c>
      <c r="AD4" s="12">
        <f>IFERROR(__xludf.DUMMYFUNCTION("""COMPUTED_VALUE"""),51.0)</f>
        <v>51</v>
      </c>
      <c r="AE4" s="12">
        <f>IFERROR(__xludf.DUMMYFUNCTION("""COMPUTED_VALUE"""),64.0)</f>
        <v>64</v>
      </c>
      <c r="AF4" s="12">
        <f>IFERROR(__xludf.DUMMYFUNCTION("""COMPUTED_VALUE"""),53.0)</f>
        <v>53</v>
      </c>
      <c r="AG4" s="12">
        <f>IFERROR(__xludf.DUMMYFUNCTION("""COMPUTED_VALUE"""),67.0)</f>
        <v>67</v>
      </c>
      <c r="AH4" s="12">
        <f>IFERROR(__xludf.DUMMYFUNCTION("""COMPUTED_VALUE"""),24.0)</f>
        <v>24</v>
      </c>
      <c r="AI4" s="12">
        <f>IFERROR(__xludf.DUMMYFUNCTION("""COMPUTED_VALUE"""),25.0)</f>
        <v>25</v>
      </c>
      <c r="AJ4" s="12">
        <f>IFERROR(__xludf.DUMMYFUNCTION("""COMPUTED_VALUE"""),85.0)</f>
        <v>85</v>
      </c>
      <c r="AK4" s="12">
        <f>IFERROR(__xludf.DUMMYFUNCTION("""COMPUTED_VALUE"""),71.0)</f>
        <v>71</v>
      </c>
      <c r="AL4" s="12">
        <f>IFERROR(__xludf.DUMMYFUNCTION("""COMPUTED_VALUE"""),63.0)</f>
        <v>63</v>
      </c>
      <c r="AM4" s="12">
        <f>IFERROR(__xludf.DUMMYFUNCTION("""COMPUTED_VALUE"""),48.0)</f>
        <v>48</v>
      </c>
      <c r="AN4" s="14">
        <f>IFERROR(__xludf.DUMMYFUNCTION("""COMPUTED_VALUE"""),70.0)</f>
        <v>70</v>
      </c>
      <c r="AO4" s="14">
        <f>IFERROR(__xludf.DUMMYFUNCTION("""COMPUTED_VALUE"""),48.0)</f>
        <v>48</v>
      </c>
      <c r="AP4" s="14">
        <f>IFERROR(__xludf.DUMMYFUNCTION("""COMPUTED_VALUE"""),50.0)</f>
        <v>50</v>
      </c>
      <c r="AQ4" s="14">
        <f>IFERROR(__xludf.DUMMYFUNCTION("""COMPUTED_VALUE"""),67.0)</f>
        <v>67</v>
      </c>
      <c r="AR4" s="14">
        <f>IFERROR(__xludf.DUMMYFUNCTION("""COMPUTED_VALUE"""),89.0)</f>
        <v>89</v>
      </c>
      <c r="AS4" s="14">
        <f>IFERROR(__xludf.DUMMYFUNCTION("""COMPUTED_VALUE"""),31.0)</f>
        <v>31</v>
      </c>
      <c r="AT4" s="14">
        <f>IFERROR(__xludf.DUMMYFUNCTION("""COMPUTED_VALUE"""),62.0)</f>
        <v>62</v>
      </c>
      <c r="AU4" s="14">
        <f>IFERROR(__xludf.DUMMYFUNCTION("""COMPUTED_VALUE"""),100.0)</f>
        <v>100</v>
      </c>
      <c r="AV4" s="14">
        <f>IFERROR(__xludf.DUMMYFUNCTION("""COMPUTED_VALUE"""),48.0)</f>
        <v>48</v>
      </c>
      <c r="AW4" s="14">
        <f>IFERROR(__xludf.DUMMYFUNCTION("""COMPUTED_VALUE"""),40.0)</f>
        <v>40</v>
      </c>
      <c r="AX4" s="14">
        <f>IFERROR(__xludf.DUMMYFUNCTION("""COMPUTED_VALUE"""),39.0)</f>
        <v>39</v>
      </c>
      <c r="AY4" s="14">
        <f>IFERROR(__xludf.DUMMYFUNCTION("""COMPUTED_VALUE"""),31.0)</f>
        <v>31</v>
      </c>
      <c r="AZ4" s="14">
        <f>IFERROR(__xludf.DUMMYFUNCTION("""COMPUTED_VALUE"""),22.0)</f>
        <v>22</v>
      </c>
      <c r="BA4" s="14">
        <f>IFERROR(__xludf.DUMMYFUNCTION("""COMPUTED_VALUE"""),31.0)</f>
        <v>31</v>
      </c>
      <c r="BB4" s="14">
        <f>IFERROR(__xludf.DUMMYFUNCTION("""COMPUTED_VALUE"""),82.0)</f>
        <v>82</v>
      </c>
      <c r="BC4" s="14">
        <f>IFERROR(__xludf.DUMMYFUNCTION("""COMPUTED_VALUE"""),47.0)</f>
        <v>47</v>
      </c>
      <c r="BD4" s="14">
        <f>IFERROR(__xludf.DUMMYFUNCTION("""COMPUTED_VALUE"""),45.0)</f>
        <v>45</v>
      </c>
      <c r="BE4" s="14">
        <f>IFERROR(__xludf.DUMMYFUNCTION("""COMPUTED_VALUE"""),53.0)</f>
        <v>53</v>
      </c>
      <c r="BF4" s="14">
        <f>IFERROR(__xludf.DUMMYFUNCTION("""COMPUTED_VALUE"""),50.0)</f>
        <v>50</v>
      </c>
      <c r="BG4" s="14">
        <f>IFERROR(__xludf.DUMMYFUNCTION("""COMPUTED_VALUE"""),35.0)</f>
        <v>35</v>
      </c>
      <c r="BH4" s="14">
        <f>IFERROR(__xludf.DUMMYFUNCTION("""COMPUTED_VALUE"""),26.0)</f>
        <v>26</v>
      </c>
      <c r="BI4" s="14">
        <f>IFERROR(__xludf.DUMMYFUNCTION("""COMPUTED_VALUE"""),21.0)</f>
        <v>21</v>
      </c>
      <c r="BJ4" s="14">
        <f>IFERROR(__xludf.DUMMYFUNCTION("""COMPUTED_VALUE"""),14.0)</f>
        <v>14</v>
      </c>
      <c r="BK4" s="12" t="str">
        <f>IFERROR(__xludf.DUMMYFUNCTION("""COMPUTED_VALUE"""),"")</f>
        <v/>
      </c>
      <c r="BL4" s="12" t="str">
        <f>IFERROR(__xludf.DUMMYFUNCTION("""COMPUTED_VALUE"""),"")</f>
        <v/>
      </c>
      <c r="BM4" s="12" t="str">
        <f>IFERROR(__xludf.DUMMYFUNCTION("""COMPUTED_VALUE"""),"")</f>
        <v/>
      </c>
      <c r="BN4" s="12" t="str">
        <f>IFERROR(__xludf.DUMMYFUNCTION("""COMPUTED_VALUE"""),"")</f>
        <v/>
      </c>
      <c r="BO4" s="12" t="str">
        <f>IFERROR(__xludf.DUMMYFUNCTION("""COMPUTED_VALUE"""),"")</f>
        <v/>
      </c>
      <c r="BP4" s="12" t="str">
        <f>IFERROR(__xludf.DUMMYFUNCTION("""COMPUTED_VALUE"""),"")</f>
        <v/>
      </c>
      <c r="BQ4" s="12" t="str">
        <f>IFERROR(__xludf.DUMMYFUNCTION("""COMPUTED_VALUE"""),"")</f>
        <v/>
      </c>
      <c r="BR4" s="12" t="str">
        <f>IFERROR(__xludf.DUMMYFUNCTION("""COMPUTED_VALUE"""),"")</f>
        <v/>
      </c>
      <c r="BS4" s="12" t="str">
        <f>IFERROR(__xludf.DUMMYFUNCTION("""COMPUTED_VALUE"""),"")</f>
        <v/>
      </c>
      <c r="BT4" s="12" t="str">
        <f>IFERROR(__xludf.DUMMYFUNCTION("""COMPUTED_VALUE"""),"")</f>
        <v/>
      </c>
    </row>
    <row r="5">
      <c r="A5" s="22" t="str">
        <f>IFERROR(__xludf.DUMMYFUNCTION("""COMPUTED_VALUE"""),"https://upload.wikimedia.org/wikipedia/commons/thumb/6/64/Biden_2013.jpg/220px-Biden_2013.jpg")</f>
        <v>https://upload.wikimedia.org/wikipedia/commons/thumb/6/64/Biden_2013.jpg/220px-Biden_2013.jpg</v>
      </c>
      <c r="B5" s="12" t="str">
        <f>IFERROR(__xludf.DUMMYFUNCTION("""COMPUTED_VALUE"""),"Joe Biden")</f>
        <v>Joe Biden</v>
      </c>
      <c r="C5" s="12">
        <f>IFERROR(__xludf.DUMMYFUNCTION("""COMPUTED_VALUE"""),27.0)</f>
        <v>27</v>
      </c>
      <c r="D5" s="12">
        <f>IFERROR(__xludf.DUMMYFUNCTION("""COMPUTED_VALUE"""),41.0)</f>
        <v>41</v>
      </c>
      <c r="E5" s="12">
        <f>IFERROR(__xludf.DUMMYFUNCTION("""COMPUTED_VALUE"""),19.0)</f>
        <v>19</v>
      </c>
      <c r="F5" s="12">
        <f>IFERROR(__xludf.DUMMYFUNCTION("""COMPUTED_VALUE"""),95.0)</f>
        <v>95</v>
      </c>
      <c r="G5" s="12">
        <f>IFERROR(__xludf.DUMMYFUNCTION("""COMPUTED_VALUE"""),43.0)</f>
        <v>43</v>
      </c>
      <c r="H5" s="12">
        <f>IFERROR(__xludf.DUMMYFUNCTION("""COMPUTED_VALUE"""),62.0)</f>
        <v>62</v>
      </c>
      <c r="I5" s="12">
        <f>IFERROR(__xludf.DUMMYFUNCTION("""COMPUTED_VALUE"""),32.0)</f>
        <v>32</v>
      </c>
      <c r="J5" s="12">
        <f>IFERROR(__xludf.DUMMYFUNCTION("""COMPUTED_VALUE"""),22.0)</f>
        <v>22</v>
      </c>
      <c r="K5" s="12">
        <f>IFERROR(__xludf.DUMMYFUNCTION("""COMPUTED_VALUE"""),22.0)</f>
        <v>22</v>
      </c>
      <c r="L5" s="12">
        <f>IFERROR(__xludf.DUMMYFUNCTION("""COMPUTED_VALUE"""),38.0)</f>
        <v>38</v>
      </c>
      <c r="M5" s="12">
        <f>IFERROR(__xludf.DUMMYFUNCTION("""COMPUTED_VALUE"""),100.0)</f>
        <v>100</v>
      </c>
      <c r="N5" s="12">
        <f>IFERROR(__xludf.DUMMYFUNCTION("""COMPUTED_VALUE"""),100.0)</f>
        <v>100</v>
      </c>
      <c r="O5" s="12">
        <f>IFERROR(__xludf.DUMMYFUNCTION("""COMPUTED_VALUE"""),68.0)</f>
        <v>68</v>
      </c>
      <c r="P5" s="12">
        <f>IFERROR(__xludf.DUMMYFUNCTION("""COMPUTED_VALUE"""),100.0)</f>
        <v>100</v>
      </c>
      <c r="Q5" s="12">
        <f>IFERROR(__xludf.DUMMYFUNCTION("""COMPUTED_VALUE"""),100.0)</f>
        <v>100</v>
      </c>
      <c r="R5" s="12">
        <f>IFERROR(__xludf.DUMMYFUNCTION("""COMPUTED_VALUE"""),23.0)</f>
        <v>23</v>
      </c>
      <c r="S5" s="12">
        <f>IFERROR(__xludf.DUMMYFUNCTION("""COMPUTED_VALUE"""),55.0)</f>
        <v>55</v>
      </c>
      <c r="T5" s="12">
        <f>IFERROR(__xludf.DUMMYFUNCTION("""COMPUTED_VALUE"""),100.0)</f>
        <v>100</v>
      </c>
      <c r="U5" s="12">
        <f>IFERROR(__xludf.DUMMYFUNCTION("""COMPUTED_VALUE"""),100.0)</f>
        <v>100</v>
      </c>
      <c r="V5" s="12">
        <f>IFERROR(__xludf.DUMMYFUNCTION("""COMPUTED_VALUE"""),100.0)</f>
        <v>100</v>
      </c>
      <c r="W5" s="12">
        <f>IFERROR(__xludf.DUMMYFUNCTION("""COMPUTED_VALUE"""),99.0)</f>
        <v>99</v>
      </c>
      <c r="X5" s="12">
        <f>IFERROR(__xludf.DUMMYFUNCTION("""COMPUTED_VALUE"""),88.0)</f>
        <v>88</v>
      </c>
      <c r="Y5" s="12">
        <f>IFERROR(__xludf.DUMMYFUNCTION("""COMPUTED_VALUE"""),100.0)</f>
        <v>100</v>
      </c>
      <c r="Z5" s="12">
        <f>IFERROR(__xludf.DUMMYFUNCTION("""COMPUTED_VALUE"""),100.0)</f>
        <v>100</v>
      </c>
      <c r="AA5" s="12">
        <f>IFERROR(__xludf.DUMMYFUNCTION("""COMPUTED_VALUE"""),100.0)</f>
        <v>100</v>
      </c>
      <c r="AB5" s="12">
        <f>IFERROR(__xludf.DUMMYFUNCTION("""COMPUTED_VALUE"""),100.0)</f>
        <v>100</v>
      </c>
      <c r="AC5" s="12">
        <f>IFERROR(__xludf.DUMMYFUNCTION("""COMPUTED_VALUE"""),100.0)</f>
        <v>100</v>
      </c>
      <c r="AD5" s="12">
        <f>IFERROR(__xludf.DUMMYFUNCTION("""COMPUTED_VALUE"""),100.0)</f>
        <v>100</v>
      </c>
      <c r="AE5" s="12">
        <f>IFERROR(__xludf.DUMMYFUNCTION("""COMPUTED_VALUE"""),100.0)</f>
        <v>100</v>
      </c>
      <c r="AF5" s="12">
        <f>IFERROR(__xludf.DUMMYFUNCTION("""COMPUTED_VALUE"""),59.0)</f>
        <v>59</v>
      </c>
      <c r="AG5" s="12">
        <f>IFERROR(__xludf.DUMMYFUNCTION("""COMPUTED_VALUE"""),43.0)</f>
        <v>43</v>
      </c>
      <c r="AH5" s="12">
        <f>IFERROR(__xludf.DUMMYFUNCTION("""COMPUTED_VALUE"""),59.0)</f>
        <v>59</v>
      </c>
      <c r="AI5" s="12">
        <f>IFERROR(__xludf.DUMMYFUNCTION("""COMPUTED_VALUE"""),100.0)</f>
        <v>100</v>
      </c>
      <c r="AJ5" s="12">
        <f>IFERROR(__xludf.DUMMYFUNCTION("""COMPUTED_VALUE"""),74.0)</f>
        <v>74</v>
      </c>
      <c r="AK5" s="12">
        <f>IFERROR(__xludf.DUMMYFUNCTION("""COMPUTED_VALUE"""),89.0)</f>
        <v>89</v>
      </c>
      <c r="AL5" s="12">
        <f>IFERROR(__xludf.DUMMYFUNCTION("""COMPUTED_VALUE"""),100.0)</f>
        <v>100</v>
      </c>
      <c r="AM5" s="12">
        <f>IFERROR(__xludf.DUMMYFUNCTION("""COMPUTED_VALUE"""),100.0)</f>
        <v>100</v>
      </c>
      <c r="AN5" s="14">
        <f>IFERROR(__xludf.DUMMYFUNCTION("""COMPUTED_VALUE"""),100.0)</f>
        <v>100</v>
      </c>
      <c r="AO5" s="14">
        <f>IFERROR(__xludf.DUMMYFUNCTION("""COMPUTED_VALUE"""),100.0)</f>
        <v>100</v>
      </c>
      <c r="AP5" s="14">
        <f>IFERROR(__xludf.DUMMYFUNCTION("""COMPUTED_VALUE"""),100.0)</f>
        <v>100</v>
      </c>
      <c r="AQ5" s="14">
        <f>IFERROR(__xludf.DUMMYFUNCTION("""COMPUTED_VALUE"""),78.0)</f>
        <v>78</v>
      </c>
      <c r="AR5" s="14">
        <f>IFERROR(__xludf.DUMMYFUNCTION("""COMPUTED_VALUE"""),100.0)</f>
        <v>100</v>
      </c>
      <c r="AS5" s="14">
        <f>IFERROR(__xludf.DUMMYFUNCTION("""COMPUTED_VALUE"""),37.0)</f>
        <v>37</v>
      </c>
      <c r="AT5" s="14">
        <f>IFERROR(__xludf.DUMMYFUNCTION("""COMPUTED_VALUE"""),100.0)</f>
        <v>100</v>
      </c>
      <c r="AU5" s="14">
        <f>IFERROR(__xludf.DUMMYFUNCTION("""COMPUTED_VALUE"""),98.0)</f>
        <v>98</v>
      </c>
      <c r="AV5" s="14">
        <f>IFERROR(__xludf.DUMMYFUNCTION("""COMPUTED_VALUE"""),50.0)</f>
        <v>50</v>
      </c>
      <c r="AW5" s="14">
        <f>IFERROR(__xludf.DUMMYFUNCTION("""COMPUTED_VALUE"""),97.0)</f>
        <v>97</v>
      </c>
      <c r="AX5" s="14">
        <f>IFERROR(__xludf.DUMMYFUNCTION("""COMPUTED_VALUE"""),100.0)</f>
        <v>100</v>
      </c>
      <c r="AY5" s="14">
        <f>IFERROR(__xludf.DUMMYFUNCTION("""COMPUTED_VALUE"""),100.0)</f>
        <v>100</v>
      </c>
      <c r="AZ5" s="14">
        <f>IFERROR(__xludf.DUMMYFUNCTION("""COMPUTED_VALUE"""),100.0)</f>
        <v>100</v>
      </c>
      <c r="BA5" s="14">
        <f>IFERROR(__xludf.DUMMYFUNCTION("""COMPUTED_VALUE"""),100.0)</f>
        <v>100</v>
      </c>
      <c r="BB5" s="14">
        <f>IFERROR(__xludf.DUMMYFUNCTION("""COMPUTED_VALUE"""),100.0)</f>
        <v>100</v>
      </c>
      <c r="BC5" s="14">
        <f>IFERROR(__xludf.DUMMYFUNCTION("""COMPUTED_VALUE"""),83.0)</f>
        <v>83</v>
      </c>
      <c r="BD5" s="14">
        <f>IFERROR(__xludf.DUMMYFUNCTION("""COMPUTED_VALUE"""),79.0)</f>
        <v>79</v>
      </c>
      <c r="BE5" s="14">
        <f>IFERROR(__xludf.DUMMYFUNCTION("""COMPUTED_VALUE"""),40.0)</f>
        <v>40</v>
      </c>
      <c r="BF5" s="14">
        <f>IFERROR(__xludf.DUMMYFUNCTION("""COMPUTED_VALUE"""),49.0)</f>
        <v>49</v>
      </c>
      <c r="BG5" s="14">
        <f>IFERROR(__xludf.DUMMYFUNCTION("""COMPUTED_VALUE"""),64.0)</f>
        <v>64</v>
      </c>
      <c r="BH5" s="14">
        <f>IFERROR(__xludf.DUMMYFUNCTION("""COMPUTED_VALUE"""),51.0)</f>
        <v>51</v>
      </c>
      <c r="BI5" s="14">
        <f>IFERROR(__xludf.DUMMYFUNCTION("""COMPUTED_VALUE"""),48.0)</f>
        <v>48</v>
      </c>
      <c r="BJ5" s="14">
        <f>IFERROR(__xludf.DUMMYFUNCTION("""COMPUTED_VALUE"""),27.0)</f>
        <v>27</v>
      </c>
      <c r="BK5" s="12" t="str">
        <f>IFERROR(__xludf.DUMMYFUNCTION("""COMPUTED_VALUE"""),"")</f>
        <v/>
      </c>
      <c r="BL5" s="12" t="str">
        <f>IFERROR(__xludf.DUMMYFUNCTION("""COMPUTED_VALUE"""),"")</f>
        <v/>
      </c>
      <c r="BM5" s="12" t="str">
        <f>IFERROR(__xludf.DUMMYFUNCTION("""COMPUTED_VALUE"""),"")</f>
        <v/>
      </c>
      <c r="BN5" s="12" t="str">
        <f>IFERROR(__xludf.DUMMYFUNCTION("""COMPUTED_VALUE"""),"")</f>
        <v/>
      </c>
      <c r="BO5" s="12" t="str">
        <f>IFERROR(__xludf.DUMMYFUNCTION("""COMPUTED_VALUE"""),"")</f>
        <v/>
      </c>
      <c r="BP5" s="12" t="str">
        <f>IFERROR(__xludf.DUMMYFUNCTION("""COMPUTED_VALUE"""),"")</f>
        <v/>
      </c>
      <c r="BQ5" s="12" t="str">
        <f>IFERROR(__xludf.DUMMYFUNCTION("""COMPUTED_VALUE"""),"")</f>
        <v/>
      </c>
      <c r="BR5" s="12" t="str">
        <f>IFERROR(__xludf.DUMMYFUNCTION("""COMPUTED_VALUE"""),"")</f>
        <v/>
      </c>
      <c r="BS5" s="12" t="str">
        <f>IFERROR(__xludf.DUMMYFUNCTION("""COMPUTED_VALUE"""),"")</f>
        <v/>
      </c>
      <c r="BT5" s="12" t="str">
        <f>IFERROR(__xludf.DUMMYFUNCTION("""COMPUTED_VALUE"""),"")</f>
        <v/>
      </c>
    </row>
    <row r="6">
      <c r="A6" s="22" t="str">
        <f>IFERROR(__xludf.DUMMYFUNCTION("""COMPUTED_VALUE"""),"https://upload.wikimedia.org/wikipedia/commons/thumb/e/e2/Mike_Bloomberg_Headshot.jpg/220px-Mike_Bloomberg_Headshot.jpg")</f>
        <v>https://upload.wikimedia.org/wikipedia/commons/thumb/e/e2/Mike_Bloomberg_Headshot.jpg/220px-Mike_Bloomberg_Headshot.jpg</v>
      </c>
      <c r="B6" s="12" t="str">
        <f>IFERROR(__xludf.DUMMYFUNCTION("""COMPUTED_VALUE"""),"Michael Bloomberg")</f>
        <v>Michael Bloomberg</v>
      </c>
      <c r="C6" s="12">
        <f>IFERROR(__xludf.DUMMYFUNCTION("""COMPUTED_VALUE"""),3.0)</f>
        <v>3</v>
      </c>
      <c r="D6" s="12">
        <f>IFERROR(__xludf.DUMMYFUNCTION("""COMPUTED_VALUE"""),2.0)</f>
        <v>2</v>
      </c>
      <c r="E6" s="12">
        <f>IFERROR(__xludf.DUMMYFUNCTION("""COMPUTED_VALUE"""),3.0)</f>
        <v>3</v>
      </c>
      <c r="F6" s="12">
        <f>IFERROR(__xludf.DUMMYFUNCTION("""COMPUTED_VALUE"""),8.0)</f>
        <v>8</v>
      </c>
      <c r="G6" s="12">
        <f>IFERROR(__xludf.DUMMYFUNCTION("""COMPUTED_VALUE"""),12.0)</f>
        <v>12</v>
      </c>
      <c r="H6" s="12">
        <f>IFERROR(__xludf.DUMMYFUNCTION("""COMPUTED_VALUE"""),5.0)</f>
        <v>5</v>
      </c>
      <c r="I6" s="12">
        <f>IFERROR(__xludf.DUMMYFUNCTION("""COMPUTED_VALUE"""),2.0)</f>
        <v>2</v>
      </c>
      <c r="J6" s="12">
        <f>IFERROR(__xludf.DUMMYFUNCTION("""COMPUTED_VALUE"""),1.0)</f>
        <v>1</v>
      </c>
      <c r="K6" s="12">
        <f>IFERROR(__xludf.DUMMYFUNCTION("""COMPUTED_VALUE"""),1.0)</f>
        <v>1</v>
      </c>
      <c r="L6" s="12">
        <f>IFERROR(__xludf.DUMMYFUNCTION("""COMPUTED_VALUE"""),3.0)</f>
        <v>3</v>
      </c>
      <c r="M6" s="12">
        <f>IFERROR(__xludf.DUMMYFUNCTION("""COMPUTED_VALUE"""),5.0)</f>
        <v>5</v>
      </c>
      <c r="N6" s="12">
        <f>IFERROR(__xludf.DUMMYFUNCTION("""COMPUTED_VALUE"""),3.0)</f>
        <v>3</v>
      </c>
      <c r="O6" s="12">
        <f>IFERROR(__xludf.DUMMYFUNCTION("""COMPUTED_VALUE"""),2.0)</f>
        <v>2</v>
      </c>
      <c r="P6" s="12">
        <f>IFERROR(__xludf.DUMMYFUNCTION("""COMPUTED_VALUE"""),1.0)</f>
        <v>1</v>
      </c>
      <c r="Q6" s="12">
        <f>IFERROR(__xludf.DUMMYFUNCTION("""COMPUTED_VALUE"""),1.0)</f>
        <v>1</v>
      </c>
      <c r="R6" s="12">
        <f>IFERROR(__xludf.DUMMYFUNCTION("""COMPUTED_VALUE"""),0.0)</f>
        <v>0</v>
      </c>
      <c r="S6" s="12">
        <f>IFERROR(__xludf.DUMMYFUNCTION("""COMPUTED_VALUE"""),1.0)</f>
        <v>1</v>
      </c>
      <c r="T6" s="12">
        <f>IFERROR(__xludf.DUMMYFUNCTION("""COMPUTED_VALUE"""),0.0)</f>
        <v>0</v>
      </c>
      <c r="U6" s="12">
        <f>IFERROR(__xludf.DUMMYFUNCTION("""COMPUTED_VALUE"""),1.0)</f>
        <v>1</v>
      </c>
      <c r="V6" s="12">
        <f>IFERROR(__xludf.DUMMYFUNCTION("""COMPUTED_VALUE"""),1.0)</f>
        <v>1</v>
      </c>
      <c r="W6" s="12">
        <f>IFERROR(__xludf.DUMMYFUNCTION("""COMPUTED_VALUE"""),0.0)</f>
        <v>0</v>
      </c>
      <c r="X6" s="12">
        <f>IFERROR(__xludf.DUMMYFUNCTION("""COMPUTED_VALUE"""),0.0)</f>
        <v>0</v>
      </c>
      <c r="Y6" s="12">
        <f>IFERROR(__xludf.DUMMYFUNCTION("""COMPUTED_VALUE"""),2.0)</f>
        <v>2</v>
      </c>
      <c r="Z6" s="12">
        <f>IFERROR(__xludf.DUMMYFUNCTION("""COMPUTED_VALUE"""),3.0)</f>
        <v>3</v>
      </c>
      <c r="AA6" s="12">
        <f>IFERROR(__xludf.DUMMYFUNCTION("""COMPUTED_VALUE"""),2.0)</f>
        <v>2</v>
      </c>
      <c r="AB6" s="12">
        <f>IFERROR(__xludf.DUMMYFUNCTION("""COMPUTED_VALUE"""),1.0)</f>
        <v>1</v>
      </c>
      <c r="AC6" s="12">
        <f>IFERROR(__xludf.DUMMYFUNCTION("""COMPUTED_VALUE"""),1.0)</f>
        <v>1</v>
      </c>
      <c r="AD6" s="12">
        <f>IFERROR(__xludf.DUMMYFUNCTION("""COMPUTED_VALUE"""),2.0)</f>
        <v>2</v>
      </c>
      <c r="AE6" s="12">
        <f>IFERROR(__xludf.DUMMYFUNCTION("""COMPUTED_VALUE"""),3.0)</f>
        <v>3</v>
      </c>
      <c r="AF6" s="12">
        <f>IFERROR(__xludf.DUMMYFUNCTION("""COMPUTED_VALUE"""),2.0)</f>
        <v>2</v>
      </c>
      <c r="AG6" s="12">
        <f>IFERROR(__xludf.DUMMYFUNCTION("""COMPUTED_VALUE"""),1.0)</f>
        <v>1</v>
      </c>
      <c r="AH6" s="12">
        <f>IFERROR(__xludf.DUMMYFUNCTION("""COMPUTED_VALUE"""),1.0)</f>
        <v>1</v>
      </c>
      <c r="AI6" s="12">
        <f>IFERROR(__xludf.DUMMYFUNCTION("""COMPUTED_VALUE"""),2.0)</f>
        <v>2</v>
      </c>
      <c r="AJ6" s="12">
        <f>IFERROR(__xludf.DUMMYFUNCTION("""COMPUTED_VALUE"""),2.0)</f>
        <v>2</v>
      </c>
      <c r="AK6" s="12">
        <f>IFERROR(__xludf.DUMMYFUNCTION("""COMPUTED_VALUE"""),2.0)</f>
        <v>2</v>
      </c>
      <c r="AL6" s="12">
        <f>IFERROR(__xludf.DUMMYFUNCTION("""COMPUTED_VALUE"""),0.0)</f>
        <v>0</v>
      </c>
      <c r="AM6" s="12">
        <f>IFERROR(__xludf.DUMMYFUNCTION("""COMPUTED_VALUE"""),1.0)</f>
        <v>1</v>
      </c>
      <c r="AN6" s="14">
        <f>IFERROR(__xludf.DUMMYFUNCTION("""COMPUTED_VALUE"""),1.0)</f>
        <v>1</v>
      </c>
      <c r="AO6" s="14">
        <f>IFERROR(__xludf.DUMMYFUNCTION("""COMPUTED_VALUE"""),1.0)</f>
        <v>1</v>
      </c>
      <c r="AP6" s="14">
        <f>IFERROR(__xludf.DUMMYFUNCTION("""COMPUTED_VALUE"""),2.0)</f>
        <v>2</v>
      </c>
      <c r="AQ6" s="14">
        <f>IFERROR(__xludf.DUMMYFUNCTION("""COMPUTED_VALUE"""),1.0)</f>
        <v>1</v>
      </c>
      <c r="AR6" s="14">
        <f>IFERROR(__xludf.DUMMYFUNCTION("""COMPUTED_VALUE"""),3.0)</f>
        <v>3</v>
      </c>
      <c r="AS6" s="14">
        <f>IFERROR(__xludf.DUMMYFUNCTION("""COMPUTED_VALUE"""),3.0)</f>
        <v>3</v>
      </c>
      <c r="AT6" s="14">
        <f>IFERROR(__xludf.DUMMYFUNCTION("""COMPUTED_VALUE"""),6.0)</f>
        <v>6</v>
      </c>
      <c r="AU6" s="14">
        <f>IFERROR(__xludf.DUMMYFUNCTION("""COMPUTED_VALUE"""),6.0)</f>
        <v>6</v>
      </c>
      <c r="AV6" s="14">
        <f>IFERROR(__xludf.DUMMYFUNCTION("""COMPUTED_VALUE"""),100.0)</f>
        <v>100</v>
      </c>
      <c r="AW6" s="14">
        <f>IFERROR(__xludf.DUMMYFUNCTION("""COMPUTED_VALUE"""),17.0)</f>
        <v>17</v>
      </c>
      <c r="AX6" s="14">
        <f>IFERROR(__xludf.DUMMYFUNCTION("""COMPUTED_VALUE"""),91.0)</f>
        <v>91</v>
      </c>
      <c r="AY6" s="14">
        <f>IFERROR(__xludf.DUMMYFUNCTION("""COMPUTED_VALUE"""),60.0)</f>
        <v>60</v>
      </c>
      <c r="AZ6" s="14">
        <f>IFERROR(__xludf.DUMMYFUNCTION("""COMPUTED_VALUE"""),33.0)</f>
        <v>33</v>
      </c>
      <c r="BA6" s="14">
        <f>IFERROR(__xludf.DUMMYFUNCTION("""COMPUTED_VALUE"""),37.0)</f>
        <v>37</v>
      </c>
      <c r="BB6" s="14">
        <f>IFERROR(__xludf.DUMMYFUNCTION("""COMPUTED_VALUE"""),34.0)</f>
        <v>34</v>
      </c>
      <c r="BC6" s="14">
        <f>IFERROR(__xludf.DUMMYFUNCTION("""COMPUTED_VALUE"""),20.0)</f>
        <v>20</v>
      </c>
      <c r="BD6" s="14">
        <f>IFERROR(__xludf.DUMMYFUNCTION("""COMPUTED_VALUE"""),58.0)</f>
        <v>58</v>
      </c>
      <c r="BE6" s="14">
        <f>IFERROR(__xludf.DUMMYFUNCTION("""COMPUTED_VALUE"""),51.0)</f>
        <v>51</v>
      </c>
      <c r="BF6" s="14">
        <f>IFERROR(__xludf.DUMMYFUNCTION("""COMPUTED_VALUE"""),36.0)</f>
        <v>36</v>
      </c>
      <c r="BG6" s="14">
        <f>IFERROR(__xludf.DUMMYFUNCTION("""COMPUTED_VALUE"""),41.0)</f>
        <v>41</v>
      </c>
      <c r="BH6" s="14">
        <f>IFERROR(__xludf.DUMMYFUNCTION("""COMPUTED_VALUE"""),53.0)</f>
        <v>53</v>
      </c>
      <c r="BI6" s="14">
        <f>IFERROR(__xludf.DUMMYFUNCTION("""COMPUTED_VALUE"""),53.0)</f>
        <v>53</v>
      </c>
      <c r="BJ6" s="14">
        <f>IFERROR(__xludf.DUMMYFUNCTION("""COMPUTED_VALUE"""),90.0)</f>
        <v>90</v>
      </c>
      <c r="BK6" s="12" t="str">
        <f>IFERROR(__xludf.DUMMYFUNCTION("""COMPUTED_VALUE"""),"")</f>
        <v/>
      </c>
      <c r="BL6" s="12" t="str">
        <f>IFERROR(__xludf.DUMMYFUNCTION("""COMPUTED_VALUE"""),"")</f>
        <v/>
      </c>
      <c r="BM6" s="12" t="str">
        <f>IFERROR(__xludf.DUMMYFUNCTION("""COMPUTED_VALUE"""),"")</f>
        <v/>
      </c>
      <c r="BN6" s="12" t="str">
        <f>IFERROR(__xludf.DUMMYFUNCTION("""COMPUTED_VALUE"""),"")</f>
        <v/>
      </c>
      <c r="BO6" s="12" t="str">
        <f>IFERROR(__xludf.DUMMYFUNCTION("""COMPUTED_VALUE"""),"")</f>
        <v/>
      </c>
      <c r="BP6" s="12" t="str">
        <f>IFERROR(__xludf.DUMMYFUNCTION("""COMPUTED_VALUE"""),"")</f>
        <v/>
      </c>
      <c r="BQ6" s="12" t="str">
        <f>IFERROR(__xludf.DUMMYFUNCTION("""COMPUTED_VALUE"""),"")</f>
        <v/>
      </c>
      <c r="BR6" s="12" t="str">
        <f>IFERROR(__xludf.DUMMYFUNCTION("""COMPUTED_VALUE"""),"")</f>
        <v/>
      </c>
      <c r="BS6" s="12" t="str">
        <f>IFERROR(__xludf.DUMMYFUNCTION("""COMPUTED_VALUE"""),"")</f>
        <v/>
      </c>
      <c r="BT6" s="12" t="str">
        <f>IFERROR(__xludf.DUMMYFUNCTION("""COMPUTED_VALUE"""),"")</f>
        <v/>
      </c>
    </row>
    <row r="7">
      <c r="A7" s="22" t="str">
        <f>IFERROR(__xludf.DUMMYFUNCTION("""COMPUTED_VALUE"""),"https://upload.wikimedia.org/wikipedia/commons/thumb/b/bf/Pete_Buttigieg_by_Gage_Skidmore.jpg/220px-Pete_Buttigieg_by_Gage_Skidmore.jpg")</f>
        <v>https://upload.wikimedia.org/wikipedia/commons/thumb/b/bf/Pete_Buttigieg_by_Gage_Skidmore.jpg/220px-Pete_Buttigieg_by_Gage_Skidmore.jpg</v>
      </c>
      <c r="B7" s="12" t="str">
        <f>IFERROR(__xludf.DUMMYFUNCTION("""COMPUTED_VALUE"""),"Pete Buttigieg")</f>
        <v>Pete Buttigieg</v>
      </c>
      <c r="C7" s="12">
        <f>IFERROR(__xludf.DUMMYFUNCTION("""COMPUTED_VALUE"""),3.0)</f>
        <v>3</v>
      </c>
      <c r="D7" s="12">
        <f>IFERROR(__xludf.DUMMYFUNCTION("""COMPUTED_VALUE"""),3.0)</f>
        <v>3</v>
      </c>
      <c r="E7" s="12">
        <f>IFERROR(__xludf.DUMMYFUNCTION("""COMPUTED_VALUE"""),1.0)</f>
        <v>1</v>
      </c>
      <c r="F7" s="12">
        <f>IFERROR(__xludf.DUMMYFUNCTION("""COMPUTED_VALUE"""),32.0)</f>
        <v>32</v>
      </c>
      <c r="G7" s="12">
        <f>IFERROR(__xludf.DUMMYFUNCTION("""COMPUTED_VALUE"""),17.0)</f>
        <v>17</v>
      </c>
      <c r="H7" s="12">
        <f>IFERROR(__xludf.DUMMYFUNCTION("""COMPUTED_VALUE"""),21.0)</f>
        <v>21</v>
      </c>
      <c r="I7" s="12">
        <f>IFERROR(__xludf.DUMMYFUNCTION("""COMPUTED_VALUE"""),12.0)</f>
        <v>12</v>
      </c>
      <c r="J7" s="12">
        <f>IFERROR(__xludf.DUMMYFUNCTION("""COMPUTED_VALUE"""),7.0)</f>
        <v>7</v>
      </c>
      <c r="K7" s="12">
        <f>IFERROR(__xludf.DUMMYFUNCTION("""COMPUTED_VALUE"""),5.0)</f>
        <v>5</v>
      </c>
      <c r="L7" s="12">
        <f>IFERROR(__xludf.DUMMYFUNCTION("""COMPUTED_VALUE"""),7.0)</f>
        <v>7</v>
      </c>
      <c r="M7" s="12">
        <f>IFERROR(__xludf.DUMMYFUNCTION("""COMPUTED_VALUE"""),45.0)</f>
        <v>45</v>
      </c>
      <c r="N7" s="12">
        <f>IFERROR(__xludf.DUMMYFUNCTION("""COMPUTED_VALUE"""),52.0)</f>
        <v>52</v>
      </c>
      <c r="O7" s="12">
        <f>IFERROR(__xludf.DUMMYFUNCTION("""COMPUTED_VALUE"""),100.0)</f>
        <v>100</v>
      </c>
      <c r="P7" s="12">
        <f>IFERROR(__xludf.DUMMYFUNCTION("""COMPUTED_VALUE"""),44.0)</f>
        <v>44</v>
      </c>
      <c r="Q7" s="12">
        <f>IFERROR(__xludf.DUMMYFUNCTION("""COMPUTED_VALUE"""),61.0)</f>
        <v>61</v>
      </c>
      <c r="R7" s="12">
        <f>IFERROR(__xludf.DUMMYFUNCTION("""COMPUTED_VALUE"""),100.0)</f>
        <v>100</v>
      </c>
      <c r="S7" s="12">
        <f>IFERROR(__xludf.DUMMYFUNCTION("""COMPUTED_VALUE"""),100.0)</f>
        <v>100</v>
      </c>
      <c r="T7" s="12">
        <f>IFERROR(__xludf.DUMMYFUNCTION("""COMPUTED_VALUE"""),22.0)</f>
        <v>22</v>
      </c>
      <c r="U7" s="12">
        <f>IFERROR(__xludf.DUMMYFUNCTION("""COMPUTED_VALUE"""),37.0)</f>
        <v>37</v>
      </c>
      <c r="V7" s="12">
        <f>IFERROR(__xludf.DUMMYFUNCTION("""COMPUTED_VALUE"""),57.0)</f>
        <v>57</v>
      </c>
      <c r="W7" s="12">
        <f>IFERROR(__xludf.DUMMYFUNCTION("""COMPUTED_VALUE"""),100.0)</f>
        <v>100</v>
      </c>
      <c r="X7" s="12">
        <f>IFERROR(__xludf.DUMMYFUNCTION("""COMPUTED_VALUE"""),100.0)</f>
        <v>100</v>
      </c>
      <c r="Y7" s="12">
        <f>IFERROR(__xludf.DUMMYFUNCTION("""COMPUTED_VALUE"""),58.0)</f>
        <v>58</v>
      </c>
      <c r="Z7" s="12">
        <f>IFERROR(__xludf.DUMMYFUNCTION("""COMPUTED_VALUE"""),36.0)</f>
        <v>36</v>
      </c>
      <c r="AA7" s="12">
        <f>IFERROR(__xludf.DUMMYFUNCTION("""COMPUTED_VALUE"""),59.0)</f>
        <v>59</v>
      </c>
      <c r="AB7" s="12">
        <f>IFERROR(__xludf.DUMMYFUNCTION("""COMPUTED_VALUE"""),45.0)</f>
        <v>45</v>
      </c>
      <c r="AC7" s="12">
        <f>IFERROR(__xludf.DUMMYFUNCTION("""COMPUTED_VALUE"""),78.0)</f>
        <v>78</v>
      </c>
      <c r="AD7" s="12">
        <f>IFERROR(__xludf.DUMMYFUNCTION("""COMPUTED_VALUE"""),42.0)</f>
        <v>42</v>
      </c>
      <c r="AE7" s="12">
        <f>IFERROR(__xludf.DUMMYFUNCTION("""COMPUTED_VALUE"""),76.0)</f>
        <v>76</v>
      </c>
      <c r="AF7" s="12">
        <f>IFERROR(__xludf.DUMMYFUNCTION("""COMPUTED_VALUE"""),38.0)</f>
        <v>38</v>
      </c>
      <c r="AG7" s="12">
        <f>IFERROR(__xludf.DUMMYFUNCTION("""COMPUTED_VALUE"""),52.0)</f>
        <v>52</v>
      </c>
      <c r="AH7" s="12">
        <f>IFERROR(__xludf.DUMMYFUNCTION("""COMPUTED_VALUE"""),17.0)</f>
        <v>17</v>
      </c>
      <c r="AI7" s="12">
        <f>IFERROR(__xludf.DUMMYFUNCTION("""COMPUTED_VALUE"""),11.0)</f>
        <v>11</v>
      </c>
      <c r="AJ7" s="12">
        <f>IFERROR(__xludf.DUMMYFUNCTION("""COMPUTED_VALUE"""),37.0)</f>
        <v>37</v>
      </c>
      <c r="AK7" s="12">
        <f>IFERROR(__xludf.DUMMYFUNCTION("""COMPUTED_VALUE"""),21.0)</f>
        <v>21</v>
      </c>
      <c r="AL7" s="12">
        <f>IFERROR(__xludf.DUMMYFUNCTION("""COMPUTED_VALUE"""),25.0)</f>
        <v>25</v>
      </c>
      <c r="AM7" s="12">
        <f>IFERROR(__xludf.DUMMYFUNCTION("""COMPUTED_VALUE"""),33.0)</f>
        <v>33</v>
      </c>
      <c r="AN7" s="14">
        <f>IFERROR(__xludf.DUMMYFUNCTION("""COMPUTED_VALUE"""),34.0)</f>
        <v>34</v>
      </c>
      <c r="AO7" s="14">
        <f>IFERROR(__xludf.DUMMYFUNCTION("""COMPUTED_VALUE"""),14.0)</f>
        <v>14</v>
      </c>
      <c r="AP7" s="14">
        <f>IFERROR(__xludf.DUMMYFUNCTION("""COMPUTED_VALUE"""),10.0)</f>
        <v>10</v>
      </c>
      <c r="AQ7" s="14">
        <f>IFERROR(__xludf.DUMMYFUNCTION("""COMPUTED_VALUE"""),10.0)</f>
        <v>10</v>
      </c>
      <c r="AR7" s="14">
        <f>IFERROR(__xludf.DUMMYFUNCTION("""COMPUTED_VALUE"""),53.0)</f>
        <v>53</v>
      </c>
      <c r="AS7" s="14">
        <f>IFERROR(__xludf.DUMMYFUNCTION("""COMPUTED_VALUE"""),26.0)</f>
        <v>26</v>
      </c>
      <c r="AT7" s="14">
        <f>IFERROR(__xludf.DUMMYFUNCTION("""COMPUTED_VALUE"""),40.0)</f>
        <v>40</v>
      </c>
      <c r="AU7" s="14">
        <f>IFERROR(__xludf.DUMMYFUNCTION("""COMPUTED_VALUE"""),50.0)</f>
        <v>50</v>
      </c>
      <c r="AV7" s="14">
        <f>IFERROR(__xludf.DUMMYFUNCTION("""COMPUTED_VALUE"""),41.0)</f>
        <v>41</v>
      </c>
      <c r="AW7" s="14">
        <f>IFERROR(__xludf.DUMMYFUNCTION("""COMPUTED_VALUE"""),100.0)</f>
        <v>100</v>
      </c>
      <c r="AX7" s="14">
        <f>IFERROR(__xludf.DUMMYFUNCTION("""COMPUTED_VALUE"""),84.0)</f>
        <v>84</v>
      </c>
      <c r="AY7" s="14">
        <f>IFERROR(__xludf.DUMMYFUNCTION("""COMPUTED_VALUE"""),42.0)</f>
        <v>42</v>
      </c>
      <c r="AZ7" s="14">
        <f>IFERROR(__xludf.DUMMYFUNCTION("""COMPUTED_VALUE"""),37.0)</f>
        <v>37</v>
      </c>
      <c r="BA7" s="14">
        <f>IFERROR(__xludf.DUMMYFUNCTION("""COMPUTED_VALUE"""),39.0)</f>
        <v>39</v>
      </c>
      <c r="BB7" s="14">
        <f>IFERROR(__xludf.DUMMYFUNCTION("""COMPUTED_VALUE"""),68.0)</f>
        <v>68</v>
      </c>
      <c r="BC7" s="14">
        <f>IFERROR(__xludf.DUMMYFUNCTION("""COMPUTED_VALUE"""),44.0)</f>
        <v>44</v>
      </c>
      <c r="BD7" s="14">
        <f>IFERROR(__xludf.DUMMYFUNCTION("""COMPUTED_VALUE"""),39.0)</f>
        <v>39</v>
      </c>
      <c r="BE7" s="14">
        <f>IFERROR(__xludf.DUMMYFUNCTION("""COMPUTED_VALUE"""),29.0)</f>
        <v>29</v>
      </c>
      <c r="BF7" s="14">
        <f>IFERROR(__xludf.DUMMYFUNCTION("""COMPUTED_VALUE"""),18.0)</f>
        <v>18</v>
      </c>
      <c r="BG7" s="14">
        <f>IFERROR(__xludf.DUMMYFUNCTION("""COMPUTED_VALUE"""),19.0)</f>
        <v>19</v>
      </c>
      <c r="BH7" s="14">
        <f>IFERROR(__xludf.DUMMYFUNCTION("""COMPUTED_VALUE"""),74.0)</f>
        <v>74</v>
      </c>
      <c r="BI7" s="14">
        <f>IFERROR(__xludf.DUMMYFUNCTION("""COMPUTED_VALUE"""),94.0)</f>
        <v>94</v>
      </c>
      <c r="BJ7" s="14">
        <f>IFERROR(__xludf.DUMMYFUNCTION("""COMPUTED_VALUE"""),44.0)</f>
        <v>44</v>
      </c>
      <c r="BK7" s="12" t="str">
        <f>IFERROR(__xludf.DUMMYFUNCTION("""COMPUTED_VALUE"""),"")</f>
        <v/>
      </c>
      <c r="BL7" s="12" t="str">
        <f>IFERROR(__xludf.DUMMYFUNCTION("""COMPUTED_VALUE"""),"")</f>
        <v/>
      </c>
      <c r="BM7" s="12" t="str">
        <f>IFERROR(__xludf.DUMMYFUNCTION("""COMPUTED_VALUE"""),"")</f>
        <v/>
      </c>
      <c r="BN7" s="12" t="str">
        <f>IFERROR(__xludf.DUMMYFUNCTION("""COMPUTED_VALUE"""),"")</f>
        <v/>
      </c>
      <c r="BO7" s="12" t="str">
        <f>IFERROR(__xludf.DUMMYFUNCTION("""COMPUTED_VALUE"""),"")</f>
        <v/>
      </c>
      <c r="BP7" s="12" t="str">
        <f>IFERROR(__xludf.DUMMYFUNCTION("""COMPUTED_VALUE"""),"")</f>
        <v/>
      </c>
      <c r="BQ7" s="12" t="str">
        <f>IFERROR(__xludf.DUMMYFUNCTION("""COMPUTED_VALUE"""),"")</f>
        <v/>
      </c>
      <c r="BR7" s="12" t="str">
        <f>IFERROR(__xludf.DUMMYFUNCTION("""COMPUTED_VALUE"""),"")</f>
        <v/>
      </c>
      <c r="BS7" s="12" t="str">
        <f>IFERROR(__xludf.DUMMYFUNCTION("""COMPUTED_VALUE"""),"")</f>
        <v/>
      </c>
      <c r="BT7" s="12" t="str">
        <f>IFERROR(__xludf.DUMMYFUNCTION("""COMPUTED_VALUE"""),"")</f>
        <v/>
      </c>
    </row>
    <row r="8">
      <c r="A8" s="22" t="str">
        <f>IFERROR(__xludf.DUMMYFUNCTION("""COMPUTED_VALUE"""),"https://upload.wikimedia.org/wikipedia/commons/thumb/6/61/Tom_Steyer_by_Gage_Skidmore.jpg/220px-Tom_Steyer_by_Gage_Skidmore.jpg")</f>
        <v>https://upload.wikimedia.org/wikipedia/commons/thumb/6/61/Tom_Steyer_by_Gage_Skidmore.jpg/220px-Tom_Steyer_by_Gage_Skidmore.jpg</v>
      </c>
      <c r="B8" s="12" t="str">
        <f>IFERROR(__xludf.DUMMYFUNCTION("""COMPUTED_VALUE"""),"Tom Steyer")</f>
        <v>Tom Steyer</v>
      </c>
      <c r="C8" s="12">
        <f>IFERROR(__xludf.DUMMYFUNCTION("""COMPUTED_VALUE"""),0.0)</f>
        <v>0</v>
      </c>
      <c r="D8" s="12">
        <f>IFERROR(__xludf.DUMMYFUNCTION("""COMPUTED_VALUE"""),6.0)</f>
        <v>6</v>
      </c>
      <c r="E8" s="12">
        <f>IFERROR(__xludf.DUMMYFUNCTION("""COMPUTED_VALUE"""),2.0)</f>
        <v>2</v>
      </c>
      <c r="F8" s="12">
        <f>IFERROR(__xludf.DUMMYFUNCTION("""COMPUTED_VALUE"""),4.0)</f>
        <v>4</v>
      </c>
      <c r="G8" s="12">
        <f>IFERROR(__xludf.DUMMYFUNCTION("""COMPUTED_VALUE"""),0.0)</f>
        <v>0</v>
      </c>
      <c r="H8" s="12">
        <f>IFERROR(__xludf.DUMMYFUNCTION("""COMPUTED_VALUE"""),2.0)</f>
        <v>2</v>
      </c>
      <c r="I8" s="12">
        <f>IFERROR(__xludf.DUMMYFUNCTION("""COMPUTED_VALUE"""),2.0)</f>
        <v>2</v>
      </c>
      <c r="J8" s="12">
        <f>IFERROR(__xludf.DUMMYFUNCTION("""COMPUTED_VALUE"""),1.0)</f>
        <v>1</v>
      </c>
      <c r="K8" s="12">
        <f>IFERROR(__xludf.DUMMYFUNCTION("""COMPUTED_VALUE"""),2.0)</f>
        <v>2</v>
      </c>
      <c r="L8" s="12">
        <f>IFERROR(__xludf.DUMMYFUNCTION("""COMPUTED_VALUE"""),2.0)</f>
        <v>2</v>
      </c>
      <c r="M8" s="12">
        <f>IFERROR(__xludf.DUMMYFUNCTION("""COMPUTED_VALUE"""),2.0)</f>
        <v>2</v>
      </c>
      <c r="N8" s="12">
        <f>IFERROR(__xludf.DUMMYFUNCTION("""COMPUTED_VALUE"""),2.0)</f>
        <v>2</v>
      </c>
      <c r="O8" s="12">
        <f>IFERROR(__xludf.DUMMYFUNCTION("""COMPUTED_VALUE"""),2.0)</f>
        <v>2</v>
      </c>
      <c r="P8" s="12">
        <f>IFERROR(__xludf.DUMMYFUNCTION("""COMPUTED_VALUE"""),1.0)</f>
        <v>1</v>
      </c>
      <c r="Q8" s="12">
        <f>IFERROR(__xludf.DUMMYFUNCTION("""COMPUTED_VALUE"""),0.0)</f>
        <v>0</v>
      </c>
      <c r="R8" s="12">
        <f>IFERROR(__xludf.DUMMYFUNCTION("""COMPUTED_VALUE"""),1.0)</f>
        <v>1</v>
      </c>
      <c r="S8" s="12">
        <f>IFERROR(__xludf.DUMMYFUNCTION("""COMPUTED_VALUE"""),3.0)</f>
        <v>3</v>
      </c>
      <c r="T8" s="12">
        <f>IFERROR(__xludf.DUMMYFUNCTION("""COMPUTED_VALUE"""),1.0)</f>
        <v>1</v>
      </c>
      <c r="U8" s="12">
        <f>IFERROR(__xludf.DUMMYFUNCTION("""COMPUTED_VALUE"""),1.0)</f>
        <v>1</v>
      </c>
      <c r="V8" s="12">
        <f>IFERROR(__xludf.DUMMYFUNCTION("""COMPUTED_VALUE"""),2.0)</f>
        <v>2</v>
      </c>
      <c r="W8" s="12">
        <f>IFERROR(__xludf.DUMMYFUNCTION("""COMPUTED_VALUE"""),0.0)</f>
        <v>0</v>
      </c>
      <c r="X8" s="12">
        <f>IFERROR(__xludf.DUMMYFUNCTION("""COMPUTED_VALUE"""),0.0)</f>
        <v>0</v>
      </c>
      <c r="Y8" s="12">
        <f>IFERROR(__xludf.DUMMYFUNCTION("""COMPUTED_VALUE"""),0.0)</f>
        <v>0</v>
      </c>
      <c r="Z8" s="12">
        <f>IFERROR(__xludf.DUMMYFUNCTION("""COMPUTED_VALUE"""),1.0)</f>
        <v>1</v>
      </c>
      <c r="AA8" s="12">
        <f>IFERROR(__xludf.DUMMYFUNCTION("""COMPUTED_VALUE"""),2.0)</f>
        <v>2</v>
      </c>
      <c r="AB8" s="12">
        <f>IFERROR(__xludf.DUMMYFUNCTION("""COMPUTED_VALUE"""),0.0)</f>
        <v>0</v>
      </c>
      <c r="AC8" s="12">
        <f>IFERROR(__xludf.DUMMYFUNCTION("""COMPUTED_VALUE"""),0.0)</f>
        <v>0</v>
      </c>
      <c r="AD8" s="12">
        <f>IFERROR(__xludf.DUMMYFUNCTION("""COMPUTED_VALUE"""),29.0)</f>
        <v>29</v>
      </c>
      <c r="AE8" s="12">
        <f>IFERROR(__xludf.DUMMYFUNCTION("""COMPUTED_VALUE"""),20.0)</f>
        <v>20</v>
      </c>
      <c r="AF8" s="12">
        <f>IFERROR(__xludf.DUMMYFUNCTION("""COMPUTED_VALUE"""),7.0)</f>
        <v>7</v>
      </c>
      <c r="AG8" s="12">
        <f>IFERROR(__xludf.DUMMYFUNCTION("""COMPUTED_VALUE"""),6.0)</f>
        <v>6</v>
      </c>
      <c r="AH8" s="12">
        <f>IFERROR(__xludf.DUMMYFUNCTION("""COMPUTED_VALUE"""),4.0)</f>
        <v>4</v>
      </c>
      <c r="AI8" s="12">
        <f>IFERROR(__xludf.DUMMYFUNCTION("""COMPUTED_VALUE"""),8.0)</f>
        <v>8</v>
      </c>
      <c r="AJ8" s="12">
        <f>IFERROR(__xludf.DUMMYFUNCTION("""COMPUTED_VALUE"""),13.0)</f>
        <v>13</v>
      </c>
      <c r="AK8" s="12">
        <f>IFERROR(__xludf.DUMMYFUNCTION("""COMPUTED_VALUE"""),8.0)</f>
        <v>8</v>
      </c>
      <c r="AL8" s="12">
        <f>IFERROR(__xludf.DUMMYFUNCTION("""COMPUTED_VALUE"""),5.0)</f>
        <v>5</v>
      </c>
      <c r="AM8" s="12">
        <f>IFERROR(__xludf.DUMMYFUNCTION("""COMPUTED_VALUE"""),2.0)</f>
        <v>2</v>
      </c>
      <c r="AN8" s="14">
        <f>IFERROR(__xludf.DUMMYFUNCTION("""COMPUTED_VALUE"""),4.0)</f>
        <v>4</v>
      </c>
      <c r="AO8" s="14">
        <f>IFERROR(__xludf.DUMMYFUNCTION("""COMPUTED_VALUE"""),1.0)</f>
        <v>1</v>
      </c>
      <c r="AP8" s="14">
        <f>IFERROR(__xludf.DUMMYFUNCTION("""COMPUTED_VALUE"""),4.0)</f>
        <v>4</v>
      </c>
      <c r="AQ8" s="14">
        <f>IFERROR(__xludf.DUMMYFUNCTION("""COMPUTED_VALUE"""),3.0)</f>
        <v>3</v>
      </c>
      <c r="AR8" s="14">
        <f>IFERROR(__xludf.DUMMYFUNCTION("""COMPUTED_VALUE"""),42.0)</f>
        <v>42</v>
      </c>
      <c r="AS8" s="14">
        <f>IFERROR(__xludf.DUMMYFUNCTION("""COMPUTED_VALUE"""),6.0)</f>
        <v>6</v>
      </c>
      <c r="AT8" s="14">
        <f>IFERROR(__xludf.DUMMYFUNCTION("""COMPUTED_VALUE"""),8.0)</f>
        <v>8</v>
      </c>
      <c r="AU8" s="14">
        <f>IFERROR(__xludf.DUMMYFUNCTION("""COMPUTED_VALUE"""),3.0)</f>
        <v>3</v>
      </c>
      <c r="AV8" s="14">
        <f>IFERROR(__xludf.DUMMYFUNCTION("""COMPUTED_VALUE"""),17.0)</f>
        <v>17</v>
      </c>
      <c r="AW8" s="14">
        <f>IFERROR(__xludf.DUMMYFUNCTION("""COMPUTED_VALUE"""),22.0)</f>
        <v>22</v>
      </c>
      <c r="AX8" s="14">
        <f>IFERROR(__xludf.DUMMYFUNCTION("""COMPUTED_VALUE"""),34.0)</f>
        <v>34</v>
      </c>
      <c r="AY8" s="14">
        <f>IFERROR(__xludf.DUMMYFUNCTION("""COMPUTED_VALUE"""),27.0)</f>
        <v>27</v>
      </c>
      <c r="AZ8" s="14">
        <f>IFERROR(__xludf.DUMMYFUNCTION("""COMPUTED_VALUE"""),6.0)</f>
        <v>6</v>
      </c>
      <c r="BA8" s="14">
        <f>IFERROR(__xludf.DUMMYFUNCTION("""COMPUTED_VALUE"""),19.0)</f>
        <v>19</v>
      </c>
      <c r="BB8" s="14">
        <f>IFERROR(__xludf.DUMMYFUNCTION("""COMPUTED_VALUE"""),26.0)</f>
        <v>26</v>
      </c>
      <c r="BC8" s="14">
        <f>IFERROR(__xludf.DUMMYFUNCTION("""COMPUTED_VALUE"""),21.0)</f>
        <v>21</v>
      </c>
      <c r="BD8" s="14">
        <f>IFERROR(__xludf.DUMMYFUNCTION("""COMPUTED_VALUE"""),36.0)</f>
        <v>36</v>
      </c>
      <c r="BE8" s="14">
        <f>IFERROR(__xludf.DUMMYFUNCTION("""COMPUTED_VALUE"""),21.0)</f>
        <v>21</v>
      </c>
      <c r="BF8" s="14">
        <f>IFERROR(__xludf.DUMMYFUNCTION("""COMPUTED_VALUE"""),9.0)</f>
        <v>9</v>
      </c>
      <c r="BG8" s="14">
        <f>IFERROR(__xludf.DUMMYFUNCTION("""COMPUTED_VALUE"""),5.0)</f>
        <v>5</v>
      </c>
      <c r="BH8" s="14">
        <f>IFERROR(__xludf.DUMMYFUNCTION("""COMPUTED_VALUE"""),3.0)</f>
        <v>3</v>
      </c>
      <c r="BI8" s="14">
        <f>IFERROR(__xludf.DUMMYFUNCTION("""COMPUTED_VALUE"""),8.0)</f>
        <v>8</v>
      </c>
      <c r="BJ8" s="14">
        <f>IFERROR(__xludf.DUMMYFUNCTION("""COMPUTED_VALUE"""),4.0)</f>
        <v>4</v>
      </c>
      <c r="BK8" s="12" t="str">
        <f>IFERROR(__xludf.DUMMYFUNCTION("""COMPUTED_VALUE"""),"")</f>
        <v/>
      </c>
      <c r="BL8" s="12" t="str">
        <f>IFERROR(__xludf.DUMMYFUNCTION("""COMPUTED_VALUE"""),"")</f>
        <v/>
      </c>
      <c r="BM8" s="12" t="str">
        <f>IFERROR(__xludf.DUMMYFUNCTION("""COMPUTED_VALUE"""),"")</f>
        <v/>
      </c>
      <c r="BN8" s="12" t="str">
        <f>IFERROR(__xludf.DUMMYFUNCTION("""COMPUTED_VALUE"""),"")</f>
        <v/>
      </c>
      <c r="BO8" s="12" t="str">
        <f>IFERROR(__xludf.DUMMYFUNCTION("""COMPUTED_VALUE"""),"")</f>
        <v/>
      </c>
      <c r="BP8" s="12" t="str">
        <f>IFERROR(__xludf.DUMMYFUNCTION("""COMPUTED_VALUE"""),"")</f>
        <v/>
      </c>
      <c r="BQ8" s="12" t="str">
        <f>IFERROR(__xludf.DUMMYFUNCTION("""COMPUTED_VALUE"""),"")</f>
        <v/>
      </c>
      <c r="BR8" s="12" t="str">
        <f>IFERROR(__xludf.DUMMYFUNCTION("""COMPUTED_VALUE"""),"")</f>
        <v/>
      </c>
      <c r="BS8" s="12" t="str">
        <f>IFERROR(__xludf.DUMMYFUNCTION("""COMPUTED_VALUE"""),"")</f>
        <v/>
      </c>
      <c r="BT8" s="12" t="str">
        <f>IFERROR(__xludf.DUMMYFUNCTION("""COMPUTED_VALUE"""),"")</f>
        <v/>
      </c>
    </row>
    <row r="9">
      <c r="A9" s="22" t="str">
        <f>IFERROR(__xludf.DUMMYFUNCTION("""COMPUTED_VALUE"""),"https://upload.wikimedia.org/wikipedia/commons/thumb/2/2a/Tulsi_Gabbard%2C_official_portrait%2C_113th_Congress.jpg/220px-Tulsi_Gabbard%2C_official_portrait%2C_113th_Congress.jpg")</f>
        <v>https://upload.wikimedia.org/wikipedia/commons/thumb/2/2a/Tulsi_Gabbard%2C_official_portrait%2C_113th_Congress.jpg/220px-Tulsi_Gabbard%2C_official_portrait%2C_113th_Congress.jpg</v>
      </c>
      <c r="B9" s="12" t="str">
        <f>IFERROR(__xludf.DUMMYFUNCTION("""COMPUTED_VALUE"""),"Tulsi Gabbard")</f>
        <v>Tulsi Gabbard</v>
      </c>
      <c r="C9" s="12">
        <f>IFERROR(__xludf.DUMMYFUNCTION("""COMPUTED_VALUE"""),8.0)</f>
        <v>8</v>
      </c>
      <c r="D9" s="12">
        <f>IFERROR(__xludf.DUMMYFUNCTION("""COMPUTED_VALUE"""),4.0)</f>
        <v>4</v>
      </c>
      <c r="E9" s="12">
        <f>IFERROR(__xludf.DUMMYFUNCTION("""COMPUTED_VALUE"""),100.0)</f>
        <v>100</v>
      </c>
      <c r="F9" s="12">
        <f>IFERROR(__xludf.DUMMYFUNCTION("""COMPUTED_VALUE"""),57.0)</f>
        <v>57</v>
      </c>
      <c r="G9" s="12">
        <f>IFERROR(__xludf.DUMMYFUNCTION("""COMPUTED_VALUE"""),23.0)</f>
        <v>23</v>
      </c>
      <c r="H9" s="12">
        <f>IFERROR(__xludf.DUMMYFUNCTION("""COMPUTED_VALUE"""),56.0)</f>
        <v>56</v>
      </c>
      <c r="I9" s="12">
        <f>IFERROR(__xludf.DUMMYFUNCTION("""COMPUTED_VALUE"""),22.0)</f>
        <v>22</v>
      </c>
      <c r="J9" s="12">
        <f>IFERROR(__xludf.DUMMYFUNCTION("""COMPUTED_VALUE"""),8.0)</f>
        <v>8</v>
      </c>
      <c r="K9" s="12">
        <f>IFERROR(__xludf.DUMMYFUNCTION("""COMPUTED_VALUE"""),6.0)</f>
        <v>6</v>
      </c>
      <c r="L9" s="12">
        <f>IFERROR(__xludf.DUMMYFUNCTION("""COMPUTED_VALUE"""),9.0)</f>
        <v>9</v>
      </c>
      <c r="M9" s="12">
        <f>IFERROR(__xludf.DUMMYFUNCTION("""COMPUTED_VALUE"""),22.0)</f>
        <v>22</v>
      </c>
      <c r="N9" s="12">
        <f>IFERROR(__xludf.DUMMYFUNCTION("""COMPUTED_VALUE"""),13.0)</f>
        <v>13</v>
      </c>
      <c r="O9" s="12">
        <f>IFERROR(__xludf.DUMMYFUNCTION("""COMPUTED_VALUE"""),10.0)</f>
        <v>10</v>
      </c>
      <c r="P9" s="12">
        <f>IFERROR(__xludf.DUMMYFUNCTION("""COMPUTED_VALUE"""),5.0)</f>
        <v>5</v>
      </c>
      <c r="Q9" s="12">
        <f>IFERROR(__xludf.DUMMYFUNCTION("""COMPUTED_VALUE"""),4.0)</f>
        <v>4</v>
      </c>
      <c r="R9" s="12">
        <f>IFERROR(__xludf.DUMMYFUNCTION("""COMPUTED_VALUE"""),4.0)</f>
        <v>4</v>
      </c>
      <c r="S9" s="12">
        <f>IFERROR(__xludf.DUMMYFUNCTION("""COMPUTED_VALUE"""),11.0)</f>
        <v>11</v>
      </c>
      <c r="T9" s="12">
        <f>IFERROR(__xludf.DUMMYFUNCTION("""COMPUTED_VALUE"""),3.0)</f>
        <v>3</v>
      </c>
      <c r="U9" s="12">
        <f>IFERROR(__xludf.DUMMYFUNCTION("""COMPUTED_VALUE"""),6.0)</f>
        <v>6</v>
      </c>
      <c r="V9" s="12">
        <f>IFERROR(__xludf.DUMMYFUNCTION("""COMPUTED_VALUE"""),37.0)</f>
        <v>37</v>
      </c>
      <c r="W9" s="12">
        <f>IFERROR(__xludf.DUMMYFUNCTION("""COMPUTED_VALUE"""),29.0)</f>
        <v>29</v>
      </c>
      <c r="X9" s="12">
        <f>IFERROR(__xludf.DUMMYFUNCTION("""COMPUTED_VALUE"""),33.0)</f>
        <v>33</v>
      </c>
      <c r="Y9" s="12">
        <f>IFERROR(__xludf.DUMMYFUNCTION("""COMPUTED_VALUE"""),16.0)</f>
        <v>16</v>
      </c>
      <c r="Z9" s="12">
        <f>IFERROR(__xludf.DUMMYFUNCTION("""COMPUTED_VALUE"""),7.0)</f>
        <v>7</v>
      </c>
      <c r="AA9" s="12">
        <f>IFERROR(__xludf.DUMMYFUNCTION("""COMPUTED_VALUE"""),12.0)</f>
        <v>12</v>
      </c>
      <c r="AB9" s="12">
        <f>IFERROR(__xludf.DUMMYFUNCTION("""COMPUTED_VALUE"""),9.0)</f>
        <v>9</v>
      </c>
      <c r="AC9" s="12">
        <f>IFERROR(__xludf.DUMMYFUNCTION("""COMPUTED_VALUE"""),82.0)</f>
        <v>82</v>
      </c>
      <c r="AD9" s="12">
        <f>IFERROR(__xludf.DUMMYFUNCTION("""COMPUTED_VALUE"""),21.0)</f>
        <v>21</v>
      </c>
      <c r="AE9" s="12">
        <f>IFERROR(__xludf.DUMMYFUNCTION("""COMPUTED_VALUE"""),27.0)</f>
        <v>27</v>
      </c>
      <c r="AF9" s="12">
        <f>IFERROR(__xludf.DUMMYFUNCTION("""COMPUTED_VALUE"""),20.0)</f>
        <v>20</v>
      </c>
      <c r="AG9" s="12">
        <f>IFERROR(__xludf.DUMMYFUNCTION("""COMPUTED_VALUE"""),28.0)</f>
        <v>28</v>
      </c>
      <c r="AH9" s="12">
        <f>IFERROR(__xludf.DUMMYFUNCTION("""COMPUTED_VALUE"""),100.0)</f>
        <v>100</v>
      </c>
      <c r="AI9" s="12">
        <f>IFERROR(__xludf.DUMMYFUNCTION("""COMPUTED_VALUE"""),25.0)</f>
        <v>25</v>
      </c>
      <c r="AJ9" s="12">
        <f>IFERROR(__xludf.DUMMYFUNCTION("""COMPUTED_VALUE"""),25.0)</f>
        <v>25</v>
      </c>
      <c r="AK9" s="12">
        <f>IFERROR(__xludf.DUMMYFUNCTION("""COMPUTED_VALUE"""),34.0)</f>
        <v>34</v>
      </c>
      <c r="AL9" s="12">
        <f>IFERROR(__xludf.DUMMYFUNCTION("""COMPUTED_VALUE"""),38.0)</f>
        <v>38</v>
      </c>
      <c r="AM9" s="12">
        <f>IFERROR(__xludf.DUMMYFUNCTION("""COMPUTED_VALUE"""),27.0)</f>
        <v>27</v>
      </c>
      <c r="AN9" s="14">
        <f>IFERROR(__xludf.DUMMYFUNCTION("""COMPUTED_VALUE"""),15.0)</f>
        <v>15</v>
      </c>
      <c r="AO9" s="14">
        <f>IFERROR(__xludf.DUMMYFUNCTION("""COMPUTED_VALUE"""),11.0)</f>
        <v>11</v>
      </c>
      <c r="AP9" s="14">
        <f>IFERROR(__xludf.DUMMYFUNCTION("""COMPUTED_VALUE"""),12.0)</f>
        <v>12</v>
      </c>
      <c r="AQ9" s="14">
        <f>IFERROR(__xludf.DUMMYFUNCTION("""COMPUTED_VALUE"""),6.0)</f>
        <v>6</v>
      </c>
      <c r="AR9" s="14">
        <f>IFERROR(__xludf.DUMMYFUNCTION("""COMPUTED_VALUE"""),66.0)</f>
        <v>66</v>
      </c>
      <c r="AS9" s="14">
        <f>IFERROR(__xludf.DUMMYFUNCTION("""COMPUTED_VALUE"""),100.0)</f>
        <v>100</v>
      </c>
      <c r="AT9" s="14">
        <f>IFERROR(__xludf.DUMMYFUNCTION("""COMPUTED_VALUE"""),54.0)</f>
        <v>54</v>
      </c>
      <c r="AU9" s="14">
        <f>IFERROR(__xludf.DUMMYFUNCTION("""COMPUTED_VALUE"""),66.0)</f>
        <v>66</v>
      </c>
      <c r="AV9" s="14">
        <f>IFERROR(__xludf.DUMMYFUNCTION("""COMPUTED_VALUE"""),33.0)</f>
        <v>33</v>
      </c>
      <c r="AW9" s="14">
        <f>IFERROR(__xludf.DUMMYFUNCTION("""COMPUTED_VALUE"""),17.0)</f>
        <v>17</v>
      </c>
      <c r="AX9" s="14">
        <f>IFERROR(__xludf.DUMMYFUNCTION("""COMPUTED_VALUE"""),71.0)</f>
        <v>71</v>
      </c>
      <c r="AY9" s="14">
        <f>IFERROR(__xludf.DUMMYFUNCTION("""COMPUTED_VALUE"""),46.0)</f>
        <v>46</v>
      </c>
      <c r="AZ9" s="14">
        <f>IFERROR(__xludf.DUMMYFUNCTION("""COMPUTED_VALUE"""),20.0)</f>
        <v>20</v>
      </c>
      <c r="BA9" s="14">
        <f>IFERROR(__xludf.DUMMYFUNCTION("""COMPUTED_VALUE"""),22.0)</f>
        <v>22</v>
      </c>
      <c r="BB9" s="14">
        <f>IFERROR(__xludf.DUMMYFUNCTION("""COMPUTED_VALUE"""),84.0)</f>
        <v>84</v>
      </c>
      <c r="BC9" s="14">
        <f>IFERROR(__xludf.DUMMYFUNCTION("""COMPUTED_VALUE"""),31.0)</f>
        <v>31</v>
      </c>
      <c r="BD9" s="14">
        <f>IFERROR(__xludf.DUMMYFUNCTION("""COMPUTED_VALUE"""),29.0)</f>
        <v>29</v>
      </c>
      <c r="BE9" s="14">
        <f>IFERROR(__xludf.DUMMYFUNCTION("""COMPUTED_VALUE"""),12.0)</f>
        <v>12</v>
      </c>
      <c r="BF9" s="14">
        <f>IFERROR(__xludf.DUMMYFUNCTION("""COMPUTED_VALUE"""),15.0)</f>
        <v>15</v>
      </c>
      <c r="BG9" s="14">
        <f>IFERROR(__xludf.DUMMYFUNCTION("""COMPUTED_VALUE"""),24.0)</f>
        <v>24</v>
      </c>
      <c r="BH9" s="14">
        <f>IFERROR(__xludf.DUMMYFUNCTION("""COMPUTED_VALUE"""),9.0)</f>
        <v>9</v>
      </c>
      <c r="BI9" s="14">
        <f>IFERROR(__xludf.DUMMYFUNCTION("""COMPUTED_VALUE"""),10.0)</f>
        <v>10</v>
      </c>
      <c r="BJ9" s="14">
        <f>IFERROR(__xludf.DUMMYFUNCTION("""COMPUTED_VALUE"""),7.0)</f>
        <v>7</v>
      </c>
      <c r="BK9" s="12" t="str">
        <f>IFERROR(__xludf.DUMMYFUNCTION("""COMPUTED_VALUE"""),"")</f>
        <v/>
      </c>
      <c r="BL9" s="12" t="str">
        <f>IFERROR(__xludf.DUMMYFUNCTION("""COMPUTED_VALUE"""),"")</f>
        <v/>
      </c>
      <c r="BM9" s="12" t="str">
        <f>IFERROR(__xludf.DUMMYFUNCTION("""COMPUTED_VALUE"""),"")</f>
        <v/>
      </c>
      <c r="BN9" s="12" t="str">
        <f>IFERROR(__xludf.DUMMYFUNCTION("""COMPUTED_VALUE"""),"")</f>
        <v/>
      </c>
      <c r="BO9" s="12" t="str">
        <f>IFERROR(__xludf.DUMMYFUNCTION("""COMPUTED_VALUE"""),"")</f>
        <v/>
      </c>
      <c r="BP9" s="12" t="str">
        <f>IFERROR(__xludf.DUMMYFUNCTION("""COMPUTED_VALUE"""),"")</f>
        <v/>
      </c>
      <c r="BQ9" s="12" t="str">
        <f>IFERROR(__xludf.DUMMYFUNCTION("""COMPUTED_VALUE"""),"")</f>
        <v/>
      </c>
      <c r="BR9" s="12" t="str">
        <f>IFERROR(__xludf.DUMMYFUNCTION("""COMPUTED_VALUE"""),"")</f>
        <v/>
      </c>
      <c r="BS9" s="12" t="str">
        <f>IFERROR(__xludf.DUMMYFUNCTION("""COMPUTED_VALUE"""),"")</f>
        <v/>
      </c>
      <c r="BT9" s="12" t="str">
        <f>IFERROR(__xludf.DUMMYFUNCTION("""COMPUTED_VALUE"""),"")</f>
        <v/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</hyperlinks>
  <drawing r:id="rId9"/>
</worksheet>
</file>