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_1k98io6\OneDrive - University of Suffolk\projects\Data Analysis\Power BI + dashboards\employees dashboard\"/>
    </mc:Choice>
  </mc:AlternateContent>
  <xr:revisionPtr revIDLastSave="0" documentId="13_ncr:1_{0AA635BA-C6CE-4526-BDC9-935A9D47FB51}" xr6:coauthVersionLast="47" xr6:coauthVersionMax="47" xr10:uidLastSave="{00000000-0000-0000-0000-000000000000}"/>
  <bookViews>
    <workbookView xWindow="-108" yWindow="-108" windowWidth="23256" windowHeight="13896" xr2:uid="{873E33EE-9808-4ABD-9FC2-5CE3F25F2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P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8" i="1"/>
  <c r="K8" i="1" s="1"/>
  <c r="L8" i="1" s="1"/>
  <c r="H9" i="1"/>
  <c r="H10" i="1"/>
  <c r="H11" i="1"/>
  <c r="H12" i="1"/>
  <c r="H13" i="1"/>
  <c r="H14" i="1"/>
  <c r="H15" i="1"/>
  <c r="H16" i="1"/>
  <c r="H17" i="1"/>
  <c r="H18" i="1"/>
  <c r="H19" i="1"/>
  <c r="H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F19" i="1" s="1"/>
  <c r="D8" i="1"/>
  <c r="F8" i="1" s="1"/>
  <c r="C9" i="1"/>
  <c r="C10" i="1"/>
  <c r="C11" i="1"/>
  <c r="C12" i="1"/>
  <c r="C13" i="1"/>
  <c r="C14" i="1"/>
  <c r="C15" i="1"/>
  <c r="C16" i="1"/>
  <c r="C17" i="1"/>
  <c r="C18" i="1"/>
  <c r="C19" i="1"/>
  <c r="C8" i="1"/>
  <c r="B9" i="1"/>
  <c r="B10" i="1"/>
  <c r="B11" i="1"/>
  <c r="B12" i="1"/>
  <c r="B13" i="1"/>
  <c r="B14" i="1"/>
  <c r="B15" i="1"/>
  <c r="B16" i="1"/>
  <c r="B17" i="1"/>
  <c r="B18" i="1"/>
  <c r="B19" i="1"/>
  <c r="B8" i="1"/>
  <c r="P14" i="1" l="1"/>
  <c r="P12" i="1"/>
  <c r="P11" i="1"/>
  <c r="P16" i="1"/>
  <c r="P10" i="1"/>
  <c r="P19" i="1"/>
  <c r="P18" i="1"/>
  <c r="P17" i="1"/>
  <c r="P15" i="1"/>
  <c r="P9" i="1"/>
  <c r="P8" i="1"/>
  <c r="U21" i="1"/>
  <c r="G19" i="1"/>
  <c r="G16" i="1"/>
  <c r="F16" i="1"/>
  <c r="G15" i="1"/>
  <c r="F15" i="1"/>
  <c r="G14" i="1"/>
  <c r="F14" i="1"/>
  <c r="G12" i="1"/>
  <c r="F12" i="1"/>
  <c r="G11" i="1"/>
  <c r="F11" i="1"/>
  <c r="G10" i="1"/>
  <c r="F10" i="1"/>
  <c r="E19" i="1"/>
  <c r="G18" i="1"/>
  <c r="F18" i="1"/>
  <c r="G17" i="1"/>
  <c r="G13" i="1"/>
  <c r="G9" i="1"/>
  <c r="F17" i="1"/>
  <c r="F13" i="1"/>
  <c r="F9" i="1"/>
  <c r="G8" i="1"/>
  <c r="E8" i="1"/>
  <c r="U9" i="1"/>
  <c r="M19" i="1"/>
  <c r="Q19" i="1" s="1"/>
  <c r="M18" i="1"/>
  <c r="Q18" i="1" s="1"/>
  <c r="M17" i="1"/>
  <c r="Q17" i="1" s="1"/>
  <c r="M16" i="1"/>
  <c r="Q16" i="1" s="1"/>
  <c r="M15" i="1"/>
  <c r="Q15" i="1" s="1"/>
  <c r="M14" i="1"/>
  <c r="Q14" i="1" s="1"/>
  <c r="M13" i="1"/>
  <c r="Q13" i="1" s="1"/>
  <c r="M12" i="1"/>
  <c r="Q12" i="1" s="1"/>
  <c r="M11" i="1"/>
  <c r="Q11" i="1" s="1"/>
  <c r="M10" i="1"/>
  <c r="Q10" i="1" s="1"/>
  <c r="M9" i="1"/>
  <c r="Q9" i="1" s="1"/>
  <c r="M8" i="1"/>
  <c r="Q8" i="1" s="1"/>
  <c r="J13" i="1"/>
  <c r="J11" i="1"/>
  <c r="J12" i="1"/>
  <c r="J10" i="1"/>
  <c r="J18" i="1"/>
  <c r="J8" i="1"/>
  <c r="J16" i="1"/>
  <c r="J17" i="1"/>
  <c r="J9" i="1"/>
  <c r="J19" i="1"/>
  <c r="J15" i="1"/>
  <c r="J14" i="1"/>
  <c r="U23" i="1" l="1"/>
  <c r="U22" i="1"/>
  <c r="N14" i="1"/>
  <c r="O14" i="1"/>
  <c r="N17" i="1"/>
  <c r="O17" i="1"/>
  <c r="N16" i="1"/>
  <c r="O16" i="1"/>
  <c r="N10" i="1"/>
  <c r="O10" i="1"/>
  <c r="N12" i="1"/>
  <c r="O12" i="1"/>
  <c r="N19" i="1"/>
  <c r="O19" i="1"/>
  <c r="N9" i="1"/>
  <c r="O9" i="1"/>
  <c r="N18" i="1"/>
  <c r="O18" i="1"/>
  <c r="N11" i="1"/>
  <c r="O11" i="1"/>
  <c r="N15" i="1"/>
  <c r="O15" i="1"/>
  <c r="N13" i="1"/>
  <c r="O13" i="1"/>
  <c r="N8" i="1"/>
  <c r="O8" i="1"/>
  <c r="U13" i="1"/>
  <c r="U12" i="1"/>
  <c r="U11" i="1"/>
  <c r="U10" i="1"/>
  <c r="U17" i="1" l="1"/>
  <c r="U16" i="1"/>
  <c r="U18" i="1" l="1"/>
</calcChain>
</file>

<file path=xl/sharedStrings.xml><?xml version="1.0" encoding="utf-8"?>
<sst xmlns="http://schemas.openxmlformats.org/spreadsheetml/2006/main" count="67" uniqueCount="67">
  <si>
    <t>Coffee shop employee</t>
  </si>
  <si>
    <t>num employee</t>
  </si>
  <si>
    <t>name employee</t>
  </si>
  <si>
    <t>position</t>
  </si>
  <si>
    <t>hourly wage</t>
  </si>
  <si>
    <t>hours worked weekly</t>
  </si>
  <si>
    <t>total weekly salary</t>
  </si>
  <si>
    <t>Part time/full time</t>
  </si>
  <si>
    <t>Name list</t>
  </si>
  <si>
    <t>alex</t>
  </si>
  <si>
    <t>marc</t>
  </si>
  <si>
    <t>william</t>
  </si>
  <si>
    <t>jannet</t>
  </si>
  <si>
    <t>andrea</t>
  </si>
  <si>
    <t>joe</t>
  </si>
  <si>
    <t>vincent</t>
  </si>
  <si>
    <t>billy</t>
  </si>
  <si>
    <t>amir</t>
  </si>
  <si>
    <t>francine</t>
  </si>
  <si>
    <t>maria</t>
  </si>
  <si>
    <t>marlo</t>
  </si>
  <si>
    <t>carla</t>
  </si>
  <si>
    <t>emma</t>
  </si>
  <si>
    <t>morrison</t>
  </si>
  <si>
    <t>justin</t>
  </si>
  <si>
    <t>antonio</t>
  </si>
  <si>
    <t>jim</t>
  </si>
  <si>
    <t>fionna</t>
  </si>
  <si>
    <t>roberto</t>
  </si>
  <si>
    <t>rima</t>
  </si>
  <si>
    <t>tom</t>
  </si>
  <si>
    <t>jerry</t>
  </si>
  <si>
    <t>zineb</t>
  </si>
  <si>
    <t>zack</t>
  </si>
  <si>
    <t>mido</t>
  </si>
  <si>
    <t>jason</t>
  </si>
  <si>
    <t>nadim</t>
  </si>
  <si>
    <t># press F9 to refresh</t>
  </si>
  <si>
    <t>List of positions</t>
  </si>
  <si>
    <t>Barista</t>
  </si>
  <si>
    <t>cashier</t>
  </si>
  <si>
    <t>general employee</t>
  </si>
  <si>
    <t>full time</t>
  </si>
  <si>
    <t>Employees</t>
  </si>
  <si>
    <t>number of employee full time</t>
  </si>
  <si>
    <t>number of employee part time</t>
  </si>
  <si>
    <t>number of cashiers</t>
  </si>
  <si>
    <t>number of barista</t>
  </si>
  <si>
    <t>number of general employee</t>
  </si>
  <si>
    <t>Total weekly salary</t>
  </si>
  <si>
    <t>Total weekly salary of full time employees</t>
  </si>
  <si>
    <t>Total weekly salary of part time employees</t>
  </si>
  <si>
    <t>Total salary paid</t>
  </si>
  <si>
    <t>Total hours worked weekly</t>
  </si>
  <si>
    <t>Average hours worked per employee</t>
  </si>
  <si>
    <t>Full time hours worked</t>
  </si>
  <si>
    <t>Part time hours worked</t>
  </si>
  <si>
    <t>calculation full time</t>
  </si>
  <si>
    <t>calculation part time</t>
  </si>
  <si>
    <t>calculation cashier</t>
  </si>
  <si>
    <t>calculation barista</t>
  </si>
  <si>
    <t>calculation general employee</t>
  </si>
  <si>
    <t>full time salary</t>
  </si>
  <si>
    <t>part time salary</t>
  </si>
  <si>
    <t>full time hours worked</t>
  </si>
  <si>
    <t>part time hours worked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</si>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</sst>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165" fontId="0" fillId="0" borderId="1" xfId="0" applyNumberFormat="1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21" xfId="0" applyBorder="1" applyAlignment="1">
      <alignment horizontal="center"/>
    </xf>
    <xf numFmtId="0" fontId="0" fillId="0" borderId="16" xfId="0" applyBorder="1"/>
    <xf numFmtId="2" fontId="0" fillId="0" borderId="1" xfId="0" applyNumberFormat="1" applyBorder="1"/>
    <xf numFmtId="0" fontId="0" fillId="0" borderId="0" xfId="0" applyNumberFormat="1"/>
    <xf numFmtId="0" fontId="0" fillId="0" borderId="15" xfId="0" applyBorder="1" applyAlignment="1">
      <alignment wrapText="1"/>
    </xf>
    <xf numFmtId="0" fontId="0" fillId="0" borderId="24" xfId="0" applyBorder="1"/>
    <xf numFmtId="0" fontId="0" fillId="0" borderId="13" xfId="0" applyBorder="1" applyAlignment="1">
      <alignment horizontal="center"/>
    </xf>
    <xf numFmtId="0" fontId="0" fillId="0" borderId="13" xfId="0" applyFill="1" applyBorder="1"/>
    <xf numFmtId="0" fontId="0" fillId="0" borderId="25" xfId="0" applyBorder="1"/>
    <xf numFmtId="0" fontId="0" fillId="0" borderId="26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Sheet1!$S$9:$S$13</c:f>
              <c:strCache>
                <c:ptCount val="5"/>
                <c:pt idx="0">
                  <c:v>number of employee full time</c:v>
                </c:pt>
                <c:pt idx="1">
                  <c:v>number of employee part time</c:v>
                </c:pt>
                <c:pt idx="2">
                  <c:v>number of cashiers</c:v>
                </c:pt>
                <c:pt idx="3">
                  <c:v>number of barista</c:v>
                </c:pt>
                <c:pt idx="4">
                  <c:v>number of general employee</c:v>
                </c:pt>
              </c:strCache>
            </c:strRef>
          </c:cat>
          <c:val>
            <c:numRef>
              <c:f>Sheet1!$U$9:$U$13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D-4D79-83D5-E40395D5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8484959"/>
        <c:axId val="1412952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Sheet1!$S$9:$S$13</c15:sqref>
                        </c15:formulaRef>
                      </c:ext>
                    </c:extLst>
                    <c:strCache>
                      <c:ptCount val="5"/>
                      <c:pt idx="0">
                        <c:v>number of employee full time</c:v>
                      </c:pt>
                      <c:pt idx="1">
                        <c:v>number of employee part time</c:v>
                      </c:pt>
                      <c:pt idx="2">
                        <c:v>number of cashiers</c:v>
                      </c:pt>
                      <c:pt idx="3">
                        <c:v>number of barista</c:v>
                      </c:pt>
                      <c:pt idx="4">
                        <c:v>number of general employee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Sheet1!$T$9:$T$13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1D-4D79-83D5-E40395D5341C}"/>
                  </c:ext>
                </c:extLst>
              </c15:ser>
            </c15:filteredBarSeries>
          </c:ext>
        </c:extLst>
      </c:barChart>
      <c:catAx>
        <c:axId val="140848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52735"/>
        <c:crosses val="autoZero"/>
        <c:auto val="1"/>
        <c:lblAlgn val="ctr"/>
        <c:lblOffset val="100"/>
        <c:noMultiLvlLbl val="0"/>
      </c:catAx>
      <c:valAx>
        <c:axId val="141295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8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weekly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Sheet1!$S$16:$S$18</c:f>
              <c:strCache>
                <c:ptCount val="3"/>
                <c:pt idx="0">
                  <c:v>Total weekly salary of full time employees</c:v>
                </c:pt>
                <c:pt idx="1">
                  <c:v>Total weekly salary of part time employees</c:v>
                </c:pt>
                <c:pt idx="2">
                  <c:v>Total salary paid</c:v>
                </c:pt>
              </c:strCache>
            </c:strRef>
          </c:cat>
          <c:val>
            <c:numRef>
              <c:f>Sheet1!$U$16:$U$18</c:f>
              <c:numCache>
                <c:formatCode>_-[$$-409]* #,##0.00_ ;_-[$$-409]* \-#,##0.00\ ;_-[$$-409]* "-"??_ ;_-@_ </c:formatCode>
                <c:ptCount val="3"/>
                <c:pt idx="0">
                  <c:v>2323</c:v>
                </c:pt>
                <c:pt idx="1">
                  <c:v>2175</c:v>
                </c:pt>
                <c:pt idx="2">
                  <c:v>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1-4C24-AD95-3AB03EC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3471"/>
        <c:axId val="5627349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Sheet1!$S$16:$S$18</c15:sqref>
                        </c15:formulaRef>
                      </c:ext>
                    </c:extLst>
                    <c:strCache>
                      <c:ptCount val="3"/>
                      <c:pt idx="0">
                        <c:v>Total weekly salary of full time employees</c:v>
                      </c:pt>
                      <c:pt idx="1">
                        <c:v>Total weekly salary of part time employees</c:v>
                      </c:pt>
                      <c:pt idx="2">
                        <c:v>Total salary paid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Sheet1!$T$16:$T$18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21-4C24-AD95-3AB03EC30ACF}"/>
                  </c:ext>
                </c:extLst>
              </c15:ser>
            </c15:filteredBarSeries>
          </c:ext>
        </c:extLst>
      </c:barChart>
      <c:catAx>
        <c:axId val="1403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4975"/>
        <c:crosses val="autoZero"/>
        <c:auto val="1"/>
        <c:lblAlgn val="ctr"/>
        <c:lblOffset val="100"/>
        <c:noMultiLvlLbl val="0"/>
      </c:catAx>
      <c:valAx>
        <c:axId val="5627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hours worked weekly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Sheet1!$S$21:$S$23</c:f>
              <c:strCache>
                <c:ptCount val="3"/>
                <c:pt idx="0">
                  <c:v>Average hours worked per employee</c:v>
                </c:pt>
                <c:pt idx="1">
                  <c:v>Full time hours worked</c:v>
                </c:pt>
                <c:pt idx="2">
                  <c:v>Part time hours worked</c:v>
                </c:pt>
              </c:strCache>
            </c:strRef>
          </c:cat>
          <c:val>
            <c:numRef>
              <c:f>Sheet1!$U$21:$U$23</c:f>
              <c:numCache>
                <c:formatCode>General</c:formatCode>
                <c:ptCount val="3"/>
                <c:pt idx="0" formatCode="0.00">
                  <c:v>21.333333333333332</c:v>
                </c:pt>
                <c:pt idx="1">
                  <c:v>137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A-4928-A355-3B6F4421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376223"/>
        <c:axId val="1418964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Sheet1!$S$21:$S$23</c15:sqref>
                        </c15:formulaRef>
                      </c:ext>
                    </c:extLst>
                    <c:strCache>
                      <c:ptCount val="3"/>
                      <c:pt idx="0">
                        <c:v>Average hours worked per employee</c:v>
                      </c:pt>
                      <c:pt idx="1">
                        <c:v>Full time hours worked</c:v>
                      </c:pt>
                      <c:pt idx="2">
                        <c:v>Part time hours worked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Sheet1!$T$21:$T$23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1A-4928-A355-3B6F4421E77E}"/>
                  </c:ext>
                </c:extLst>
              </c15:ser>
            </c15:filteredBarSeries>
          </c:ext>
        </c:extLst>
      </c:barChart>
      <c:catAx>
        <c:axId val="14037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64687"/>
        <c:crosses val="autoZero"/>
        <c:auto val="1"/>
        <c:lblAlgn val="ctr"/>
        <c:lblOffset val="100"/>
        <c:noMultiLvlLbl val="0"/>
      </c:catAx>
      <c:valAx>
        <c:axId val="14189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7</xdr:row>
      <xdr:rowOff>0</xdr:rowOff>
    </xdr:from>
    <xdr:to>
      <xdr:col>25</xdr:col>
      <xdr:colOff>967740</xdr:colOff>
      <xdr:row>13</xdr:row>
      <xdr:rowOff>601980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5D9F4-1934-A6EF-524A-CFBB6EE54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</xdr:colOff>
      <xdr:row>14</xdr:row>
      <xdr:rowOff>34290</xdr:rowOff>
    </xdr:from>
    <xdr:to>
      <xdr:col>25</xdr:col>
      <xdr:colOff>960120</xdr:colOff>
      <xdr:row>18</xdr:row>
      <xdr:rowOff>1264920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BAAB1-C41E-46BB-A78A-25EBC20F1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</xdr:colOff>
      <xdr:row>18</xdr:row>
      <xdr:rowOff>1276350</xdr:rowOff>
    </xdr:from>
    <xdr:to>
      <xdr:col>25</xdr:col>
      <xdr:colOff>960120</xdr:colOff>
      <xdr:row>31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9E884-7F8D-EBE3-62B0-3455A2653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C551-8833-44FC-82D6-B35EE85EDDFB}">
  <dimension ref="B3:AG34"/>
  <sheetViews>
    <sheetView tabSelected="1" topLeftCell="H6" workbookViewId="0">
      <selection activeCell="AA15" sqref="AA15"/>
    </sheetView>
  </sheetViews>
  <sheetFormatPr defaultRowHeight="14.4" x14ac:dyDescent="0.3"/>
  <cols>
    <col min="4" max="4" width="15.77734375" customWidth="1"/>
    <col min="5" max="5" width="10.6640625" hidden="1" customWidth="1"/>
    <col min="6" max="6" width="10.21875" hidden="1" customWidth="1"/>
    <col min="7" max="7" width="11.21875" hidden="1" customWidth="1"/>
    <col min="12" max="12" width="11.5546875" hidden="1" customWidth="1"/>
    <col min="13" max="13" width="13.109375" hidden="1" customWidth="1"/>
    <col min="14" max="14" width="12.44140625" hidden="1" customWidth="1"/>
    <col min="15" max="17" width="13.109375" hidden="1" customWidth="1"/>
    <col min="20" max="20" width="28.33203125" customWidth="1"/>
    <col min="21" max="21" width="10.109375" bestFit="1" customWidth="1"/>
    <col min="26" max="26" width="14.44140625" customWidth="1"/>
    <col min="27" max="27" width="15.33203125" customWidth="1"/>
  </cols>
  <sheetData>
    <row r="3" spans="2:33" x14ac:dyDescent="0.3">
      <c r="B3" t="s">
        <v>37</v>
      </c>
    </row>
    <row r="5" spans="2:33" ht="15" thickBot="1" x14ac:dyDescent="0.35"/>
    <row r="6" spans="2:33" ht="15" thickBot="1" x14ac:dyDescent="0.35">
      <c r="B6" s="18" t="s">
        <v>0</v>
      </c>
      <c r="C6" s="19"/>
      <c r="D6" s="19"/>
      <c r="E6" s="19"/>
      <c r="F6" s="19"/>
      <c r="G6" s="19"/>
      <c r="H6" s="19"/>
      <c r="I6" s="19"/>
      <c r="J6" s="19"/>
      <c r="K6" s="20"/>
      <c r="AA6" s="21" t="s">
        <v>42</v>
      </c>
      <c r="AC6" s="9" t="s">
        <v>8</v>
      </c>
      <c r="AD6" s="10"/>
      <c r="AF6" s="9" t="s">
        <v>38</v>
      </c>
      <c r="AG6" s="10"/>
    </row>
    <row r="7" spans="2:33" ht="45.6" thickBot="1" x14ac:dyDescent="0.5">
      <c r="B7" s="17" t="s">
        <v>1</v>
      </c>
      <c r="C7" s="17" t="s">
        <v>2</v>
      </c>
      <c r="D7" s="17" t="s">
        <v>3</v>
      </c>
      <c r="E7" s="17" t="s">
        <v>59</v>
      </c>
      <c r="F7" s="17" t="s">
        <v>60</v>
      </c>
      <c r="G7" s="17" t="s">
        <v>61</v>
      </c>
      <c r="H7" s="17" t="s">
        <v>4</v>
      </c>
      <c r="I7" s="17" t="s">
        <v>5</v>
      </c>
      <c r="J7" s="17" t="s">
        <v>6</v>
      </c>
      <c r="K7" s="30" t="s">
        <v>7</v>
      </c>
      <c r="L7" s="25" t="s">
        <v>57</v>
      </c>
      <c r="M7" s="24" t="s">
        <v>58</v>
      </c>
      <c r="N7" s="24" t="s">
        <v>62</v>
      </c>
      <c r="O7" s="24" t="s">
        <v>63</v>
      </c>
      <c r="P7" s="24" t="s">
        <v>64</v>
      </c>
      <c r="Q7" s="24" t="s">
        <v>65</v>
      </c>
      <c r="S7" s="36" t="s">
        <v>66</v>
      </c>
      <c r="T7" s="2"/>
      <c r="U7" s="2"/>
      <c r="V7" s="2"/>
      <c r="W7" s="2"/>
      <c r="X7" s="2"/>
      <c r="Y7" s="2"/>
      <c r="Z7" s="3"/>
      <c r="AA7" s="31">
        <v>24</v>
      </c>
      <c r="AC7" s="11">
        <v>1</v>
      </c>
      <c r="AD7" s="12" t="s">
        <v>9</v>
      </c>
      <c r="AF7" s="11">
        <v>1</v>
      </c>
      <c r="AG7" s="12" t="s">
        <v>39</v>
      </c>
    </row>
    <row r="8" spans="2:33" x14ac:dyDescent="0.3">
      <c r="B8" s="1">
        <f ca="1">RANDBETWEEN(300,900)</f>
        <v>662</v>
      </c>
      <c r="C8" s="1" t="str">
        <f ca="1">VLOOKUP(RANDBETWEEN(1,28),$AC$7:$AD$34,2)</f>
        <v>antonio</v>
      </c>
      <c r="D8" s="1" t="str">
        <f ca="1">VLOOKUP(RANDBETWEEN(1,3),$AF$7:$AG$9,2)</f>
        <v>general employee</v>
      </c>
      <c r="E8" s="1">
        <f ca="1">IF(D8="cashier",1,0)</f>
        <v>0</v>
      </c>
      <c r="F8" s="1">
        <f ca="1">IF(D8="barista",1,0)</f>
        <v>0</v>
      </c>
      <c r="G8" s="1">
        <f ca="1">IF(D8="general employee",1,0)</f>
        <v>1</v>
      </c>
      <c r="H8" s="16">
        <f ca="1">RANDBETWEEN(15,20)</f>
        <v>15</v>
      </c>
      <c r="I8" s="1">
        <f ca="1">RANDBETWEEN(10,40)</f>
        <v>38</v>
      </c>
      <c r="J8" s="16">
        <f ca="1">H8*I8</f>
        <v>570</v>
      </c>
      <c r="K8" s="1" t="str">
        <f ca="1">IF(I8&gt;$AA$7,"full time","part time")</f>
        <v>full time</v>
      </c>
      <c r="L8">
        <f ca="1">IF(K8="full time",1,0)</f>
        <v>1</v>
      </c>
      <c r="M8">
        <f ca="1">IF(K8="part time",1,0)</f>
        <v>0</v>
      </c>
      <c r="N8" s="15">
        <f ca="1">J8*L8</f>
        <v>570</v>
      </c>
      <c r="O8" s="15">
        <f ca="1">J8*M8</f>
        <v>0</v>
      </c>
      <c r="P8" s="29">
        <f ca="1">I8*L8</f>
        <v>38</v>
      </c>
      <c r="Q8" s="29">
        <f ca="1">I8*M8</f>
        <v>0</v>
      </c>
      <c r="S8" s="32" t="s">
        <v>43</v>
      </c>
      <c r="T8" s="26"/>
      <c r="U8" s="22"/>
      <c r="V8" s="23"/>
      <c r="W8" s="23"/>
      <c r="X8" s="23"/>
      <c r="Y8" s="23"/>
      <c r="Z8" s="5"/>
      <c r="AC8" s="11">
        <v>2</v>
      </c>
      <c r="AD8" s="12" t="s">
        <v>10</v>
      </c>
      <c r="AF8" s="11">
        <v>2</v>
      </c>
      <c r="AG8" s="12" t="s">
        <v>40</v>
      </c>
    </row>
    <row r="9" spans="2:33" ht="15" thickBot="1" x14ac:dyDescent="0.35">
      <c r="B9" s="1">
        <f t="shared" ref="B9:B19" ca="1" si="0">RANDBETWEEN(300,900)</f>
        <v>824</v>
      </c>
      <c r="C9" s="1" t="str">
        <f ca="1">VLOOKUP(RANDBETWEEN(1,28),$AC$7:$AD$34,2)</f>
        <v>william</v>
      </c>
      <c r="D9" s="1" t="str">
        <f ca="1">VLOOKUP(RANDBETWEEN(1,3),$AF$7:$AG$9,2)</f>
        <v>general employee</v>
      </c>
      <c r="E9" s="1">
        <f t="shared" ref="E9:E19" ca="1" si="1">IF(D9="cashier",1,0)</f>
        <v>0</v>
      </c>
      <c r="F9" s="1">
        <f t="shared" ref="F9:F19" ca="1" si="2">IF(D9="barista",1,0)</f>
        <v>0</v>
      </c>
      <c r="G9" s="1">
        <f t="shared" ref="G9:G19" ca="1" si="3">IF(D9="general employee",1,0)</f>
        <v>1</v>
      </c>
      <c r="H9" s="16">
        <f t="shared" ref="H9:H19" ca="1" si="4">RANDBETWEEN(15,20)</f>
        <v>20</v>
      </c>
      <c r="I9" s="1">
        <f t="shared" ref="I9:I19" ca="1" si="5">RANDBETWEEN(10,40)</f>
        <v>18</v>
      </c>
      <c r="J9" s="16">
        <f t="shared" ref="J9:J19" ca="1" si="6">H9*I9</f>
        <v>360</v>
      </c>
      <c r="K9" s="1" t="str">
        <f ca="1">IF(I9&gt;$AA$7,"full time","part time")</f>
        <v>part time</v>
      </c>
      <c r="L9">
        <f t="shared" ref="L9:L19" ca="1" si="7">IF(K9="full time",1,0)</f>
        <v>0</v>
      </c>
      <c r="M9">
        <f t="shared" ref="M9:M19" ca="1" si="8">IF(K9="part time",1,0)</f>
        <v>1</v>
      </c>
      <c r="N9" s="15">
        <f t="shared" ref="N9:N19" ca="1" si="9">J9*L9</f>
        <v>0</v>
      </c>
      <c r="O9" s="15">
        <f t="shared" ref="O9:O19" ca="1" si="10">J9*M9</f>
        <v>360</v>
      </c>
      <c r="P9" s="29">
        <f t="shared" ref="P9:P19" ca="1" si="11">I9*L9</f>
        <v>0</v>
      </c>
      <c r="Q9" s="29">
        <f t="shared" ref="Q9:Q19" ca="1" si="12">I9*M9</f>
        <v>18</v>
      </c>
      <c r="S9" s="11" t="s">
        <v>44</v>
      </c>
      <c r="T9" s="1"/>
      <c r="U9" s="27">
        <f ca="1">SUM(L8:L19)</f>
        <v>4</v>
      </c>
      <c r="V9" s="23"/>
      <c r="W9" s="23"/>
      <c r="X9" s="23"/>
      <c r="Y9" s="23"/>
      <c r="Z9" s="5"/>
      <c r="AC9" s="11">
        <v>3</v>
      </c>
      <c r="AD9" s="12" t="s">
        <v>11</v>
      </c>
      <c r="AF9" s="13">
        <v>3</v>
      </c>
      <c r="AG9" s="14" t="s">
        <v>41</v>
      </c>
    </row>
    <row r="10" spans="2:33" x14ac:dyDescent="0.3">
      <c r="B10" s="1">
        <f t="shared" ca="1" si="0"/>
        <v>798</v>
      </c>
      <c r="C10" s="1" t="str">
        <f ca="1">VLOOKUP(RANDBETWEEN(1,28),$AC$7:$AD$34,2)</f>
        <v>jim</v>
      </c>
      <c r="D10" s="1" t="str">
        <f ca="1">VLOOKUP(RANDBETWEEN(1,3),$AF$7:$AG$9,2)</f>
        <v>cashier</v>
      </c>
      <c r="E10" s="1">
        <f t="shared" ca="1" si="1"/>
        <v>1</v>
      </c>
      <c r="F10" s="1">
        <f t="shared" ca="1" si="2"/>
        <v>0</v>
      </c>
      <c r="G10" s="1">
        <f t="shared" ca="1" si="3"/>
        <v>0</v>
      </c>
      <c r="H10" s="16">
        <f t="shared" ca="1" si="4"/>
        <v>19</v>
      </c>
      <c r="I10" s="1">
        <f t="shared" ca="1" si="5"/>
        <v>11</v>
      </c>
      <c r="J10" s="16">
        <f t="shared" ca="1" si="6"/>
        <v>209</v>
      </c>
      <c r="K10" s="1" t="str">
        <f ca="1">IF(I10&gt;$AA$7,"full time","part time")</f>
        <v>part time</v>
      </c>
      <c r="L10">
        <f t="shared" ca="1" si="7"/>
        <v>0</v>
      </c>
      <c r="M10">
        <f t="shared" ca="1" si="8"/>
        <v>1</v>
      </c>
      <c r="N10" s="15">
        <f t="shared" ca="1" si="9"/>
        <v>0</v>
      </c>
      <c r="O10" s="15">
        <f t="shared" ca="1" si="10"/>
        <v>209</v>
      </c>
      <c r="P10" s="29">
        <f t="shared" ca="1" si="11"/>
        <v>0</v>
      </c>
      <c r="Q10" s="29">
        <f t="shared" ca="1" si="12"/>
        <v>11</v>
      </c>
      <c r="S10" s="11" t="s">
        <v>45</v>
      </c>
      <c r="T10" s="1"/>
      <c r="U10" s="1">
        <f ca="1">SUM(M8:M19)</f>
        <v>8</v>
      </c>
      <c r="V10" s="23"/>
      <c r="W10" s="23"/>
      <c r="X10" s="23"/>
      <c r="Y10" s="23"/>
      <c r="Z10" s="5"/>
      <c r="AC10" s="11">
        <v>4</v>
      </c>
      <c r="AD10" s="12" t="s">
        <v>12</v>
      </c>
    </row>
    <row r="11" spans="2:33" x14ac:dyDescent="0.3">
      <c r="B11" s="1">
        <f t="shared" ca="1" si="0"/>
        <v>410</v>
      </c>
      <c r="C11" s="1" t="str">
        <f ca="1">VLOOKUP(RANDBETWEEN(1,28),$AC$7:$AD$34,2)</f>
        <v>fionna</v>
      </c>
      <c r="D11" s="1" t="str">
        <f ca="1">VLOOKUP(RANDBETWEEN(1,3),$AF$7:$AG$9,2)</f>
        <v>general employee</v>
      </c>
      <c r="E11" s="1">
        <f t="shared" ca="1" si="1"/>
        <v>0</v>
      </c>
      <c r="F11" s="1">
        <f t="shared" ca="1" si="2"/>
        <v>0</v>
      </c>
      <c r="G11" s="1">
        <f t="shared" ca="1" si="3"/>
        <v>1</v>
      </c>
      <c r="H11" s="16">
        <f t="shared" ca="1" si="4"/>
        <v>19</v>
      </c>
      <c r="I11" s="1">
        <f t="shared" ca="1" si="5"/>
        <v>10</v>
      </c>
      <c r="J11" s="16">
        <f t="shared" ca="1" si="6"/>
        <v>190</v>
      </c>
      <c r="K11" s="1" t="str">
        <f ca="1">IF(I11&gt;$AA$7,"full time","part time")</f>
        <v>part time</v>
      </c>
      <c r="L11">
        <f t="shared" ca="1" si="7"/>
        <v>0</v>
      </c>
      <c r="M11">
        <f t="shared" ca="1" si="8"/>
        <v>1</v>
      </c>
      <c r="N11" s="15">
        <f t="shared" ca="1" si="9"/>
        <v>0</v>
      </c>
      <c r="O11" s="15">
        <f t="shared" ca="1" si="10"/>
        <v>190</v>
      </c>
      <c r="P11" s="29">
        <f t="shared" ca="1" si="11"/>
        <v>0</v>
      </c>
      <c r="Q11" s="29">
        <f t="shared" ca="1" si="12"/>
        <v>10</v>
      </c>
      <c r="S11" s="11" t="s">
        <v>46</v>
      </c>
      <c r="T11" s="1"/>
      <c r="U11" s="1">
        <f ca="1">SUM(E8:E19)</f>
        <v>5</v>
      </c>
      <c r="V11" s="23"/>
      <c r="W11" s="23"/>
      <c r="X11" s="23"/>
      <c r="Y11" s="23"/>
      <c r="Z11" s="5"/>
      <c r="AC11" s="11">
        <v>5</v>
      </c>
      <c r="AD11" s="12" t="s">
        <v>13</v>
      </c>
    </row>
    <row r="12" spans="2:33" x14ac:dyDescent="0.3">
      <c r="B12" s="1">
        <f t="shared" ca="1" si="0"/>
        <v>605</v>
      </c>
      <c r="C12" s="1" t="str">
        <f ca="1">VLOOKUP(RANDBETWEEN(1,28),$AC$7:$AD$34,2)</f>
        <v>francine</v>
      </c>
      <c r="D12" s="1" t="str">
        <f ca="1">VLOOKUP(RANDBETWEEN(1,3),$AF$7:$AG$9,2)</f>
        <v>Barista</v>
      </c>
      <c r="E12" s="1">
        <f t="shared" ca="1" si="1"/>
        <v>0</v>
      </c>
      <c r="F12" s="1">
        <f t="shared" ca="1" si="2"/>
        <v>1</v>
      </c>
      <c r="G12" s="1">
        <f t="shared" ca="1" si="3"/>
        <v>0</v>
      </c>
      <c r="H12" s="16">
        <f t="shared" ca="1" si="4"/>
        <v>20</v>
      </c>
      <c r="I12" s="1">
        <f t="shared" ca="1" si="5"/>
        <v>18</v>
      </c>
      <c r="J12" s="16">
        <f t="shared" ca="1" si="6"/>
        <v>360</v>
      </c>
      <c r="K12" s="1" t="str">
        <f ca="1">IF(I12&gt;$AA$7,"full time","part time")</f>
        <v>part time</v>
      </c>
      <c r="L12">
        <f t="shared" ca="1" si="7"/>
        <v>0</v>
      </c>
      <c r="M12">
        <f t="shared" ca="1" si="8"/>
        <v>1</v>
      </c>
      <c r="N12" s="15">
        <f t="shared" ca="1" si="9"/>
        <v>0</v>
      </c>
      <c r="O12" s="15">
        <f t="shared" ca="1" si="10"/>
        <v>360</v>
      </c>
      <c r="P12" s="29">
        <f t="shared" ca="1" si="11"/>
        <v>0</v>
      </c>
      <c r="Q12" s="29">
        <f t="shared" ca="1" si="12"/>
        <v>18</v>
      </c>
      <c r="S12" s="11" t="s">
        <v>47</v>
      </c>
      <c r="T12" s="1"/>
      <c r="U12" s="1">
        <f ca="1">SUM(F8:F19)</f>
        <v>3</v>
      </c>
      <c r="V12" s="23"/>
      <c r="W12" s="23"/>
      <c r="X12" s="23"/>
      <c r="Y12" s="23"/>
      <c r="Z12" s="5"/>
      <c r="AC12" s="11">
        <v>6</v>
      </c>
      <c r="AD12" s="12" t="s">
        <v>14</v>
      </c>
    </row>
    <row r="13" spans="2:33" x14ac:dyDescent="0.3">
      <c r="B13" s="1">
        <f t="shared" ca="1" si="0"/>
        <v>383</v>
      </c>
      <c r="C13" s="1" t="str">
        <f ca="1">VLOOKUP(RANDBETWEEN(1,28),$AC$7:$AD$34,2)</f>
        <v>francine</v>
      </c>
      <c r="D13" s="1" t="str">
        <f ca="1">VLOOKUP(RANDBETWEEN(1,3),$AF$7:$AG$9,2)</f>
        <v>cashier</v>
      </c>
      <c r="E13" s="1">
        <f t="shared" ca="1" si="1"/>
        <v>1</v>
      </c>
      <c r="F13" s="1">
        <f t="shared" ca="1" si="2"/>
        <v>0</v>
      </c>
      <c r="G13" s="1">
        <f t="shared" ca="1" si="3"/>
        <v>0</v>
      </c>
      <c r="H13" s="16">
        <f t="shared" ca="1" si="4"/>
        <v>15</v>
      </c>
      <c r="I13" s="1">
        <f t="shared" ca="1" si="5"/>
        <v>20</v>
      </c>
      <c r="J13" s="16">
        <f t="shared" ca="1" si="6"/>
        <v>300</v>
      </c>
      <c r="K13" s="1" t="str">
        <f ca="1">IF(I13&gt;$AA$7,"full time","part time")</f>
        <v>part time</v>
      </c>
      <c r="L13">
        <f t="shared" ca="1" si="7"/>
        <v>0</v>
      </c>
      <c r="M13">
        <f t="shared" ca="1" si="8"/>
        <v>1</v>
      </c>
      <c r="N13" s="15">
        <f t="shared" ca="1" si="9"/>
        <v>0</v>
      </c>
      <c r="O13" s="15">
        <f t="shared" ca="1" si="10"/>
        <v>300</v>
      </c>
      <c r="P13" s="29">
        <f t="shared" ca="1" si="11"/>
        <v>0</v>
      </c>
      <c r="Q13" s="29">
        <f t="shared" ca="1" si="12"/>
        <v>20</v>
      </c>
      <c r="S13" s="11" t="s">
        <v>48</v>
      </c>
      <c r="T13" s="1"/>
      <c r="U13" s="1">
        <f ca="1">SUM(G8:G19)</f>
        <v>4</v>
      </c>
      <c r="V13" s="23"/>
      <c r="W13" s="23"/>
      <c r="X13" s="23"/>
      <c r="Y13" s="23"/>
      <c r="Z13" s="5"/>
      <c r="AC13" s="11">
        <v>7</v>
      </c>
      <c r="AD13" s="12" t="s">
        <v>15</v>
      </c>
    </row>
    <row r="14" spans="2:33" ht="48" customHeight="1" x14ac:dyDescent="0.3">
      <c r="B14" s="1">
        <f t="shared" ca="1" si="0"/>
        <v>779</v>
      </c>
      <c r="C14" s="1" t="str">
        <f ca="1">VLOOKUP(RANDBETWEEN(1,28),$AC$7:$AD$34,2)</f>
        <v>emma</v>
      </c>
      <c r="D14" s="1" t="str">
        <f ca="1">VLOOKUP(RANDBETWEEN(1,3),$AF$7:$AG$9,2)</f>
        <v>Barista</v>
      </c>
      <c r="E14" s="1">
        <f t="shared" ca="1" si="1"/>
        <v>0</v>
      </c>
      <c r="F14" s="1">
        <f t="shared" ca="1" si="2"/>
        <v>1</v>
      </c>
      <c r="G14" s="1">
        <f t="shared" ca="1" si="3"/>
        <v>0</v>
      </c>
      <c r="H14" s="16">
        <f t="shared" ca="1" si="4"/>
        <v>17</v>
      </c>
      <c r="I14" s="1">
        <f t="shared" ca="1" si="5"/>
        <v>29</v>
      </c>
      <c r="J14" s="16">
        <f t="shared" ca="1" si="6"/>
        <v>493</v>
      </c>
      <c r="K14" s="1" t="str">
        <f ca="1">IF(I14&gt;$AA$7,"full time","part time")</f>
        <v>full time</v>
      </c>
      <c r="L14">
        <f t="shared" ca="1" si="7"/>
        <v>1</v>
      </c>
      <c r="M14">
        <f t="shared" ca="1" si="8"/>
        <v>0</v>
      </c>
      <c r="N14" s="15">
        <f t="shared" ca="1" si="9"/>
        <v>493</v>
      </c>
      <c r="O14" s="15">
        <f t="shared" ca="1" si="10"/>
        <v>0</v>
      </c>
      <c r="P14" s="29">
        <f t="shared" ca="1" si="11"/>
        <v>29</v>
      </c>
      <c r="Q14" s="29">
        <f t="shared" ca="1" si="12"/>
        <v>0</v>
      </c>
      <c r="S14" s="32"/>
      <c r="T14" s="8"/>
      <c r="U14" s="1"/>
      <c r="V14" s="23"/>
      <c r="W14" s="23"/>
      <c r="X14" s="23"/>
      <c r="Y14" s="23"/>
      <c r="Z14" s="5"/>
      <c r="AC14" s="11">
        <v>8</v>
      </c>
      <c r="AD14" s="12" t="s">
        <v>16</v>
      </c>
    </row>
    <row r="15" spans="2:33" x14ac:dyDescent="0.3">
      <c r="B15" s="1">
        <f t="shared" ca="1" si="0"/>
        <v>449</v>
      </c>
      <c r="C15" s="1" t="str">
        <f ca="1">VLOOKUP(RANDBETWEEN(1,28),$AC$7:$AD$34,2)</f>
        <v>morrison</v>
      </c>
      <c r="D15" s="1" t="str">
        <f ca="1">VLOOKUP(RANDBETWEEN(1,3),$AF$7:$AG$9,2)</f>
        <v>general employee</v>
      </c>
      <c r="E15" s="1">
        <f t="shared" ca="1" si="1"/>
        <v>0</v>
      </c>
      <c r="F15" s="1">
        <f t="shared" ca="1" si="2"/>
        <v>0</v>
      </c>
      <c r="G15" s="1">
        <f t="shared" ca="1" si="3"/>
        <v>1</v>
      </c>
      <c r="H15" s="16">
        <f t="shared" ca="1" si="4"/>
        <v>18</v>
      </c>
      <c r="I15" s="1">
        <f t="shared" ca="1" si="5"/>
        <v>12</v>
      </c>
      <c r="J15" s="16">
        <f t="shared" ca="1" si="6"/>
        <v>216</v>
      </c>
      <c r="K15" s="1" t="str">
        <f ca="1">IF(I15&gt;$AA$7,"full time","part time")</f>
        <v>part time</v>
      </c>
      <c r="L15">
        <f t="shared" ca="1" si="7"/>
        <v>0</v>
      </c>
      <c r="M15">
        <f t="shared" ca="1" si="8"/>
        <v>1</v>
      </c>
      <c r="N15" s="15">
        <f t="shared" ca="1" si="9"/>
        <v>0</v>
      </c>
      <c r="O15" s="15">
        <f t="shared" ca="1" si="10"/>
        <v>216</v>
      </c>
      <c r="P15" s="29">
        <f t="shared" ca="1" si="11"/>
        <v>0</v>
      </c>
      <c r="Q15" s="29">
        <f t="shared" ca="1" si="12"/>
        <v>12</v>
      </c>
      <c r="S15" s="32" t="s">
        <v>49</v>
      </c>
      <c r="T15" s="8"/>
      <c r="U15" s="1"/>
      <c r="V15" s="23"/>
      <c r="W15" s="23"/>
      <c r="X15" s="23"/>
      <c r="Y15" s="23"/>
      <c r="Z15" s="5"/>
      <c r="AC15" s="11">
        <v>9</v>
      </c>
      <c r="AD15" s="12" t="s">
        <v>17</v>
      </c>
    </row>
    <row r="16" spans="2:33" x14ac:dyDescent="0.3">
      <c r="B16" s="1">
        <f t="shared" ca="1" si="0"/>
        <v>683</v>
      </c>
      <c r="C16" s="1" t="str">
        <f ca="1">VLOOKUP(RANDBETWEEN(1,28),$AC$7:$AD$34,2)</f>
        <v>emma</v>
      </c>
      <c r="D16" s="1" t="str">
        <f ca="1">VLOOKUP(RANDBETWEEN(1,3),$AF$7:$AG$9,2)</f>
        <v>cashier</v>
      </c>
      <c r="E16" s="1">
        <f t="shared" ca="1" si="1"/>
        <v>1</v>
      </c>
      <c r="F16" s="1">
        <f t="shared" ca="1" si="2"/>
        <v>0</v>
      </c>
      <c r="G16" s="1">
        <f t="shared" ca="1" si="3"/>
        <v>0</v>
      </c>
      <c r="H16" s="16">
        <f t="shared" ca="1" si="4"/>
        <v>18</v>
      </c>
      <c r="I16" s="1">
        <f t="shared" ca="1" si="5"/>
        <v>15</v>
      </c>
      <c r="J16" s="16">
        <f t="shared" ca="1" si="6"/>
        <v>270</v>
      </c>
      <c r="K16" s="1" t="str">
        <f ca="1">IF(I16&gt;$AA$7,"full time","part time")</f>
        <v>part time</v>
      </c>
      <c r="L16">
        <f t="shared" ca="1" si="7"/>
        <v>0</v>
      </c>
      <c r="M16">
        <f t="shared" ca="1" si="8"/>
        <v>1</v>
      </c>
      <c r="N16" s="15">
        <f t="shared" ca="1" si="9"/>
        <v>0</v>
      </c>
      <c r="O16" s="15">
        <f t="shared" ca="1" si="10"/>
        <v>270</v>
      </c>
      <c r="P16" s="29">
        <f t="shared" ca="1" si="11"/>
        <v>0</v>
      </c>
      <c r="Q16" s="29">
        <f t="shared" ca="1" si="12"/>
        <v>15</v>
      </c>
      <c r="S16" s="33" t="s">
        <v>50</v>
      </c>
      <c r="T16" s="1"/>
      <c r="U16" s="16">
        <f ca="1">SUM(N8:N19)</f>
        <v>2323</v>
      </c>
      <c r="V16" s="23"/>
      <c r="W16" s="23"/>
      <c r="X16" s="23"/>
      <c r="Y16" s="23"/>
      <c r="Z16" s="5"/>
      <c r="AC16" s="11">
        <v>10</v>
      </c>
      <c r="AD16" s="12" t="s">
        <v>18</v>
      </c>
    </row>
    <row r="17" spans="2:30" x14ac:dyDescent="0.3">
      <c r="B17" s="1">
        <f t="shared" ca="1" si="0"/>
        <v>457</v>
      </c>
      <c r="C17" s="1" t="str">
        <f ca="1">VLOOKUP(RANDBETWEEN(1,28),$AC$7:$AD$34,2)</f>
        <v>jim</v>
      </c>
      <c r="D17" s="1" t="str">
        <f ca="1">VLOOKUP(RANDBETWEEN(1,3),$AF$7:$AG$9,2)</f>
        <v>cashier</v>
      </c>
      <c r="E17" s="1">
        <f t="shared" ca="1" si="1"/>
        <v>1</v>
      </c>
      <c r="F17" s="1">
        <f t="shared" ca="1" si="2"/>
        <v>0</v>
      </c>
      <c r="G17" s="1">
        <f t="shared" ca="1" si="3"/>
        <v>0</v>
      </c>
      <c r="H17" s="16">
        <f t="shared" ca="1" si="4"/>
        <v>17</v>
      </c>
      <c r="I17" s="1">
        <f t="shared" ca="1" si="5"/>
        <v>35</v>
      </c>
      <c r="J17" s="16">
        <f t="shared" ca="1" si="6"/>
        <v>595</v>
      </c>
      <c r="K17" s="1" t="str">
        <f ca="1">IF(I17&gt;$AA$7,"full time","part time")</f>
        <v>full time</v>
      </c>
      <c r="L17">
        <f t="shared" ca="1" si="7"/>
        <v>1</v>
      </c>
      <c r="M17">
        <f t="shared" ca="1" si="8"/>
        <v>0</v>
      </c>
      <c r="N17" s="15">
        <f t="shared" ca="1" si="9"/>
        <v>595</v>
      </c>
      <c r="O17" s="15">
        <f t="shared" ca="1" si="10"/>
        <v>0</v>
      </c>
      <c r="P17" s="29">
        <f t="shared" ca="1" si="11"/>
        <v>35</v>
      </c>
      <c r="Q17" s="29">
        <f t="shared" ca="1" si="12"/>
        <v>0</v>
      </c>
      <c r="S17" s="33" t="s">
        <v>51</v>
      </c>
      <c r="T17" s="1"/>
      <c r="U17" s="16">
        <f ca="1">SUM(O8:O19)</f>
        <v>2175</v>
      </c>
      <c r="V17" s="23"/>
      <c r="W17" s="23"/>
      <c r="X17" s="23"/>
      <c r="Y17" s="23"/>
      <c r="Z17" s="5"/>
      <c r="AC17" s="11">
        <v>11</v>
      </c>
      <c r="AD17" s="12" t="s">
        <v>19</v>
      </c>
    </row>
    <row r="18" spans="2:30" x14ac:dyDescent="0.3">
      <c r="B18" s="1">
        <f t="shared" ca="1" si="0"/>
        <v>369</v>
      </c>
      <c r="C18" s="1" t="str">
        <f ca="1">VLOOKUP(RANDBETWEEN(1,28),$AC$7:$AD$34,2)</f>
        <v>carla</v>
      </c>
      <c r="D18" s="1" t="str">
        <f ca="1">VLOOKUP(RANDBETWEEN(1,3),$AF$7:$AG$9,2)</f>
        <v>cashier</v>
      </c>
      <c r="E18" s="1">
        <f t="shared" ca="1" si="1"/>
        <v>1</v>
      </c>
      <c r="F18" s="1">
        <f t="shared" ca="1" si="2"/>
        <v>0</v>
      </c>
      <c r="G18" s="1">
        <f t="shared" ca="1" si="3"/>
        <v>0</v>
      </c>
      <c r="H18" s="16">
        <f t="shared" ca="1" si="4"/>
        <v>18</v>
      </c>
      <c r="I18" s="1">
        <f t="shared" ca="1" si="5"/>
        <v>15</v>
      </c>
      <c r="J18" s="16">
        <f t="shared" ca="1" si="6"/>
        <v>270</v>
      </c>
      <c r="K18" s="1" t="str">
        <f ca="1">IF(I18&gt;$AA$7,"full time","part time")</f>
        <v>part time</v>
      </c>
      <c r="L18">
        <f t="shared" ca="1" si="7"/>
        <v>0</v>
      </c>
      <c r="M18">
        <f t="shared" ca="1" si="8"/>
        <v>1</v>
      </c>
      <c r="N18" s="15">
        <f t="shared" ca="1" si="9"/>
        <v>0</v>
      </c>
      <c r="O18" s="15">
        <f t="shared" ca="1" si="10"/>
        <v>270</v>
      </c>
      <c r="P18" s="29">
        <f t="shared" ca="1" si="11"/>
        <v>0</v>
      </c>
      <c r="Q18" s="29">
        <f t="shared" ca="1" si="12"/>
        <v>15</v>
      </c>
      <c r="S18" s="33" t="s">
        <v>52</v>
      </c>
      <c r="T18" s="1"/>
      <c r="U18" s="16">
        <f ca="1">U16+U17</f>
        <v>4498</v>
      </c>
      <c r="V18" s="23"/>
      <c r="W18" s="23"/>
      <c r="X18" s="23"/>
      <c r="Y18" s="23"/>
      <c r="Z18" s="5"/>
      <c r="AC18" s="11">
        <v>12</v>
      </c>
      <c r="AD18" s="12" t="s">
        <v>20</v>
      </c>
    </row>
    <row r="19" spans="2:30" ht="103.8" customHeight="1" x14ac:dyDescent="0.3">
      <c r="B19" s="1">
        <f t="shared" ca="1" si="0"/>
        <v>752</v>
      </c>
      <c r="C19" s="1" t="str">
        <f ca="1">VLOOKUP(RANDBETWEEN(1,28),$AC$7:$AD$34,2)</f>
        <v>justin</v>
      </c>
      <c r="D19" s="1" t="str">
        <f ca="1">VLOOKUP(RANDBETWEEN(1,3),$AF$7:$AG$9,2)</f>
        <v>Barista</v>
      </c>
      <c r="E19" s="1">
        <f t="shared" ca="1" si="1"/>
        <v>0</v>
      </c>
      <c r="F19" s="1">
        <f t="shared" ca="1" si="2"/>
        <v>1</v>
      </c>
      <c r="G19" s="1">
        <f t="shared" ca="1" si="3"/>
        <v>0</v>
      </c>
      <c r="H19" s="16">
        <f t="shared" ca="1" si="4"/>
        <v>19</v>
      </c>
      <c r="I19" s="1">
        <f t="shared" ca="1" si="5"/>
        <v>35</v>
      </c>
      <c r="J19" s="16">
        <f t="shared" ca="1" si="6"/>
        <v>665</v>
      </c>
      <c r="K19" s="1" t="str">
        <f ca="1">IF(I19&gt;$AA$7,"full time","part time")</f>
        <v>full time</v>
      </c>
      <c r="L19">
        <f t="shared" ca="1" si="7"/>
        <v>1</v>
      </c>
      <c r="M19">
        <f t="shared" ca="1" si="8"/>
        <v>0</v>
      </c>
      <c r="N19" s="15">
        <f t="shared" ca="1" si="9"/>
        <v>665</v>
      </c>
      <c r="O19" s="15">
        <f t="shared" ca="1" si="10"/>
        <v>0</v>
      </c>
      <c r="P19" s="29">
        <f t="shared" ca="1" si="11"/>
        <v>35</v>
      </c>
      <c r="Q19" s="29">
        <f t="shared" ca="1" si="12"/>
        <v>0</v>
      </c>
      <c r="S19" s="34"/>
      <c r="T19" s="22"/>
      <c r="U19" s="1"/>
      <c r="V19" s="23"/>
      <c r="W19" s="23"/>
      <c r="X19" s="23"/>
      <c r="Y19" s="23"/>
      <c r="Z19" s="5"/>
      <c r="AC19" s="11">
        <v>13</v>
      </c>
      <c r="AD19" s="12" t="s">
        <v>21</v>
      </c>
    </row>
    <row r="20" spans="2:30" x14ac:dyDescent="0.3">
      <c r="S20" s="32" t="s">
        <v>53</v>
      </c>
      <c r="T20" s="8"/>
      <c r="U20" s="1"/>
      <c r="V20" s="23"/>
      <c r="W20" s="23"/>
      <c r="X20" s="23"/>
      <c r="Y20" s="23"/>
      <c r="Z20" s="5"/>
      <c r="AC20" s="11">
        <v>14</v>
      </c>
      <c r="AD20" s="12" t="s">
        <v>22</v>
      </c>
    </row>
    <row r="21" spans="2:30" x14ac:dyDescent="0.3">
      <c r="S21" s="33" t="s">
        <v>54</v>
      </c>
      <c r="T21" s="1"/>
      <c r="U21" s="28">
        <f ca="1">AVERAGE(I8:I19)</f>
        <v>21.333333333333332</v>
      </c>
      <c r="V21" s="23"/>
      <c r="W21" s="23"/>
      <c r="X21" s="23"/>
      <c r="Y21" s="23"/>
      <c r="Z21" s="5"/>
      <c r="AC21" s="11">
        <v>15</v>
      </c>
      <c r="AD21" s="12" t="s">
        <v>23</v>
      </c>
    </row>
    <row r="22" spans="2:30" x14ac:dyDescent="0.3">
      <c r="S22" s="33" t="s">
        <v>55</v>
      </c>
      <c r="T22" s="1"/>
      <c r="U22" s="1">
        <f ca="1">SUM(P8:P19)</f>
        <v>137</v>
      </c>
      <c r="V22" s="23"/>
      <c r="W22" s="23"/>
      <c r="X22" s="23"/>
      <c r="Y22" s="23"/>
      <c r="Z22" s="5"/>
      <c r="AC22" s="11">
        <v>16</v>
      </c>
      <c r="AD22" s="12" t="s">
        <v>24</v>
      </c>
    </row>
    <row r="23" spans="2:30" x14ac:dyDescent="0.3">
      <c r="S23" s="33" t="s">
        <v>56</v>
      </c>
      <c r="T23" s="1"/>
      <c r="U23" s="1">
        <f ca="1">SUM(Q8:Q19)</f>
        <v>119</v>
      </c>
      <c r="V23" s="23"/>
      <c r="W23" s="23"/>
      <c r="X23" s="23"/>
      <c r="Y23" s="23"/>
      <c r="Z23" s="5"/>
      <c r="AC23" s="11">
        <v>17</v>
      </c>
      <c r="AD23" s="12" t="s">
        <v>25</v>
      </c>
    </row>
    <row r="24" spans="2:30" x14ac:dyDescent="0.3">
      <c r="S24" s="4"/>
      <c r="T24" s="23"/>
      <c r="U24" s="23"/>
      <c r="V24" s="23"/>
      <c r="W24" s="23"/>
      <c r="X24" s="23"/>
      <c r="Y24" s="23"/>
      <c r="Z24" s="5"/>
      <c r="AC24" s="11">
        <v>18</v>
      </c>
      <c r="AD24" s="12" t="s">
        <v>26</v>
      </c>
    </row>
    <row r="25" spans="2:30" x14ac:dyDescent="0.3">
      <c r="S25" s="4"/>
      <c r="T25" s="23"/>
      <c r="U25" s="23"/>
      <c r="V25" s="23"/>
      <c r="W25" s="23"/>
      <c r="X25" s="23"/>
      <c r="Y25" s="23"/>
      <c r="Z25" s="5"/>
      <c r="AC25" s="11">
        <v>19</v>
      </c>
      <c r="AD25" s="12" t="s">
        <v>27</v>
      </c>
    </row>
    <row r="26" spans="2:30" x14ac:dyDescent="0.3">
      <c r="S26" s="4"/>
      <c r="T26" s="23"/>
      <c r="U26" s="23"/>
      <c r="V26" s="23"/>
      <c r="W26" s="23"/>
      <c r="X26" s="23"/>
      <c r="Y26" s="23"/>
      <c r="Z26" s="5"/>
      <c r="AC26" s="11">
        <v>20</v>
      </c>
      <c r="AD26" s="12" t="s">
        <v>28</v>
      </c>
    </row>
    <row r="27" spans="2:30" x14ac:dyDescent="0.3">
      <c r="S27" s="4"/>
      <c r="T27" s="23"/>
      <c r="U27" s="23"/>
      <c r="V27" s="23"/>
      <c r="W27" s="23"/>
      <c r="X27" s="23"/>
      <c r="Y27" s="23"/>
      <c r="Z27" s="5"/>
      <c r="AC27" s="11">
        <v>21</v>
      </c>
      <c r="AD27" s="12" t="s">
        <v>29</v>
      </c>
    </row>
    <row r="28" spans="2:30" x14ac:dyDescent="0.3">
      <c r="S28" s="4"/>
      <c r="T28" s="23"/>
      <c r="U28" s="23"/>
      <c r="V28" s="23"/>
      <c r="W28" s="23"/>
      <c r="X28" s="23"/>
      <c r="Y28" s="23"/>
      <c r="Z28" s="5"/>
      <c r="AC28" s="11">
        <v>22</v>
      </c>
      <c r="AD28" s="12" t="s">
        <v>30</v>
      </c>
    </row>
    <row r="29" spans="2:30" x14ac:dyDescent="0.3">
      <c r="S29" s="4"/>
      <c r="T29" s="23"/>
      <c r="U29" s="23"/>
      <c r="V29" s="23"/>
      <c r="W29" s="23"/>
      <c r="X29" s="23"/>
      <c r="Y29" s="23"/>
      <c r="Z29" s="5"/>
      <c r="AC29" s="11">
        <v>23</v>
      </c>
      <c r="AD29" s="12" t="s">
        <v>31</v>
      </c>
    </row>
    <row r="30" spans="2:30" x14ac:dyDescent="0.3">
      <c r="S30" s="4"/>
      <c r="T30" s="23"/>
      <c r="U30" s="23"/>
      <c r="V30" s="23"/>
      <c r="W30" s="23"/>
      <c r="X30" s="23"/>
      <c r="Y30" s="23"/>
      <c r="Z30" s="5"/>
      <c r="AC30" s="11">
        <v>24</v>
      </c>
      <c r="AD30" s="12" t="s">
        <v>32</v>
      </c>
    </row>
    <row r="31" spans="2:30" x14ac:dyDescent="0.3">
      <c r="S31" s="4"/>
      <c r="T31" s="23"/>
      <c r="U31" s="23"/>
      <c r="V31" s="23"/>
      <c r="W31" s="23"/>
      <c r="X31" s="23"/>
      <c r="Y31" s="23"/>
      <c r="Z31" s="5"/>
      <c r="AC31" s="11">
        <v>25</v>
      </c>
      <c r="AD31" s="12" t="s">
        <v>33</v>
      </c>
    </row>
    <row r="32" spans="2:30" ht="15" thickBot="1" x14ac:dyDescent="0.35">
      <c r="S32" s="6"/>
      <c r="T32" s="35"/>
      <c r="U32" s="35"/>
      <c r="V32" s="35"/>
      <c r="W32" s="35"/>
      <c r="X32" s="35"/>
      <c r="Y32" s="35"/>
      <c r="Z32" s="7"/>
      <c r="AC32" s="11">
        <v>26</v>
      </c>
      <c r="AD32" s="12" t="s">
        <v>34</v>
      </c>
    </row>
    <row r="33" spans="29:30" x14ac:dyDescent="0.3">
      <c r="AC33" s="11">
        <v>27</v>
      </c>
      <c r="AD33" s="12" t="s">
        <v>35</v>
      </c>
    </row>
    <row r="34" spans="29:30" ht="15" thickBot="1" x14ac:dyDescent="0.35">
      <c r="AC34" s="13">
        <v>28</v>
      </c>
      <c r="AD34" s="14" t="s">
        <v>36</v>
      </c>
    </row>
  </sheetData>
  <mergeCells count="8">
    <mergeCell ref="S20:T20"/>
    <mergeCell ref="S7:Z7"/>
    <mergeCell ref="B6:K6"/>
    <mergeCell ref="AC6:AD6"/>
    <mergeCell ref="AF6:AG6"/>
    <mergeCell ref="S8:T8"/>
    <mergeCell ref="S15:T15"/>
    <mergeCell ref="S14:T1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Thompson</dc:creator>
  <cp:lastModifiedBy>Aidan Thompson</cp:lastModifiedBy>
  <dcterms:created xsi:type="dcterms:W3CDTF">2023-12-26T11:26:54Z</dcterms:created>
  <dcterms:modified xsi:type="dcterms:W3CDTF">2023-12-26T14:22:10Z</dcterms:modified>
</cp:coreProperties>
</file>